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chi\OneDrive\桌面\大二\統計\跨數\"/>
    </mc:Choice>
  </mc:AlternateContent>
  <bookViews>
    <workbookView xWindow="0" yWindow="0" windowWidth="19200" windowHeight="6870" activeTab="1"/>
  </bookViews>
  <sheets>
    <sheet name="工作表1" sheetId="1" r:id="rId1"/>
    <sheet name="英" sheetId="2" r:id="rId2"/>
    <sheet name="中" sheetId="3" r:id="rId3"/>
  </sheets>
  <definedNames>
    <definedName name="_xlnm._FilterDatabase" localSheetId="0" hidden="1">工作表1!$A$2:$T$232</definedName>
    <definedName name="_xlnm.Print_Area" localSheetId="0">工作表1!$A$1:$S$246</definedName>
    <definedName name="_xlnm.Print_Titles" localSheetId="0">工作表1!$1:$2</definedName>
  </definedNames>
  <calcPr calcId="162913"/>
</workbook>
</file>

<file path=xl/calcChain.xml><?xml version="1.0" encoding="utf-8"?>
<calcChain xmlns="http://schemas.openxmlformats.org/spreadsheetml/2006/main">
  <c r="AE232" i="1" l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X232" i="1"/>
  <c r="Y232" i="1"/>
  <c r="Z232" i="1"/>
  <c r="AA232" i="1"/>
  <c r="AB232" i="1"/>
  <c r="AC232" i="1"/>
  <c r="AD232" i="1"/>
  <c r="AF232" i="1"/>
  <c r="AG232" i="1"/>
  <c r="AH232" i="1"/>
  <c r="AI232" i="1"/>
  <c r="AJ232" i="1"/>
  <c r="AK232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3" i="1"/>
</calcChain>
</file>

<file path=xl/sharedStrings.xml><?xml version="1.0" encoding="utf-8"?>
<sst xmlns="http://schemas.openxmlformats.org/spreadsheetml/2006/main" count="1927" uniqueCount="553">
  <si>
    <r>
      <rPr>
        <sz val="18"/>
        <color rgb="FF000000"/>
        <rFont val="標楷體"/>
        <family val="4"/>
        <charset val="136"/>
      </rPr>
      <t>提報</t>
    </r>
    <r>
      <rPr>
        <sz val="18"/>
        <color rgb="FF000000"/>
        <rFont val="Times New Roman"/>
        <family val="1"/>
      </rPr>
      <t>111</t>
    </r>
    <r>
      <rPr>
        <sz val="18"/>
        <color rgb="FF000000"/>
        <rFont val="標楷體"/>
        <family val="4"/>
        <charset val="136"/>
      </rPr>
      <t>年財務報告院所醫療服務申報情形</t>
    </r>
  </si>
  <si>
    <r>
      <rPr>
        <sz val="12"/>
        <color rgb="FF000000"/>
        <rFont val="標楷體"/>
        <family val="4"/>
        <charset val="136"/>
      </rPr>
      <t>流水號</t>
    </r>
  </si>
  <si>
    <r>
      <rPr>
        <sz val="12"/>
        <color rgb="FF000000"/>
        <rFont val="標楷體"/>
        <family val="4"/>
        <charset val="136"/>
      </rPr>
      <t>分區</t>
    </r>
  </si>
  <si>
    <t>特約類別</t>
  </si>
  <si>
    <r>
      <rPr>
        <sz val="12"/>
        <color rgb="FF000000"/>
        <rFont val="標楷體"/>
        <family val="4"/>
        <charset val="136"/>
      </rPr>
      <t>院所代號</t>
    </r>
  </si>
  <si>
    <r>
      <rPr>
        <sz val="12"/>
        <color rgb="FF000000"/>
        <rFont val="標楷體"/>
        <family val="4"/>
        <charset val="136"/>
      </rPr>
      <t>院所名稱</t>
    </r>
  </si>
  <si>
    <t>醫療本業獲利/虧損
(億元)</t>
  </si>
  <si>
    <t>整體獲利/虧損
(億元)</t>
  </si>
  <si>
    <t>醫師數(人)</t>
  </si>
  <si>
    <t>病床數(床)</t>
  </si>
  <si>
    <t>門住合計醫療點數
(億點)</t>
  </si>
  <si>
    <r>
      <rPr>
        <sz val="12"/>
        <color rgb="FF000000"/>
        <rFont val="標楷體"/>
        <family val="4"/>
        <charset val="136"/>
      </rPr>
      <t>門診件數</t>
    </r>
    <r>
      <rPr>
        <sz val="12"/>
        <color rgb="FF000000"/>
        <rFont val="標楷體"/>
        <family val="4"/>
        <charset val="136"/>
      </rPr>
      <t xml:space="preserve">
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萬件</t>
    </r>
    <r>
      <rPr>
        <sz val="12"/>
        <color rgb="FF000000"/>
        <rFont val="Times New Roman"/>
        <family val="1"/>
      </rPr>
      <t>)</t>
    </r>
  </si>
  <si>
    <t>門診醫療點數
(億點)</t>
  </si>
  <si>
    <r>
      <rPr>
        <sz val="12"/>
        <color rgb="FF000000"/>
        <rFont val="標楷體"/>
        <family val="4"/>
        <charset val="136"/>
      </rPr>
      <t>住診件數</t>
    </r>
    <r>
      <rPr>
        <sz val="12"/>
        <color rgb="FF000000"/>
        <rFont val="標楷體"/>
        <family val="4"/>
        <charset val="136"/>
      </rPr>
      <t xml:space="preserve">
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萬件</t>
    </r>
    <r>
      <rPr>
        <sz val="12"/>
        <color rgb="FF000000"/>
        <rFont val="Times New Roman"/>
        <family val="1"/>
      </rPr>
      <t>)</t>
    </r>
  </si>
  <si>
    <t>住診醫療點數
(億點)</t>
  </si>
  <si>
    <t>住院天數
(萬日)</t>
  </si>
  <si>
    <t>醫療收入(億元)</t>
  </si>
  <si>
    <t>醫療成本(億元)</t>
  </si>
  <si>
    <r>
      <rPr>
        <sz val="12"/>
        <color rgb="FF000000"/>
        <rFont val="標楷體"/>
        <family val="4"/>
        <charset val="136"/>
      </rPr>
      <t>醫務利益率</t>
    </r>
  </si>
  <si>
    <t>全日平均護病比</t>
  </si>
  <si>
    <r>
      <rPr>
        <sz val="12"/>
        <color rgb="FF000000"/>
        <rFont val="標楷體"/>
        <family val="4"/>
        <charset val="136"/>
      </rPr>
      <t>臺北</t>
    </r>
  </si>
  <si>
    <r>
      <rPr>
        <sz val="12"/>
        <color rgb="FF000000"/>
        <rFont val="標楷體"/>
        <family val="4"/>
        <charset val="136"/>
      </rPr>
      <t>醫學中心</t>
    </r>
  </si>
  <si>
    <t>0401180014</t>
  </si>
  <si>
    <r>
      <rPr>
        <sz val="12"/>
        <color rgb="FF000000"/>
        <rFont val="標楷體"/>
        <family val="4"/>
        <charset val="136"/>
      </rPr>
      <t>台大醫院</t>
    </r>
  </si>
  <si>
    <t>0501110514</t>
  </si>
  <si>
    <r>
      <rPr>
        <sz val="12"/>
        <color rgb="FF000000"/>
        <rFont val="標楷體"/>
        <family val="4"/>
        <charset val="136"/>
      </rPr>
      <t>三軍總醫院</t>
    </r>
  </si>
  <si>
    <t>0601160016</t>
  </si>
  <si>
    <r>
      <rPr>
        <sz val="12"/>
        <color rgb="FF000000"/>
        <rFont val="標楷體"/>
        <family val="4"/>
        <charset val="136"/>
      </rPr>
      <t>臺北榮總</t>
    </r>
  </si>
  <si>
    <t>1101020018</t>
  </si>
  <si>
    <r>
      <rPr>
        <sz val="12"/>
        <color rgb="FF000000"/>
        <rFont val="標楷體"/>
        <family val="4"/>
        <charset val="136"/>
      </rPr>
      <t>國泰醫院</t>
    </r>
  </si>
  <si>
    <t>1101100011</t>
  </si>
  <si>
    <r>
      <rPr>
        <sz val="12"/>
        <color rgb="FF000000"/>
        <rFont val="標楷體"/>
        <family val="4"/>
        <charset val="136"/>
      </rPr>
      <t>台北馬偕</t>
    </r>
  </si>
  <si>
    <t>1101150011</t>
  </si>
  <si>
    <r>
      <rPr>
        <sz val="12"/>
        <color rgb="FF000000"/>
        <rFont val="標楷體"/>
        <family val="4"/>
        <charset val="136"/>
      </rPr>
      <t>新光醫院</t>
    </r>
  </si>
  <si>
    <t>1131010011</t>
  </si>
  <si>
    <r>
      <rPr>
        <sz val="12"/>
        <color rgb="FF000000"/>
        <rFont val="標楷體"/>
        <family val="4"/>
        <charset val="136"/>
      </rPr>
      <t>亞東醫院</t>
    </r>
  </si>
  <si>
    <t>1301200010</t>
  </si>
  <si>
    <r>
      <rPr>
        <sz val="12"/>
        <color rgb="FF000000"/>
        <rFont val="標楷體"/>
        <family val="4"/>
        <charset val="136"/>
      </rPr>
      <t>萬芳醫院</t>
    </r>
  </si>
  <si>
    <r>
      <rPr>
        <sz val="12"/>
        <color rgb="FF000000"/>
        <rFont val="標楷體"/>
        <family val="4"/>
        <charset val="136"/>
      </rPr>
      <t>區域醫院</t>
    </r>
  </si>
  <si>
    <t>0111070010</t>
  </si>
  <si>
    <r>
      <rPr>
        <sz val="12"/>
        <color rgb="FF000000"/>
        <rFont val="標楷體"/>
        <family val="4"/>
        <charset val="136"/>
      </rPr>
      <t>部基隆</t>
    </r>
  </si>
  <si>
    <t>0131020016</t>
  </si>
  <si>
    <r>
      <rPr>
        <sz val="12"/>
        <color rgb="FF000000"/>
        <rFont val="標楷體"/>
        <family val="4"/>
        <charset val="136"/>
      </rPr>
      <t>新北市聯醫</t>
    </r>
  </si>
  <si>
    <t>0131060029</t>
  </si>
  <si>
    <r>
      <rPr>
        <sz val="12"/>
        <color rgb="FF000000"/>
        <rFont val="標楷體"/>
        <family val="4"/>
        <charset val="136"/>
      </rPr>
      <t>部台北</t>
    </r>
  </si>
  <si>
    <t>0131230012</t>
  </si>
  <si>
    <r>
      <rPr>
        <sz val="12"/>
        <color rgb="FF000000"/>
        <rFont val="標楷體"/>
        <family val="4"/>
        <charset val="136"/>
      </rPr>
      <t>部八里</t>
    </r>
  </si>
  <si>
    <t>0434010518</t>
  </si>
  <si>
    <r>
      <rPr>
        <sz val="12"/>
        <color rgb="FF000000"/>
        <rFont val="標楷體"/>
        <family val="4"/>
        <charset val="136"/>
      </rPr>
      <t>陽大醫院</t>
    </r>
  </si>
  <si>
    <t>0501010019</t>
  </si>
  <si>
    <r>
      <rPr>
        <sz val="12"/>
        <color rgb="FF000000"/>
        <rFont val="標楷體"/>
        <family val="4"/>
        <charset val="136"/>
      </rPr>
      <t>三總松山</t>
    </r>
  </si>
  <si>
    <t>0501160014</t>
  </si>
  <si>
    <r>
      <rPr>
        <sz val="12"/>
        <color rgb="FF000000"/>
        <rFont val="標楷體"/>
        <family val="4"/>
        <charset val="136"/>
      </rPr>
      <t>三總北投</t>
    </r>
  </si>
  <si>
    <t>1101010021</t>
  </si>
  <si>
    <r>
      <rPr>
        <sz val="12"/>
        <color rgb="FF000000"/>
        <rFont val="標楷體"/>
        <family val="4"/>
        <charset val="136"/>
      </rPr>
      <t>臺安醫院</t>
    </r>
  </si>
  <si>
    <t>1101160017</t>
  </si>
  <si>
    <r>
      <rPr>
        <sz val="12"/>
        <color rgb="FF000000"/>
        <rFont val="標楷體"/>
        <family val="4"/>
        <charset val="136"/>
      </rPr>
      <t>振興醫院</t>
    </r>
  </si>
  <si>
    <t>1101160026</t>
  </si>
  <si>
    <r>
      <rPr>
        <sz val="12"/>
        <color rgb="FF000000"/>
        <rFont val="標楷體"/>
        <family val="4"/>
        <charset val="136"/>
      </rPr>
      <t>和信治癌</t>
    </r>
  </si>
  <si>
    <t>1111060015</t>
  </si>
  <si>
    <r>
      <rPr>
        <sz val="12"/>
        <color rgb="FF000000"/>
        <rFont val="標楷體"/>
        <family val="4"/>
        <charset val="136"/>
      </rPr>
      <t>長庚基隆</t>
    </r>
  </si>
  <si>
    <t>1131050515</t>
  </si>
  <si>
    <r>
      <rPr>
        <sz val="12"/>
        <color rgb="FF000000"/>
        <rFont val="標楷體"/>
        <family val="4"/>
        <charset val="136"/>
      </rPr>
      <t>台北慈濟</t>
    </r>
  </si>
  <si>
    <t>1131090019</t>
  </si>
  <si>
    <r>
      <rPr>
        <sz val="12"/>
        <color rgb="FF000000"/>
        <rFont val="標楷體"/>
        <family val="4"/>
        <charset val="136"/>
      </rPr>
      <t>恩主公醫院</t>
    </r>
  </si>
  <si>
    <t>1131110516</t>
  </si>
  <si>
    <r>
      <rPr>
        <sz val="12"/>
        <color rgb="FF000000"/>
        <rFont val="標楷體"/>
        <family val="4"/>
        <charset val="136"/>
      </rPr>
      <t>汐止國泰</t>
    </r>
  </si>
  <si>
    <t>1134020019</t>
  </si>
  <si>
    <r>
      <rPr>
        <sz val="12"/>
        <color rgb="FF000000"/>
        <rFont val="標楷體"/>
        <family val="4"/>
        <charset val="136"/>
      </rPr>
      <t>羅東博愛</t>
    </r>
  </si>
  <si>
    <t>1134020028</t>
  </si>
  <si>
    <r>
      <rPr>
        <sz val="12"/>
        <color rgb="FF000000"/>
        <rFont val="標楷體"/>
        <family val="4"/>
        <charset val="136"/>
      </rPr>
      <t>羅東聖母</t>
    </r>
  </si>
  <si>
    <t>1301170017</t>
  </si>
  <si>
    <r>
      <rPr>
        <sz val="12"/>
        <color rgb="FF000000"/>
        <rFont val="標楷體"/>
        <family val="4"/>
        <charset val="136"/>
      </rPr>
      <t>台北醫大</t>
    </r>
  </si>
  <si>
    <t>1331040513</t>
  </si>
  <si>
    <r>
      <rPr>
        <sz val="12"/>
        <color rgb="FF000000"/>
        <rFont val="標楷體"/>
        <family val="4"/>
        <charset val="136"/>
      </rPr>
      <t>雙和醫院</t>
    </r>
  </si>
  <si>
    <t>1331160010</t>
  </si>
  <si>
    <r>
      <rPr>
        <sz val="12"/>
        <color rgb="FF000000"/>
        <rFont val="標楷體"/>
        <family val="4"/>
        <charset val="136"/>
      </rPr>
      <t>輔大附醫</t>
    </r>
  </si>
  <si>
    <r>
      <rPr>
        <sz val="12"/>
        <color rgb="FF000000"/>
        <rFont val="標楷體"/>
        <family val="4"/>
        <charset val="136"/>
      </rPr>
      <t>地區醫院</t>
    </r>
  </si>
  <si>
    <t>0131060010</t>
  </si>
  <si>
    <r>
      <rPr>
        <sz val="12"/>
        <color rgb="FF000000"/>
        <rFont val="標楷體"/>
        <family val="4"/>
        <charset val="136"/>
      </rPr>
      <t>樂生療養院</t>
    </r>
  </si>
  <si>
    <t>0190030516</t>
  </si>
  <si>
    <r>
      <rPr>
        <sz val="12"/>
        <color rgb="FF000000"/>
        <rFont val="標楷體"/>
        <family val="4"/>
        <charset val="136"/>
      </rPr>
      <t>衛福部金門</t>
    </r>
  </si>
  <si>
    <t>0401020013</t>
  </si>
  <si>
    <r>
      <rPr>
        <sz val="12"/>
        <color rgb="FF000000"/>
        <rFont val="標楷體"/>
        <family val="4"/>
        <charset val="136"/>
      </rPr>
      <t>台大癌醫</t>
    </r>
  </si>
  <si>
    <t>0401190010</t>
  </si>
  <si>
    <r>
      <rPr>
        <sz val="12"/>
        <color rgb="FF000000"/>
        <rFont val="標楷體"/>
        <family val="4"/>
        <charset val="136"/>
      </rPr>
      <t>北護分院</t>
    </r>
  </si>
  <si>
    <t>0431270012</t>
  </si>
  <si>
    <r>
      <rPr>
        <sz val="12"/>
        <color rgb="FF000000"/>
        <rFont val="標楷體"/>
        <family val="4"/>
        <charset val="136"/>
      </rPr>
      <t>台大金山</t>
    </r>
  </si>
  <si>
    <t>0511040010</t>
  </si>
  <si>
    <r>
      <rPr>
        <sz val="12"/>
        <color rgb="FF000000"/>
        <rFont val="標楷體"/>
        <family val="4"/>
        <charset val="136"/>
      </rPr>
      <t>三總附基隆</t>
    </r>
  </si>
  <si>
    <t>0634030014</t>
  </si>
  <si>
    <r>
      <rPr>
        <sz val="12"/>
        <color rgb="FF000000"/>
        <rFont val="標楷體"/>
        <family val="4"/>
        <charset val="136"/>
      </rPr>
      <t>蘇澳榮民醫</t>
    </r>
  </si>
  <si>
    <t>0634070018</t>
  </si>
  <si>
    <r>
      <rPr>
        <sz val="12"/>
        <color rgb="FF000000"/>
        <rFont val="標楷體"/>
        <family val="4"/>
        <charset val="136"/>
      </rPr>
      <t>員山榮民醫</t>
    </r>
  </si>
  <si>
    <t>0701160518</t>
  </si>
  <si>
    <r>
      <rPr>
        <sz val="12"/>
        <color rgb="FF000000"/>
        <rFont val="標楷體"/>
        <family val="4"/>
        <charset val="136"/>
      </rPr>
      <t>關渡醫院</t>
    </r>
  </si>
  <si>
    <t>0901020013</t>
  </si>
  <si>
    <r>
      <rPr>
        <sz val="12"/>
        <color rgb="FF000000"/>
        <rFont val="標楷體"/>
        <family val="4"/>
        <charset val="136"/>
      </rPr>
      <t>中山醫院</t>
    </r>
  </si>
  <si>
    <t>0901180023</t>
  </si>
  <si>
    <r>
      <rPr>
        <sz val="12"/>
        <color rgb="FF000000"/>
        <rFont val="標楷體"/>
        <family val="4"/>
        <charset val="136"/>
      </rPr>
      <t>郵政醫院</t>
    </r>
  </si>
  <si>
    <t>0901190010</t>
  </si>
  <si>
    <r>
      <rPr>
        <sz val="12"/>
        <color rgb="FF000000"/>
        <rFont val="標楷體"/>
        <family val="4"/>
        <charset val="136"/>
      </rPr>
      <t>西園醫院</t>
    </r>
  </si>
  <si>
    <t>0931010016</t>
  </si>
  <si>
    <r>
      <rPr>
        <sz val="12"/>
        <color rgb="FF000000"/>
        <rFont val="標楷體"/>
        <family val="4"/>
        <charset val="136"/>
      </rPr>
      <t>中英醫院</t>
    </r>
  </si>
  <si>
    <t>1101020027</t>
  </si>
  <si>
    <r>
      <rPr>
        <sz val="12"/>
        <color rgb="FF000000"/>
        <rFont val="標楷體"/>
        <family val="4"/>
        <charset val="136"/>
      </rPr>
      <t>中心綜合</t>
    </r>
  </si>
  <si>
    <t>1101020036</t>
  </si>
  <si>
    <r>
      <rPr>
        <sz val="12"/>
        <color rgb="FF000000"/>
        <rFont val="標楷體"/>
        <family val="4"/>
        <charset val="136"/>
      </rPr>
      <t>宏恩醫院</t>
    </r>
  </si>
  <si>
    <t>1101110026</t>
  </si>
  <si>
    <r>
      <rPr>
        <sz val="12"/>
        <color rgb="FF000000"/>
        <rFont val="標楷體"/>
        <family val="4"/>
        <charset val="136"/>
      </rPr>
      <t>康寧醫院</t>
    </r>
  </si>
  <si>
    <t>1131130018</t>
  </si>
  <si>
    <r>
      <rPr>
        <sz val="12"/>
        <color rgb="FF000000"/>
        <rFont val="標楷體"/>
        <family val="4"/>
        <charset val="136"/>
      </rPr>
      <t>土城醫院</t>
    </r>
  </si>
  <si>
    <t>1134010022</t>
  </si>
  <si>
    <r>
      <rPr>
        <sz val="12"/>
        <color rgb="FF000000"/>
        <rFont val="標楷體"/>
        <family val="4"/>
        <charset val="136"/>
      </rPr>
      <t>宜蘭仁愛醫</t>
    </r>
  </si>
  <si>
    <t>1231030015</t>
  </si>
  <si>
    <r>
      <rPr>
        <sz val="12"/>
        <color rgb="FF000000"/>
        <rFont val="標楷體"/>
        <family val="4"/>
        <charset val="136"/>
      </rPr>
      <t>永和耕莘</t>
    </r>
  </si>
  <si>
    <t>1301110511</t>
  </si>
  <si>
    <r>
      <rPr>
        <sz val="12"/>
        <color rgb="FF000000"/>
        <rFont val="標楷體"/>
        <family val="4"/>
        <charset val="136"/>
      </rPr>
      <t>中國醫臺北</t>
    </r>
  </si>
  <si>
    <t>1411030013</t>
  </si>
  <si>
    <r>
      <rPr>
        <sz val="12"/>
        <color rgb="FF000000"/>
        <rFont val="標楷體"/>
        <family val="4"/>
        <charset val="136"/>
      </rPr>
      <t>臺灣礦工</t>
    </r>
  </si>
  <si>
    <t>1501010010</t>
  </si>
  <si>
    <r>
      <rPr>
        <sz val="12"/>
        <color rgb="FF000000"/>
        <rFont val="標楷體"/>
        <family val="4"/>
        <charset val="136"/>
      </rPr>
      <t>博仁醫院</t>
    </r>
  </si>
  <si>
    <t>1501201020</t>
  </si>
  <si>
    <r>
      <rPr>
        <sz val="12"/>
        <color rgb="FF000000"/>
        <rFont val="標楷體"/>
        <family val="4"/>
        <charset val="136"/>
      </rPr>
      <t>景美醫院</t>
    </r>
  </si>
  <si>
    <t>1531010108</t>
  </si>
  <si>
    <r>
      <rPr>
        <sz val="12"/>
        <color rgb="FF000000"/>
        <rFont val="標楷體"/>
        <family val="4"/>
        <charset val="136"/>
      </rPr>
      <t>蕭中正醫院</t>
    </r>
  </si>
  <si>
    <t>1531010279</t>
  </si>
  <si>
    <r>
      <rPr>
        <sz val="12"/>
        <color rgb="FF000000"/>
        <rFont val="標楷體"/>
        <family val="4"/>
        <charset val="136"/>
      </rPr>
      <t>板橋中興</t>
    </r>
  </si>
  <si>
    <t>1531020122</t>
  </si>
  <si>
    <r>
      <rPr>
        <sz val="12"/>
        <color rgb="FF000000"/>
        <rFont val="標楷體"/>
        <family val="4"/>
        <charset val="136"/>
      </rPr>
      <t>宏仁醫院</t>
    </r>
  </si>
  <si>
    <t>1531021174</t>
  </si>
  <si>
    <r>
      <rPr>
        <sz val="12"/>
        <color rgb="FF000000"/>
        <rFont val="標楷體"/>
        <family val="4"/>
        <charset val="136"/>
      </rPr>
      <t>祐民醫院</t>
    </r>
  </si>
  <si>
    <t>1531051163</t>
  </si>
  <si>
    <r>
      <rPr>
        <sz val="12"/>
        <color rgb="FF000000"/>
        <rFont val="標楷體"/>
        <family val="4"/>
        <charset val="136"/>
      </rPr>
      <t>豐榮醫院</t>
    </r>
  </si>
  <si>
    <t>1531061249</t>
  </si>
  <si>
    <r>
      <rPr>
        <sz val="12"/>
        <color rgb="FF000000"/>
        <rFont val="標楷體"/>
        <family val="4"/>
        <charset val="136"/>
      </rPr>
      <t>新泰綜合醫</t>
    </r>
  </si>
  <si>
    <t>1531071030</t>
  </si>
  <si>
    <r>
      <rPr>
        <sz val="12"/>
        <color rgb="FF000000"/>
        <rFont val="標楷體"/>
        <family val="4"/>
        <charset val="136"/>
      </rPr>
      <t>仁愛醫院</t>
    </r>
  </si>
  <si>
    <t>1531131157</t>
  </si>
  <si>
    <r>
      <rPr>
        <sz val="12"/>
        <color rgb="FF000000"/>
        <rFont val="標楷體"/>
        <family val="4"/>
        <charset val="136"/>
      </rPr>
      <t>恩樺醫院</t>
    </r>
  </si>
  <si>
    <r>
      <rPr>
        <sz val="12"/>
        <color rgb="FF000000"/>
        <rFont val="標楷體"/>
        <family val="4"/>
        <charset val="136"/>
      </rPr>
      <t>北區</t>
    </r>
  </si>
  <si>
    <t>1132070011</t>
  </si>
  <si>
    <r>
      <rPr>
        <sz val="12"/>
        <color rgb="FF000000"/>
        <rFont val="標楷體"/>
        <family val="4"/>
        <charset val="136"/>
      </rPr>
      <t>林口長庚</t>
    </r>
  </si>
  <si>
    <t>0132010014</t>
  </si>
  <si>
    <r>
      <rPr>
        <sz val="12"/>
        <color rgb="FF000000"/>
        <rFont val="標楷體"/>
        <family val="4"/>
        <charset val="136"/>
      </rPr>
      <t>部桃園</t>
    </r>
  </si>
  <si>
    <t>0132010023</t>
  </si>
  <si>
    <r>
      <rPr>
        <sz val="12"/>
        <color rgb="FF000000"/>
        <rFont val="標楷體"/>
        <family val="4"/>
        <charset val="136"/>
      </rPr>
      <t>桃療</t>
    </r>
  </si>
  <si>
    <t>0135010016</t>
  </si>
  <si>
    <r>
      <rPr>
        <sz val="12"/>
        <color rgb="FF000000"/>
        <rFont val="標楷體"/>
        <family val="4"/>
        <charset val="136"/>
      </rPr>
      <t>部苗栗</t>
    </r>
  </si>
  <si>
    <t>0412040012</t>
  </si>
  <si>
    <r>
      <rPr>
        <sz val="12"/>
        <color rgb="FF000000"/>
        <rFont val="標楷體"/>
        <family val="4"/>
        <charset val="136"/>
      </rPr>
      <t>臺大新竹</t>
    </r>
  </si>
  <si>
    <t>0532090029</t>
  </si>
  <si>
    <r>
      <rPr>
        <sz val="12"/>
        <color rgb="FF000000"/>
        <rFont val="標楷體"/>
        <family val="4"/>
        <charset val="136"/>
      </rPr>
      <t>國軍桃園</t>
    </r>
  </si>
  <si>
    <t>0632010014</t>
  </si>
  <si>
    <r>
      <rPr>
        <sz val="12"/>
        <color rgb="FF000000"/>
        <rFont val="標楷體"/>
        <family val="4"/>
        <charset val="136"/>
      </rPr>
      <t>北榮桃園</t>
    </r>
  </si>
  <si>
    <t>0932020025</t>
  </si>
  <si>
    <r>
      <rPr>
        <sz val="12"/>
        <color rgb="FF000000"/>
        <rFont val="標楷體"/>
        <family val="4"/>
        <charset val="136"/>
      </rPr>
      <t>天晟醫院</t>
    </r>
  </si>
  <si>
    <t>0933050018</t>
  </si>
  <si>
    <r>
      <rPr>
        <sz val="12"/>
        <color rgb="FF000000"/>
        <rFont val="標楷體"/>
        <family val="4"/>
        <charset val="136"/>
      </rPr>
      <t>東元法人</t>
    </r>
  </si>
  <si>
    <t>1112010519</t>
  </si>
  <si>
    <r>
      <rPr>
        <sz val="12"/>
        <color rgb="FF000000"/>
        <rFont val="標楷體"/>
        <family val="4"/>
        <charset val="136"/>
      </rPr>
      <t>新竹馬偕</t>
    </r>
  </si>
  <si>
    <t>1132010024</t>
  </si>
  <si>
    <r>
      <rPr>
        <sz val="12"/>
        <color rgb="FF000000"/>
        <rFont val="標楷體"/>
        <family val="4"/>
        <charset val="136"/>
      </rPr>
      <t>聖保祿醫院</t>
    </r>
  </si>
  <si>
    <t>1135050020</t>
  </si>
  <si>
    <r>
      <rPr>
        <sz val="12"/>
        <color rgb="FF000000"/>
        <rFont val="標楷體"/>
        <family val="4"/>
        <charset val="136"/>
      </rPr>
      <t>為恭醫院</t>
    </r>
  </si>
  <si>
    <t>1532011154</t>
  </si>
  <si>
    <r>
      <rPr>
        <sz val="12"/>
        <color rgb="FF000000"/>
        <rFont val="標楷體"/>
        <family val="4"/>
        <charset val="136"/>
      </rPr>
      <t>敏盛綜合</t>
    </r>
  </si>
  <si>
    <t>1532100049</t>
  </si>
  <si>
    <r>
      <rPr>
        <sz val="12"/>
        <color rgb="FF000000"/>
        <rFont val="標楷體"/>
        <family val="4"/>
        <charset val="136"/>
      </rPr>
      <t>聯新國際醫</t>
    </r>
  </si>
  <si>
    <t>0132110519</t>
  </si>
  <si>
    <r>
      <rPr>
        <sz val="12"/>
        <color rgb="FF000000"/>
        <rFont val="標楷體"/>
        <family val="4"/>
        <charset val="136"/>
      </rPr>
      <t>桃園新屋</t>
    </r>
  </si>
  <si>
    <t>0433050018</t>
  </si>
  <si>
    <r>
      <rPr>
        <sz val="12"/>
        <color rgb="FF000000"/>
        <rFont val="標楷體"/>
        <family val="4"/>
        <charset val="136"/>
      </rPr>
      <t>臺大生醫</t>
    </r>
  </si>
  <si>
    <t>0512040014</t>
  </si>
  <si>
    <r>
      <rPr>
        <sz val="12"/>
        <color rgb="FF000000"/>
        <rFont val="標楷體"/>
        <family val="4"/>
        <charset val="136"/>
      </rPr>
      <t>國軍新竹醫</t>
    </r>
  </si>
  <si>
    <t>0633030010</t>
  </si>
  <si>
    <r>
      <rPr>
        <sz val="12"/>
        <color rgb="FF000000"/>
        <rFont val="標楷體"/>
        <family val="4"/>
        <charset val="136"/>
      </rPr>
      <t>北榮新竹</t>
    </r>
  </si>
  <si>
    <t>0932020016</t>
  </si>
  <si>
    <r>
      <rPr>
        <sz val="12"/>
        <color rgb="FF000000"/>
        <rFont val="標楷體"/>
        <family val="4"/>
        <charset val="136"/>
      </rPr>
      <t>宏其婦幼</t>
    </r>
  </si>
  <si>
    <t>0932020034</t>
  </si>
  <si>
    <r>
      <rPr>
        <sz val="12"/>
        <color rgb="FF000000"/>
        <rFont val="標楷體"/>
        <family val="4"/>
        <charset val="136"/>
      </rPr>
      <t>新國民法人</t>
    </r>
  </si>
  <si>
    <t>0935010012</t>
  </si>
  <si>
    <r>
      <rPr>
        <sz val="12"/>
        <color rgb="FF000000"/>
        <rFont val="標楷體"/>
        <family val="4"/>
        <charset val="136"/>
      </rPr>
      <t>梓榮弘大</t>
    </r>
  </si>
  <si>
    <t>0935020027</t>
  </si>
  <si>
    <r>
      <rPr>
        <sz val="12"/>
        <color rgb="FF000000"/>
        <rFont val="標楷體"/>
        <family val="4"/>
        <charset val="136"/>
      </rPr>
      <t>李綜合苑裡</t>
    </r>
  </si>
  <si>
    <t>1112010528</t>
  </si>
  <si>
    <r>
      <rPr>
        <sz val="12"/>
        <color rgb="FF000000"/>
        <rFont val="標楷體"/>
        <family val="4"/>
        <charset val="136"/>
      </rPr>
      <t>國泰新竹</t>
    </r>
  </si>
  <si>
    <t>1132071036</t>
  </si>
  <si>
    <r>
      <rPr>
        <sz val="12"/>
        <color rgb="FF000000"/>
        <rFont val="標楷體"/>
        <family val="4"/>
        <charset val="136"/>
      </rPr>
      <t>桃園長庚</t>
    </r>
  </si>
  <si>
    <t>1133060019</t>
  </si>
  <si>
    <r>
      <rPr>
        <sz val="12"/>
        <color rgb="FF000000"/>
        <rFont val="標楷體"/>
        <family val="4"/>
        <charset val="136"/>
      </rPr>
      <t>湖口仁慈</t>
    </r>
  </si>
  <si>
    <t>1333050017</t>
  </si>
  <si>
    <r>
      <rPr>
        <sz val="12"/>
        <color rgb="FF000000"/>
        <rFont val="標楷體"/>
        <family val="4"/>
        <charset val="136"/>
      </rPr>
      <t>中醫大新竹</t>
    </r>
  </si>
  <si>
    <t>1512011185</t>
  </si>
  <si>
    <r>
      <rPr>
        <sz val="12"/>
        <color rgb="FF000000"/>
        <rFont val="標楷體"/>
        <family val="4"/>
        <charset val="136"/>
      </rPr>
      <t>南門醫院</t>
    </r>
  </si>
  <si>
    <t>1532010120</t>
  </si>
  <si>
    <r>
      <rPr>
        <sz val="12"/>
        <color rgb="FF000000"/>
        <rFont val="標楷體"/>
        <family val="4"/>
        <charset val="136"/>
      </rPr>
      <t>聯新桃新</t>
    </r>
  </si>
  <si>
    <t>1532021338</t>
  </si>
  <si>
    <r>
      <rPr>
        <sz val="12"/>
        <color rgb="FF000000"/>
        <rFont val="標楷體"/>
        <family val="4"/>
        <charset val="136"/>
      </rPr>
      <t>中壢長榮</t>
    </r>
  </si>
  <si>
    <t>1532021365</t>
  </si>
  <si>
    <r>
      <rPr>
        <sz val="12"/>
        <color rgb="FF000000"/>
        <rFont val="標楷體"/>
        <family val="4"/>
        <charset val="136"/>
      </rPr>
      <t>華揚醫院</t>
    </r>
  </si>
  <si>
    <t>1532040039</t>
  </si>
  <si>
    <r>
      <rPr>
        <sz val="12"/>
        <color rgb="FF000000"/>
        <rFont val="標楷體"/>
        <family val="4"/>
        <charset val="136"/>
      </rPr>
      <t>天成醫院</t>
    </r>
  </si>
  <si>
    <t>1532040066</t>
  </si>
  <si>
    <r>
      <rPr>
        <sz val="12"/>
        <color rgb="FF000000"/>
        <rFont val="標楷體"/>
        <family val="4"/>
        <charset val="136"/>
      </rPr>
      <t>怡仁醫院</t>
    </r>
  </si>
  <si>
    <t>1532091081</t>
  </si>
  <si>
    <r>
      <rPr>
        <sz val="12"/>
        <color rgb="FF000000"/>
        <rFont val="標楷體"/>
        <family val="4"/>
        <charset val="136"/>
      </rPr>
      <t>龍潭敏盛醫</t>
    </r>
  </si>
  <si>
    <t>1532101091</t>
  </si>
  <si>
    <r>
      <rPr>
        <sz val="12"/>
        <color rgb="FF000000"/>
        <rFont val="標楷體"/>
        <family val="4"/>
        <charset val="136"/>
      </rPr>
      <t>陽明醫院</t>
    </r>
  </si>
  <si>
    <t>1535010051</t>
  </si>
  <si>
    <r>
      <rPr>
        <sz val="12"/>
        <color rgb="FF000000"/>
        <rFont val="標楷體"/>
        <family val="4"/>
        <charset val="136"/>
      </rPr>
      <t>大千醫院</t>
    </r>
  </si>
  <si>
    <t>1535051178</t>
  </si>
  <si>
    <r>
      <rPr>
        <sz val="12"/>
        <color rgb="FF000000"/>
        <rFont val="標楷體"/>
        <family val="4"/>
        <charset val="136"/>
      </rPr>
      <t>重光醫院</t>
    </r>
  </si>
  <si>
    <r>
      <rPr>
        <sz val="12"/>
        <color rgb="FF000000"/>
        <rFont val="標楷體"/>
        <family val="4"/>
        <charset val="136"/>
      </rPr>
      <t>中區</t>
    </r>
  </si>
  <si>
    <t>0617060018</t>
  </si>
  <si>
    <r>
      <rPr>
        <sz val="12"/>
        <color rgb="FF000000"/>
        <rFont val="標楷體"/>
        <family val="4"/>
        <charset val="136"/>
      </rPr>
      <t>臺中榮總</t>
    </r>
  </si>
  <si>
    <t>1137010024</t>
  </si>
  <si>
    <r>
      <rPr>
        <sz val="12"/>
        <color rgb="FF000000"/>
        <rFont val="標楷體"/>
        <family val="4"/>
        <charset val="136"/>
      </rPr>
      <t>彰基</t>
    </r>
  </si>
  <si>
    <t>1317040011</t>
  </si>
  <si>
    <r>
      <rPr>
        <sz val="12"/>
        <color rgb="FF000000"/>
        <rFont val="標楷體"/>
        <family val="4"/>
        <charset val="136"/>
      </rPr>
      <t>中山附醫</t>
    </r>
  </si>
  <si>
    <t>1317050017</t>
  </si>
  <si>
    <r>
      <rPr>
        <sz val="12"/>
        <color rgb="FF000000"/>
        <rFont val="標楷體"/>
        <family val="4"/>
        <charset val="136"/>
      </rPr>
      <t>中國附醫</t>
    </r>
  </si>
  <si>
    <t>0117030010</t>
  </si>
  <si>
    <r>
      <rPr>
        <sz val="12"/>
        <color rgb="FF000000"/>
        <rFont val="標楷體"/>
        <family val="4"/>
        <charset val="136"/>
      </rPr>
      <t>部臺中</t>
    </r>
  </si>
  <si>
    <t>0136010010</t>
  </si>
  <si>
    <r>
      <rPr>
        <sz val="12"/>
        <color rgb="FF000000"/>
        <rFont val="標楷體"/>
        <family val="4"/>
        <charset val="136"/>
      </rPr>
      <t>部豐原</t>
    </r>
  </si>
  <si>
    <t>0137170515</t>
  </si>
  <si>
    <r>
      <rPr>
        <sz val="12"/>
        <color rgb="FF000000"/>
        <rFont val="標楷體"/>
        <family val="4"/>
        <charset val="136"/>
      </rPr>
      <t>部彰化</t>
    </r>
  </si>
  <si>
    <t>0138010027</t>
  </si>
  <si>
    <r>
      <rPr>
        <sz val="12"/>
        <color rgb="FF000000"/>
        <rFont val="標楷體"/>
        <family val="4"/>
        <charset val="136"/>
      </rPr>
      <t>部南投</t>
    </r>
  </si>
  <si>
    <t>0138030010</t>
  </si>
  <si>
    <r>
      <rPr>
        <sz val="12"/>
        <color rgb="FF000000"/>
        <rFont val="標楷體"/>
        <family val="4"/>
        <charset val="136"/>
      </rPr>
      <t>草屯療養院</t>
    </r>
  </si>
  <si>
    <t>0536190011</t>
  </si>
  <si>
    <r>
      <rPr>
        <sz val="12"/>
        <color rgb="FF000000"/>
        <rFont val="標楷體"/>
        <family val="4"/>
        <charset val="136"/>
      </rPr>
      <t>國軍台中</t>
    </r>
  </si>
  <si>
    <t>0917070029</t>
  </si>
  <si>
    <r>
      <rPr>
        <sz val="12"/>
        <color rgb="FF000000"/>
        <rFont val="標楷體"/>
        <family val="4"/>
        <charset val="136"/>
      </rPr>
      <t>林新醫院</t>
    </r>
  </si>
  <si>
    <t>0936030018</t>
  </si>
  <si>
    <r>
      <rPr>
        <sz val="12"/>
        <color rgb="FF000000"/>
        <rFont val="標楷體"/>
        <family val="4"/>
        <charset val="136"/>
      </rPr>
      <t>大甲李綜合</t>
    </r>
  </si>
  <si>
    <t>0936050029</t>
  </si>
  <si>
    <r>
      <rPr>
        <sz val="12"/>
        <color rgb="FF000000"/>
        <rFont val="標楷體"/>
        <family val="4"/>
        <charset val="136"/>
      </rPr>
      <t>光田綜合</t>
    </r>
  </si>
  <si>
    <t>0936060016</t>
  </si>
  <si>
    <r>
      <rPr>
        <sz val="12"/>
        <color rgb="FF000000"/>
        <rFont val="標楷體"/>
        <family val="4"/>
        <charset val="136"/>
      </rPr>
      <t>童綜合醫院</t>
    </r>
  </si>
  <si>
    <t>0937010019</t>
  </si>
  <si>
    <r>
      <rPr>
        <sz val="12"/>
        <color rgb="FF000000"/>
        <rFont val="標楷體"/>
        <family val="4"/>
        <charset val="136"/>
      </rPr>
      <t>秀傳醫院</t>
    </r>
  </si>
  <si>
    <t>1136090519</t>
  </si>
  <si>
    <r>
      <rPr>
        <sz val="12"/>
        <color rgb="FF000000"/>
        <rFont val="標楷體"/>
        <family val="4"/>
        <charset val="136"/>
      </rPr>
      <t>台中慈濟</t>
    </r>
  </si>
  <si>
    <t>1136200015</t>
  </si>
  <si>
    <r>
      <rPr>
        <sz val="12"/>
        <color rgb="FF000000"/>
        <rFont val="標楷體"/>
        <family val="4"/>
        <charset val="136"/>
      </rPr>
      <t>大里仁愛</t>
    </r>
  </si>
  <si>
    <t>1137020511</t>
  </si>
  <si>
    <r>
      <rPr>
        <sz val="12"/>
        <color rgb="FF000000"/>
        <rFont val="標楷體"/>
        <family val="4"/>
        <charset val="136"/>
      </rPr>
      <t>彰濱秀傳</t>
    </r>
  </si>
  <si>
    <t>1138020015</t>
  </si>
  <si>
    <r>
      <rPr>
        <sz val="12"/>
        <color rgb="FF000000"/>
        <rFont val="標楷體"/>
        <family val="4"/>
        <charset val="136"/>
      </rPr>
      <t>埔里基督教</t>
    </r>
  </si>
  <si>
    <t>1517061032</t>
  </si>
  <si>
    <r>
      <rPr>
        <sz val="12"/>
        <color rgb="FF000000"/>
        <rFont val="標楷體"/>
        <family val="4"/>
        <charset val="136"/>
      </rPr>
      <t>澄清中港</t>
    </r>
  </si>
  <si>
    <t>1538041209</t>
  </si>
  <si>
    <r>
      <rPr>
        <sz val="12"/>
        <color rgb="FF000000"/>
        <rFont val="標楷體"/>
        <family val="4"/>
        <charset val="136"/>
      </rPr>
      <t>東華醫院</t>
    </r>
  </si>
  <si>
    <t>0517050010</t>
  </si>
  <si>
    <r>
      <rPr>
        <sz val="12"/>
        <color rgb="FF000000"/>
        <rFont val="標楷體"/>
        <family val="4"/>
        <charset val="136"/>
      </rPr>
      <t>國軍中清分</t>
    </r>
  </si>
  <si>
    <t>0638020014</t>
  </si>
  <si>
    <r>
      <rPr>
        <sz val="12"/>
        <color rgb="FF000000"/>
        <rFont val="標楷體"/>
        <family val="4"/>
        <charset val="136"/>
      </rPr>
      <t>榮總埔里分</t>
    </r>
  </si>
  <si>
    <t>0903150014</t>
  </si>
  <si>
    <r>
      <rPr>
        <sz val="12"/>
        <color rgb="FF000000"/>
        <rFont val="標楷體"/>
        <family val="4"/>
        <charset val="136"/>
      </rPr>
      <t>烏日林新醫</t>
    </r>
  </si>
  <si>
    <t>0937050014</t>
  </si>
  <si>
    <r>
      <rPr>
        <sz val="12"/>
        <color rgb="FF000000"/>
        <rFont val="標楷體"/>
        <family val="4"/>
        <charset val="136"/>
      </rPr>
      <t>員榮醫院</t>
    </r>
  </si>
  <si>
    <t>0937050024</t>
  </si>
  <si>
    <t>0938030016</t>
  </si>
  <si>
    <r>
      <rPr>
        <sz val="12"/>
        <color rgb="FF000000"/>
        <rFont val="標楷體"/>
        <family val="4"/>
        <charset val="136"/>
      </rPr>
      <t>佑民醫院</t>
    </r>
  </si>
  <si>
    <t>0938040012</t>
  </si>
  <si>
    <r>
      <rPr>
        <sz val="12"/>
        <color rgb="FF000000"/>
        <rFont val="標楷體"/>
        <family val="4"/>
        <charset val="136"/>
      </rPr>
      <t>竹山秀傳醫</t>
    </r>
  </si>
  <si>
    <t>1137010051</t>
  </si>
  <si>
    <r>
      <rPr>
        <sz val="12"/>
        <color rgb="FF000000"/>
        <rFont val="標楷體"/>
        <family val="4"/>
        <charset val="136"/>
      </rPr>
      <t>彰基漢銘基</t>
    </r>
  </si>
  <si>
    <t>1137020520</t>
  </si>
  <si>
    <r>
      <rPr>
        <sz val="12"/>
        <color rgb="FF000000"/>
        <rFont val="標楷體"/>
        <family val="4"/>
        <charset val="136"/>
      </rPr>
      <t>彰基鹿基醫</t>
    </r>
  </si>
  <si>
    <t>1137050019</t>
  </si>
  <si>
    <r>
      <rPr>
        <sz val="12"/>
        <color rgb="FF000000"/>
        <rFont val="標楷體"/>
        <family val="4"/>
        <charset val="136"/>
      </rPr>
      <t>彰基員林基</t>
    </r>
  </si>
  <si>
    <t>1137080017</t>
  </si>
  <si>
    <r>
      <rPr>
        <sz val="12"/>
        <color rgb="FF000000"/>
        <rFont val="標楷體"/>
        <family val="4"/>
        <charset val="136"/>
      </rPr>
      <t>彰基二林醫</t>
    </r>
  </si>
  <si>
    <t>1138010019</t>
  </si>
  <si>
    <r>
      <rPr>
        <sz val="12"/>
        <color rgb="FF000000"/>
        <rFont val="標楷體"/>
        <family val="4"/>
        <charset val="136"/>
      </rPr>
      <t>南投基督教</t>
    </r>
  </si>
  <si>
    <t>1303180011</t>
  </si>
  <si>
    <r>
      <rPr>
        <sz val="12"/>
        <color rgb="FF000000"/>
        <rFont val="標楷體"/>
        <family val="4"/>
        <charset val="136"/>
      </rPr>
      <t>亞洲大學附</t>
    </r>
  </si>
  <si>
    <t>1317020519</t>
  </si>
  <si>
    <r>
      <rPr>
        <sz val="12"/>
        <color rgb="FF000000"/>
        <rFont val="標楷體"/>
        <family val="4"/>
        <charset val="136"/>
      </rPr>
      <t>中國台中東</t>
    </r>
  </si>
  <si>
    <t>1317040039</t>
  </si>
  <si>
    <r>
      <rPr>
        <sz val="12"/>
        <color rgb="FF000000"/>
        <rFont val="標楷體"/>
        <family val="4"/>
        <charset val="136"/>
      </rPr>
      <t>中山中興</t>
    </r>
  </si>
  <si>
    <t>1336010015</t>
  </si>
  <si>
    <r>
      <rPr>
        <sz val="12"/>
        <color rgb="FF000000"/>
        <rFont val="標楷體"/>
        <family val="4"/>
        <charset val="136"/>
      </rPr>
      <t>中國豐原分</t>
    </r>
  </si>
  <si>
    <t>1436020013</t>
  </si>
  <si>
    <r>
      <rPr>
        <sz val="12"/>
        <color rgb="FF000000"/>
        <rFont val="標楷體"/>
        <family val="4"/>
        <charset val="136"/>
      </rPr>
      <t>東勢農民醫</t>
    </r>
  </si>
  <si>
    <t>1503190020</t>
  </si>
  <si>
    <r>
      <rPr>
        <sz val="12"/>
        <color rgb="FF000000"/>
        <rFont val="標楷體"/>
        <family val="4"/>
        <charset val="136"/>
      </rPr>
      <t>長安醫院</t>
    </r>
  </si>
  <si>
    <t>1503200012</t>
  </si>
  <si>
    <r>
      <rPr>
        <sz val="12"/>
        <color rgb="FF000000"/>
        <rFont val="標楷體"/>
        <family val="4"/>
        <charset val="136"/>
      </rPr>
      <t>霧峰澄清醫</t>
    </r>
  </si>
  <si>
    <t>1503260018</t>
  </si>
  <si>
    <r>
      <rPr>
        <sz val="12"/>
        <color rgb="FF000000"/>
        <rFont val="標楷體"/>
        <family val="4"/>
        <charset val="136"/>
      </rPr>
      <t>臺安雙十分</t>
    </r>
  </si>
  <si>
    <t>1503290025</t>
  </si>
  <si>
    <r>
      <rPr>
        <sz val="12"/>
        <color rgb="FF000000"/>
        <rFont val="標楷體"/>
        <family val="4"/>
        <charset val="136"/>
      </rPr>
      <t>茂盛醫院</t>
    </r>
  </si>
  <si>
    <t>1517020040</t>
  </si>
  <si>
    <r>
      <rPr>
        <sz val="12"/>
        <color rgb="FF000000"/>
        <rFont val="標楷體"/>
        <family val="4"/>
        <charset val="136"/>
      </rPr>
      <t>台新醫院</t>
    </r>
  </si>
  <si>
    <t>1536100081</t>
  </si>
  <si>
    <r>
      <rPr>
        <sz val="12"/>
        <color rgb="FF000000"/>
        <rFont val="標楷體"/>
        <family val="4"/>
        <charset val="136"/>
      </rPr>
      <t>清泉醫院</t>
    </r>
  </si>
  <si>
    <t>1536190076</t>
  </si>
  <si>
    <r>
      <rPr>
        <sz val="12"/>
        <color rgb="FF000000"/>
        <rFont val="標楷體"/>
        <family val="4"/>
        <charset val="136"/>
      </rPr>
      <t>賢德醫院</t>
    </r>
  </si>
  <si>
    <r>
      <rPr>
        <sz val="12"/>
        <color rgb="FF000000"/>
        <rFont val="標楷體"/>
        <family val="4"/>
        <charset val="136"/>
      </rPr>
      <t>南區</t>
    </r>
  </si>
  <si>
    <t>0421040011</t>
  </si>
  <si>
    <r>
      <rPr>
        <sz val="12"/>
        <color rgb="FF000000"/>
        <rFont val="標楷體"/>
        <family val="4"/>
        <charset val="136"/>
      </rPr>
      <t>成大醫院</t>
    </r>
  </si>
  <si>
    <t>1141310019</t>
  </si>
  <si>
    <r>
      <rPr>
        <sz val="12"/>
        <color rgb="FF000000"/>
        <rFont val="標楷體"/>
        <family val="4"/>
        <charset val="136"/>
      </rPr>
      <t>奇美醫院</t>
    </r>
  </si>
  <si>
    <t>0121050011</t>
  </si>
  <si>
    <r>
      <rPr>
        <sz val="12"/>
        <color rgb="FF000000"/>
        <rFont val="標楷體"/>
        <family val="4"/>
        <charset val="136"/>
      </rPr>
      <t>部臺南醫院</t>
    </r>
  </si>
  <si>
    <t>0141270028</t>
  </si>
  <si>
    <r>
      <rPr>
        <sz val="12"/>
        <color rgb="FF000000"/>
        <rFont val="標楷體"/>
        <family val="4"/>
        <charset val="136"/>
      </rPr>
      <t>嘉南療養院</t>
    </r>
  </si>
  <si>
    <t>0439010518</t>
  </si>
  <si>
    <r>
      <rPr>
        <sz val="12"/>
        <color rgb="FF000000"/>
        <rFont val="標楷體"/>
        <family val="4"/>
        <charset val="136"/>
      </rPr>
      <t>臺大雲林</t>
    </r>
  </si>
  <si>
    <t>0622020017</t>
  </si>
  <si>
    <r>
      <rPr>
        <sz val="12"/>
        <color rgb="FF000000"/>
        <rFont val="標楷體"/>
        <family val="4"/>
        <charset val="136"/>
      </rPr>
      <t>中榮嘉義</t>
    </r>
  </si>
  <si>
    <t>0905320023</t>
  </si>
  <si>
    <r>
      <rPr>
        <sz val="12"/>
        <color rgb="FF000000"/>
        <rFont val="標楷體"/>
        <family val="4"/>
        <charset val="136"/>
      </rPr>
      <t>南市立醫院</t>
    </r>
  </si>
  <si>
    <t>1105040016</t>
  </si>
  <si>
    <r>
      <rPr>
        <sz val="12"/>
        <color rgb="FF000000"/>
        <rFont val="標楷體"/>
        <family val="4"/>
        <charset val="136"/>
      </rPr>
      <t>新樓麻豆醫</t>
    </r>
  </si>
  <si>
    <t>1121010018</t>
  </si>
  <si>
    <r>
      <rPr>
        <sz val="12"/>
        <color rgb="FF000000"/>
        <rFont val="標楷體"/>
        <family val="4"/>
        <charset val="136"/>
      </rPr>
      <t>新樓醫院</t>
    </r>
  </si>
  <si>
    <t>1122010012</t>
  </si>
  <si>
    <r>
      <rPr>
        <sz val="12"/>
        <color rgb="FF000000"/>
        <rFont val="標楷體"/>
        <family val="4"/>
        <charset val="136"/>
      </rPr>
      <t>嘉基醫院</t>
    </r>
  </si>
  <si>
    <t>1122010021</t>
  </si>
  <si>
    <r>
      <rPr>
        <sz val="12"/>
        <color rgb="FF000000"/>
        <rFont val="標楷體"/>
        <family val="4"/>
        <charset val="136"/>
      </rPr>
      <t>聖馬爾定</t>
    </r>
  </si>
  <si>
    <t>1140010510</t>
  </si>
  <si>
    <r>
      <rPr>
        <sz val="12"/>
        <color rgb="FF000000"/>
        <rFont val="標楷體"/>
        <family val="4"/>
        <charset val="136"/>
      </rPr>
      <t>長庚嘉義</t>
    </r>
  </si>
  <si>
    <t>1140030012</t>
  </si>
  <si>
    <r>
      <rPr>
        <sz val="12"/>
        <color rgb="FF000000"/>
        <rFont val="標楷體"/>
        <family val="4"/>
        <charset val="136"/>
      </rPr>
      <t>大林慈濟醫</t>
    </r>
  </si>
  <si>
    <t>1141090512</t>
  </si>
  <si>
    <r>
      <rPr>
        <sz val="12"/>
        <color rgb="FF000000"/>
        <rFont val="標楷體"/>
        <family val="4"/>
        <charset val="136"/>
      </rPr>
      <t>奇美柳營醫</t>
    </r>
  </si>
  <si>
    <t>1305370013</t>
  </si>
  <si>
    <r>
      <rPr>
        <sz val="12"/>
        <color rgb="FF000000"/>
        <rFont val="標楷體"/>
        <family val="4"/>
        <charset val="136"/>
      </rPr>
      <t>市立安南</t>
    </r>
  </si>
  <si>
    <t>1339060017</t>
  </si>
  <si>
    <r>
      <rPr>
        <sz val="12"/>
        <color rgb="FF000000"/>
        <rFont val="標楷體"/>
        <family val="4"/>
        <charset val="136"/>
      </rPr>
      <t>中國北港醫</t>
    </r>
  </si>
  <si>
    <t>0122020517</t>
  </si>
  <si>
    <r>
      <rPr>
        <sz val="12"/>
        <color rgb="FF000000"/>
        <rFont val="標楷體"/>
        <family val="4"/>
        <charset val="136"/>
      </rPr>
      <t>部嘉義醫院</t>
    </r>
  </si>
  <si>
    <t>0140010028</t>
  </si>
  <si>
    <r>
      <rPr>
        <sz val="12"/>
        <color rgb="FF000000"/>
        <rFont val="標楷體"/>
        <family val="4"/>
        <charset val="136"/>
      </rPr>
      <t>部朴子醫院</t>
    </r>
  </si>
  <si>
    <t>0141010013</t>
  </si>
  <si>
    <r>
      <rPr>
        <sz val="12"/>
        <color rgb="FF000000"/>
        <rFont val="標楷體"/>
        <family val="4"/>
        <charset val="136"/>
      </rPr>
      <t>部新營醫院</t>
    </r>
  </si>
  <si>
    <t>0141060513</t>
  </si>
  <si>
    <r>
      <rPr>
        <sz val="12"/>
        <color rgb="FF000000"/>
        <rFont val="標楷體"/>
        <family val="4"/>
        <charset val="136"/>
      </rPr>
      <t>部臺南新化</t>
    </r>
  </si>
  <si>
    <t>0439010527</t>
  </si>
  <si>
    <r>
      <rPr>
        <sz val="12"/>
        <color rgb="FF000000"/>
        <rFont val="標楷體"/>
        <family val="4"/>
        <charset val="136"/>
      </rPr>
      <t>成大斗六</t>
    </r>
  </si>
  <si>
    <t>0640140012</t>
  </si>
  <si>
    <r>
      <rPr>
        <sz val="12"/>
        <color rgb="FF000000"/>
        <rFont val="標楷體"/>
        <family val="4"/>
        <charset val="136"/>
      </rPr>
      <t>中榮灣橋</t>
    </r>
  </si>
  <si>
    <t>0641310018</t>
  </si>
  <si>
    <r>
      <rPr>
        <sz val="12"/>
        <color rgb="FF000000"/>
        <rFont val="標楷體"/>
        <family val="4"/>
        <charset val="136"/>
      </rPr>
      <t>高榮台南院</t>
    </r>
  </si>
  <si>
    <t>0922020022</t>
  </si>
  <si>
    <r>
      <rPr>
        <sz val="12"/>
        <color rgb="FF000000"/>
        <rFont val="標楷體"/>
        <family val="4"/>
        <charset val="136"/>
      </rPr>
      <t>慶昇醫院</t>
    </r>
  </si>
  <si>
    <t>1105050012</t>
  </si>
  <si>
    <r>
      <rPr>
        <sz val="12"/>
        <color rgb="FF000000"/>
        <rFont val="標楷體"/>
        <family val="4"/>
        <charset val="136"/>
      </rPr>
      <t>奇美佳里醫</t>
    </r>
  </si>
  <si>
    <t>1139010013</t>
  </si>
  <si>
    <r>
      <rPr>
        <sz val="12"/>
        <color rgb="FF000000"/>
        <rFont val="標楷體"/>
        <family val="4"/>
        <charset val="136"/>
      </rPr>
      <t>斗六慈濟醫</t>
    </r>
  </si>
  <si>
    <t>1139020019</t>
  </si>
  <si>
    <r>
      <rPr>
        <sz val="12"/>
        <color rgb="FF000000"/>
        <rFont val="標楷體"/>
        <family val="4"/>
        <charset val="136"/>
      </rPr>
      <t>福安醫院</t>
    </r>
  </si>
  <si>
    <t>1139030015</t>
  </si>
  <si>
    <r>
      <rPr>
        <sz val="12"/>
        <color rgb="FF000000"/>
        <rFont val="標楷體"/>
        <family val="4"/>
        <charset val="136"/>
      </rPr>
      <t>若瑟醫院</t>
    </r>
  </si>
  <si>
    <t>1139040011</t>
  </si>
  <si>
    <r>
      <rPr>
        <sz val="12"/>
        <color rgb="FF000000"/>
        <rFont val="標楷體"/>
        <family val="4"/>
        <charset val="136"/>
      </rPr>
      <t>彰基雲林</t>
    </r>
  </si>
  <si>
    <t>1139130010</t>
  </si>
  <si>
    <r>
      <rPr>
        <sz val="12"/>
        <color rgb="FF000000"/>
        <rFont val="標楷體"/>
        <family val="4"/>
        <charset val="136"/>
      </rPr>
      <t>長庚雲林</t>
    </r>
  </si>
  <si>
    <t>1521031104</t>
  </si>
  <si>
    <r>
      <rPr>
        <sz val="12"/>
        <color rgb="FF000000"/>
        <rFont val="標楷體"/>
        <family val="4"/>
        <charset val="136"/>
      </rPr>
      <t>郭綜合醫院</t>
    </r>
  </si>
  <si>
    <t>1522011115</t>
  </si>
  <si>
    <t>1541011126</t>
  </si>
  <si>
    <r>
      <rPr>
        <sz val="12"/>
        <color rgb="FF000000"/>
        <rFont val="標楷體"/>
        <family val="4"/>
        <charset val="136"/>
      </rPr>
      <t>營新醫院</t>
    </r>
  </si>
  <si>
    <r>
      <rPr>
        <sz val="12"/>
        <color rgb="FF000000"/>
        <rFont val="標楷體"/>
        <family val="4"/>
        <charset val="136"/>
      </rPr>
      <t>高屏</t>
    </r>
  </si>
  <si>
    <t>0602030026</t>
  </si>
  <si>
    <r>
      <rPr>
        <sz val="12"/>
        <color rgb="FF000000"/>
        <rFont val="標楷體"/>
        <family val="4"/>
        <charset val="136"/>
      </rPr>
      <t>高雄榮總</t>
    </r>
  </si>
  <si>
    <t>1142100017</t>
  </si>
  <si>
    <r>
      <rPr>
        <sz val="12"/>
        <color rgb="FF000000"/>
        <rFont val="標楷體"/>
        <family val="4"/>
        <charset val="136"/>
      </rPr>
      <t>高雄長庚</t>
    </r>
  </si>
  <si>
    <t>1302050014</t>
  </si>
  <si>
    <r>
      <rPr>
        <sz val="12"/>
        <color rgb="FF000000"/>
        <rFont val="標楷體"/>
        <family val="4"/>
        <charset val="136"/>
      </rPr>
      <t>高雄醫學大</t>
    </r>
  </si>
  <si>
    <t>0102020011</t>
  </si>
  <si>
    <r>
      <rPr>
        <sz val="12"/>
        <color rgb="FF000000"/>
        <rFont val="標楷體"/>
        <family val="4"/>
        <charset val="136"/>
      </rPr>
      <t>高雄市聯醫</t>
    </r>
  </si>
  <si>
    <t>0102070020</t>
  </si>
  <si>
    <r>
      <rPr>
        <sz val="12"/>
        <color rgb="FF000000"/>
        <rFont val="標楷體"/>
        <family val="4"/>
        <charset val="136"/>
      </rPr>
      <t>大同醫院</t>
    </r>
  </si>
  <si>
    <t>0102080026</t>
  </si>
  <si>
    <r>
      <rPr>
        <sz val="12"/>
        <color rgb="FF000000"/>
        <rFont val="標楷體"/>
        <family val="4"/>
        <charset val="136"/>
      </rPr>
      <t>市立凱旋</t>
    </r>
  </si>
  <si>
    <t>0143010011</t>
  </si>
  <si>
    <r>
      <rPr>
        <sz val="12"/>
        <color rgb="FF000000"/>
        <rFont val="標楷體"/>
        <family val="4"/>
        <charset val="136"/>
      </rPr>
      <t>部屏東醫院</t>
    </r>
  </si>
  <si>
    <t>0502030015</t>
  </si>
  <si>
    <r>
      <rPr>
        <sz val="12"/>
        <color rgb="FF000000"/>
        <rFont val="標楷體"/>
        <family val="4"/>
        <charset val="136"/>
      </rPr>
      <t>國軍左營</t>
    </r>
  </si>
  <si>
    <t>0502080015</t>
  </si>
  <si>
    <r>
      <rPr>
        <sz val="12"/>
        <color rgb="FF000000"/>
        <rFont val="標楷體"/>
        <family val="4"/>
        <charset val="136"/>
      </rPr>
      <t>國軍高雄</t>
    </r>
  </si>
  <si>
    <t>0902080013</t>
  </si>
  <si>
    <r>
      <rPr>
        <sz val="12"/>
        <color rgb="FF000000"/>
        <rFont val="標楷體"/>
        <family val="4"/>
        <charset val="136"/>
      </rPr>
      <t>阮綜合醫院</t>
    </r>
  </si>
  <si>
    <t>0943010017</t>
  </si>
  <si>
    <r>
      <rPr>
        <sz val="12"/>
        <color rgb="FF000000"/>
        <rFont val="標楷體"/>
        <family val="4"/>
        <charset val="136"/>
      </rPr>
      <t>寶建醫院</t>
    </r>
  </si>
  <si>
    <t>0943030019</t>
  </si>
  <si>
    <r>
      <rPr>
        <sz val="12"/>
        <color rgb="FF000000"/>
        <rFont val="標楷體"/>
        <family val="4"/>
        <charset val="136"/>
      </rPr>
      <t>安泰醫院</t>
    </r>
  </si>
  <si>
    <t>1102110011</t>
  </si>
  <si>
    <r>
      <rPr>
        <sz val="12"/>
        <color rgb="FF000000"/>
        <rFont val="標楷體"/>
        <family val="4"/>
        <charset val="136"/>
      </rPr>
      <t>小港醫院</t>
    </r>
  </si>
  <si>
    <t>1142120001</t>
  </si>
  <si>
    <r>
      <rPr>
        <sz val="12"/>
        <color rgb="FF000000"/>
        <rFont val="標楷體"/>
        <family val="4"/>
        <charset val="136"/>
      </rPr>
      <t>義大醫院</t>
    </r>
  </si>
  <si>
    <t>1143010012</t>
  </si>
  <si>
    <r>
      <rPr>
        <sz val="12"/>
        <color rgb="FF000000"/>
        <rFont val="標楷體"/>
        <family val="4"/>
        <charset val="136"/>
      </rPr>
      <t>屏基醫院</t>
    </r>
  </si>
  <si>
    <t>1343030018</t>
  </si>
  <si>
    <r>
      <rPr>
        <sz val="12"/>
        <color rgb="FF000000"/>
        <rFont val="標楷體"/>
        <family val="4"/>
        <charset val="136"/>
      </rPr>
      <t>輔英醫院</t>
    </r>
  </si>
  <si>
    <t>1442060014</t>
  </si>
  <si>
    <r>
      <rPr>
        <sz val="12"/>
        <color rgb="FF000000"/>
        <rFont val="標楷體"/>
        <family val="4"/>
        <charset val="136"/>
      </rPr>
      <t>慈惠醫院</t>
    </r>
  </si>
  <si>
    <t>1543010109</t>
  </si>
  <si>
    <r>
      <rPr>
        <sz val="12"/>
        <color rgb="FF000000"/>
        <rFont val="標楷體"/>
        <family val="4"/>
        <charset val="136"/>
      </rPr>
      <t>國仁醫院</t>
    </r>
  </si>
  <si>
    <t>1507300059</t>
  </si>
  <si>
    <r>
      <rPr>
        <sz val="12"/>
        <color rgb="FF000000"/>
        <rFont val="標楷體"/>
        <family val="4"/>
        <charset val="136"/>
      </rPr>
      <t>維馨乳房外</t>
    </r>
  </si>
  <si>
    <t>0102080017</t>
  </si>
  <si>
    <r>
      <rPr>
        <sz val="12"/>
        <color rgb="FF000000"/>
        <rFont val="標楷體"/>
        <family val="4"/>
        <charset val="136"/>
      </rPr>
      <t>民生醫院</t>
    </r>
  </si>
  <si>
    <t>0142030019</t>
  </si>
  <si>
    <r>
      <rPr>
        <sz val="12"/>
        <color rgb="FF000000"/>
        <rFont val="標楷體"/>
        <family val="4"/>
        <charset val="136"/>
      </rPr>
      <t>旗山醫院</t>
    </r>
  </si>
  <si>
    <t>0143040019</t>
  </si>
  <si>
    <r>
      <rPr>
        <sz val="12"/>
        <color rgb="FF000000"/>
        <rFont val="標楷體"/>
        <family val="4"/>
        <charset val="136"/>
      </rPr>
      <t>恆春旅遊醫</t>
    </r>
  </si>
  <si>
    <t>0144010015</t>
  </si>
  <si>
    <r>
      <rPr>
        <sz val="12"/>
        <color rgb="FF000000"/>
        <rFont val="標楷體"/>
        <family val="4"/>
        <charset val="136"/>
      </rPr>
      <t>澎湖醫院</t>
    </r>
  </si>
  <si>
    <t>0542020011</t>
  </si>
  <si>
    <r>
      <rPr>
        <sz val="12"/>
        <color rgb="FF000000"/>
        <rFont val="標楷體"/>
        <family val="4"/>
        <charset val="136"/>
      </rPr>
      <t>國軍岡山醫</t>
    </r>
  </si>
  <si>
    <t>0544010031</t>
  </si>
  <si>
    <r>
      <rPr>
        <sz val="12"/>
        <color rgb="FF000000"/>
        <rFont val="標楷體"/>
        <family val="4"/>
        <charset val="136"/>
      </rPr>
      <t>三軍澎湖</t>
    </r>
  </si>
  <si>
    <t>0643130018</t>
  </si>
  <si>
    <r>
      <rPr>
        <sz val="12"/>
        <color rgb="FF000000"/>
        <rFont val="標楷體"/>
        <family val="4"/>
        <charset val="136"/>
      </rPr>
      <t>屏榮龍泉分</t>
    </r>
  </si>
  <si>
    <t>0942020019</t>
  </si>
  <si>
    <r>
      <rPr>
        <sz val="12"/>
        <color rgb="FF000000"/>
        <rFont val="標楷體"/>
        <family val="4"/>
        <charset val="136"/>
      </rPr>
      <t>岡山秀傳</t>
    </r>
  </si>
  <si>
    <t>0943020013</t>
  </si>
  <si>
    <r>
      <rPr>
        <sz val="12"/>
        <color rgb="FF000000"/>
        <rFont val="標楷體"/>
        <family val="4"/>
        <charset val="136"/>
      </rPr>
      <t>潮州安泰醫</t>
    </r>
  </si>
  <si>
    <t>0943060017</t>
  </si>
  <si>
    <r>
      <rPr>
        <sz val="12"/>
        <color rgb="FF000000"/>
        <rFont val="標楷體"/>
        <family val="4"/>
        <charset val="136"/>
      </rPr>
      <t>屏安醫療社</t>
    </r>
  </si>
  <si>
    <t>0943160012</t>
  </si>
  <si>
    <r>
      <rPr>
        <sz val="12"/>
        <color rgb="FF000000"/>
        <rFont val="標楷體"/>
        <family val="4"/>
        <charset val="136"/>
      </rPr>
      <t>枋寮醫療社</t>
    </r>
  </si>
  <si>
    <t>1107120017</t>
  </si>
  <si>
    <r>
      <rPr>
        <sz val="12"/>
        <color rgb="FF000000"/>
        <rFont val="標楷體"/>
        <family val="4"/>
        <charset val="136"/>
      </rPr>
      <t>義大癌治療</t>
    </r>
  </si>
  <si>
    <t>1107320017</t>
  </si>
  <si>
    <r>
      <rPr>
        <sz val="12"/>
        <color rgb="FF000000"/>
        <rFont val="標楷體"/>
        <family val="4"/>
        <charset val="136"/>
      </rPr>
      <t>義大大昌醫</t>
    </r>
  </si>
  <si>
    <t>1107350015</t>
  </si>
  <si>
    <r>
      <rPr>
        <sz val="12"/>
        <color rgb="FF000000"/>
        <rFont val="標楷體"/>
        <family val="4"/>
        <charset val="136"/>
      </rPr>
      <t>天主教聖功</t>
    </r>
  </si>
  <si>
    <t>1142010518</t>
  </si>
  <si>
    <r>
      <rPr>
        <sz val="12"/>
        <color rgb="FF000000"/>
        <rFont val="標楷體"/>
        <family val="4"/>
        <charset val="136"/>
      </rPr>
      <t>鳳山醫院</t>
    </r>
  </si>
  <si>
    <t>1143150011</t>
  </si>
  <si>
    <r>
      <rPr>
        <sz val="12"/>
        <color rgb="FF000000"/>
        <rFont val="標楷體"/>
        <family val="4"/>
        <charset val="136"/>
      </rPr>
      <t>迦樂醫院</t>
    </r>
  </si>
  <si>
    <t>1502040021</t>
  </si>
  <si>
    <r>
      <rPr>
        <sz val="12"/>
        <color rgb="FF000000"/>
        <rFont val="標楷體"/>
        <family val="4"/>
        <charset val="136"/>
      </rPr>
      <t>健仁醫院</t>
    </r>
  </si>
  <si>
    <t>1502041117</t>
  </si>
  <si>
    <r>
      <rPr>
        <sz val="12"/>
        <color rgb="FF000000"/>
        <rFont val="標楷體"/>
        <family val="4"/>
        <charset val="136"/>
      </rPr>
      <t>右昌聯合醫</t>
    </r>
  </si>
  <si>
    <t>1502051426</t>
  </si>
  <si>
    <r>
      <rPr>
        <sz val="12"/>
        <color rgb="FF000000"/>
        <rFont val="標楷體"/>
        <family val="4"/>
        <charset val="136"/>
      </rPr>
      <t>四季台安醫</t>
    </r>
  </si>
  <si>
    <t>1507300077</t>
  </si>
  <si>
    <r>
      <rPr>
        <sz val="12"/>
        <color rgb="FF000000"/>
        <rFont val="標楷體"/>
        <family val="4"/>
        <charset val="136"/>
      </rPr>
      <t>博田國際醫</t>
    </r>
  </si>
  <si>
    <t>1507320015</t>
  </si>
  <si>
    <r>
      <rPr>
        <sz val="12"/>
        <color rgb="FF000000"/>
        <rFont val="標楷體"/>
        <family val="4"/>
        <charset val="136"/>
      </rPr>
      <t>新高醫院</t>
    </r>
  </si>
  <si>
    <t>1507330011</t>
  </si>
  <si>
    <r>
      <rPr>
        <sz val="12"/>
        <color rgb="FF000000"/>
        <rFont val="標楷體"/>
        <family val="4"/>
        <charset val="136"/>
      </rPr>
      <t>七賢脊椎外</t>
    </r>
  </si>
  <si>
    <t>1507340017</t>
  </si>
  <si>
    <r>
      <rPr>
        <sz val="12"/>
        <color rgb="FF000000"/>
        <rFont val="標楷體"/>
        <family val="4"/>
        <charset val="136"/>
      </rPr>
      <t>中正脊椎骨</t>
    </r>
  </si>
  <si>
    <t>1542011282</t>
  </si>
  <si>
    <r>
      <rPr>
        <sz val="12"/>
        <color rgb="FF000000"/>
        <rFont val="標楷體"/>
        <family val="4"/>
        <charset val="136"/>
      </rPr>
      <t>杏和醫院</t>
    </r>
  </si>
  <si>
    <t>1542050056</t>
  </si>
  <si>
    <r>
      <rPr>
        <sz val="12"/>
        <color rgb="FF000000"/>
        <rFont val="標楷體"/>
        <family val="4"/>
        <charset val="136"/>
      </rPr>
      <t>建佑醫院</t>
    </r>
  </si>
  <si>
    <t>1543020105</t>
  </si>
  <si>
    <r>
      <rPr>
        <sz val="12"/>
        <color rgb="FF000000"/>
        <rFont val="標楷體"/>
        <family val="4"/>
        <charset val="136"/>
      </rPr>
      <t>茂隆骨科醫</t>
    </r>
  </si>
  <si>
    <r>
      <rPr>
        <sz val="12"/>
        <color rgb="FF000000"/>
        <rFont val="標楷體"/>
        <family val="4"/>
        <charset val="136"/>
      </rPr>
      <t>東區</t>
    </r>
  </si>
  <si>
    <t>1145010010</t>
  </si>
  <si>
    <r>
      <rPr>
        <sz val="12"/>
        <color rgb="FF000000"/>
        <rFont val="標楷體"/>
        <family val="4"/>
        <charset val="136"/>
      </rPr>
      <t>慈濟醫院</t>
    </r>
  </si>
  <si>
    <t>1145010038</t>
  </si>
  <si>
    <r>
      <rPr>
        <sz val="12"/>
        <color rgb="FF000000"/>
        <rFont val="標楷體"/>
        <family val="4"/>
        <charset val="136"/>
      </rPr>
      <t>門諾醫院</t>
    </r>
  </si>
  <si>
    <t>1146010014</t>
  </si>
  <si>
    <r>
      <rPr>
        <sz val="12"/>
        <color rgb="FF000000"/>
        <rFont val="標楷體"/>
        <family val="4"/>
        <charset val="136"/>
      </rPr>
      <t>台東馬偕</t>
    </r>
  </si>
  <si>
    <t>1146010032</t>
  </si>
  <si>
    <r>
      <rPr>
        <sz val="12"/>
        <color rgb="FF000000"/>
        <rFont val="標楷體"/>
        <family val="4"/>
        <charset val="136"/>
      </rPr>
      <t>台東基督教</t>
    </r>
  </si>
  <si>
    <t>1146030516</t>
  </si>
  <si>
    <r>
      <rPr>
        <sz val="12"/>
        <color rgb="FF000000"/>
        <rFont val="標楷體"/>
        <family val="4"/>
        <charset val="136"/>
      </rPr>
      <t>關山慈濟醫</t>
    </r>
  </si>
  <si>
    <t>0145010019</t>
  </si>
  <si>
    <r>
      <rPr>
        <sz val="12"/>
        <color rgb="FF000000"/>
        <rFont val="標楷體"/>
        <family val="4"/>
        <charset val="136"/>
      </rPr>
      <t>花蓮醫院</t>
    </r>
  </si>
  <si>
    <t>0145030020</t>
  </si>
  <si>
    <r>
      <rPr>
        <sz val="12"/>
        <color rgb="FF000000"/>
        <rFont val="標楷體"/>
        <family val="4"/>
        <charset val="136"/>
      </rPr>
      <t>玉里醫院</t>
    </r>
  </si>
  <si>
    <t>0146010013</t>
  </si>
  <si>
    <r>
      <rPr>
        <sz val="12"/>
        <color rgb="FF000000"/>
        <rFont val="標楷體"/>
        <family val="4"/>
        <charset val="136"/>
      </rPr>
      <t>部東醫院</t>
    </r>
  </si>
  <si>
    <t>0545040515</t>
  </si>
  <si>
    <r>
      <rPr>
        <sz val="12"/>
        <color rgb="FF000000"/>
        <rFont val="標楷體"/>
        <family val="4"/>
        <charset val="136"/>
      </rPr>
      <t>國軍花蓮</t>
    </r>
  </si>
  <si>
    <t>0645030011</t>
  </si>
  <si>
    <r>
      <rPr>
        <sz val="12"/>
        <color rgb="FF000000"/>
        <rFont val="標楷體"/>
        <family val="4"/>
        <charset val="136"/>
      </rPr>
      <t>北榮玉里</t>
    </r>
  </si>
  <si>
    <t>0646010013</t>
  </si>
  <si>
    <r>
      <rPr>
        <sz val="12"/>
        <color rgb="FF000000"/>
        <rFont val="標楷體"/>
        <family val="4"/>
        <charset val="136"/>
      </rPr>
      <t>北榮臺東</t>
    </r>
  </si>
  <si>
    <t>1145030012</t>
  </si>
  <si>
    <r>
      <rPr>
        <sz val="12"/>
        <color rgb="FF000000"/>
        <rFont val="標楷體"/>
        <family val="4"/>
        <charset val="136"/>
      </rPr>
      <t>玉里慈濟醫</t>
    </r>
  </si>
  <si>
    <t>1145060029</t>
  </si>
  <si>
    <r>
      <rPr>
        <sz val="12"/>
        <color rgb="FF000000"/>
        <rFont val="標楷體"/>
        <family val="4"/>
        <charset val="136"/>
      </rPr>
      <t>門諾壽豐分</t>
    </r>
  </si>
  <si>
    <t>1.資料來源:中央健保署三代倉儲門診、住院明細檔。(擷取日期：113年1月15日)、醫事機構病床公務統計檔。</t>
  </si>
  <si>
    <t>2.本表醫療費用為申請點數+部分負擔，為該院所申報之所有醫療費用(如：西醫、中醫、牙醫、透析、其他..等)。</t>
  </si>
  <si>
    <t>3.病床數、醫師數及特約類別為當年度最新一筆有效資料。病床數為所有病床數，包含急診處暫留床、洗腎治療床、嬰兒床、產科病房、其他觀察床、腹膜透析床等床。</t>
  </si>
  <si>
    <t>4.醫療費用合併申報院所其醫師數、病床數併計：台大兒童醫院併報台大醫院；馬偕兒童醫院、淡水馬偕併報台北馬偕醫院；台北長庚醫院併報林口長庚醫院；彰化基督教兒童醫院併報彰化基督教醫院；</t>
  </si>
  <si>
    <t xml:space="preserve">  中國醫藥大學附設兒童醫院併報中國醫藥大學附設醫院申報；澄清綜合醫院併報澄清綜合醫院中港分院； 衛福部胸腔病院門診部併報衛福部胸腔病院、奇美醫療財團法人奇美醫院台南分院併奇美醫院。</t>
  </si>
  <si>
    <t xml:space="preserve">  合併申報之院所，醫師數及病床數合併計算。</t>
  </si>
  <si>
    <t>5.財報合併提報院所：部立桃園醫院併報新屋分院、榮總蘇澳分院併報員榮分院、中榮嘉義併報灣橋分院、部立台南併報南化分院、臺大生醫併臺大新竹。</t>
  </si>
  <si>
    <t>6.醫療本業獲利/虧損：公立醫院為收支餘絀結算表之業務賸餘(短絀)項之數值；私立醫院為收支餘絀表之醫務利益項之數值。</t>
  </si>
  <si>
    <t>7.整體獲利/虧損：公立醫院為收支餘絀結算表之本期賸餘(短絀)項之數值；私立醫院為收支餘絀表之本期稅後餘絀項之數值。</t>
  </si>
  <si>
    <t>8.醫療獲利率=(醫療收入-醫療成本)/醫療收入【公立醫院之醫務結餘：摘自收支餘絀表之業務賸餘(短絀)】</t>
  </si>
  <si>
    <t>9.全日平均護病比公式：(參考醫院評鑑基準)醫院(急性一般病床床位數×佔床率×3)÷全日平均三班護理人員數，計算至小數位第一位。</t>
  </si>
  <si>
    <t>註1：北市立聯醫7院區護病比(仁愛9.0、中興7.7、忠孝8.7、陽明9.2、松德8.3、和平婦幼9.0、林森0.1)。</t>
  </si>
  <si>
    <t>註2：耕莘醫院2院區護病比(新店10.6、安康10.1)。</t>
  </si>
  <si>
    <t>區域</t>
  </si>
  <si>
    <t>年</t>
  </si>
  <si>
    <t>公私立</t>
  </si>
  <si>
    <t>台北</t>
    <phoneticPr fontId="9" type="noConversion"/>
  </si>
  <si>
    <t>北部</t>
  </si>
  <si>
    <t>中部</t>
  </si>
  <si>
    <t>南部</t>
  </si>
  <si>
    <t>高屏</t>
  </si>
  <si>
    <t>東部</t>
  </si>
  <si>
    <t>醫學中心</t>
  </si>
  <si>
    <t>區域醫院</t>
  </si>
  <si>
    <t>地區醫院</t>
  </si>
  <si>
    <t>醫師負責件數</t>
  </si>
  <si>
    <t>門診平均醫療點數</t>
  </si>
  <si>
    <t>住診平均醫療點數</t>
  </si>
  <si>
    <t>門診占比</t>
  </si>
  <si>
    <t>每床平均住診數</t>
  </si>
  <si>
    <t>year</t>
  </si>
  <si>
    <t>institution_code</t>
  </si>
  <si>
    <t>institution_name</t>
  </si>
  <si>
    <t>is_private</t>
  </si>
  <si>
    <t>medical_operating_margin</t>
  </si>
  <si>
    <t>avg_nurse_to_patient_ratio</t>
  </si>
  <si>
    <t>is_central_region</t>
  </si>
  <si>
    <t>is_kaoping_region</t>
  </si>
  <si>
    <t>is_northern_region</t>
  </si>
  <si>
    <t>is_southern_region</t>
  </si>
  <si>
    <t>is_eastern_region</t>
  </si>
  <si>
    <t>is_regional_hospital</t>
  </si>
  <si>
    <t>is_medical_center</t>
  </si>
  <si>
    <t>case_cnt_per_physician</t>
  </si>
  <si>
    <t>claim_points_per_outpatient_visit</t>
  </si>
  <si>
    <t>claim_points_per_inpatient_admission</t>
  </si>
  <si>
    <t>outpatient_visit_ratio</t>
  </si>
  <si>
    <t>inpatient_admissions_per_bed</t>
  </si>
  <si>
    <t>年分</t>
    <phoneticPr fontId="9" type="noConversion"/>
  </si>
  <si>
    <t>院所代號</t>
    <phoneticPr fontId="9" type="noConversion"/>
  </si>
  <si>
    <t>院所名稱</t>
    <phoneticPr fontId="9" type="noConversion"/>
  </si>
  <si>
    <t>是否為私立醫院(是1 不是0)</t>
    <phoneticPr fontId="9" type="noConversion"/>
  </si>
  <si>
    <t>醫務利益率</t>
    <phoneticPr fontId="9" type="noConversion"/>
  </si>
  <si>
    <t>全日平均護病比</t>
    <phoneticPr fontId="9" type="noConversion"/>
  </si>
  <si>
    <t>中部地區</t>
    <phoneticPr fontId="9" type="noConversion"/>
  </si>
  <si>
    <t>高屏地區</t>
    <phoneticPr fontId="9" type="noConversion"/>
  </si>
  <si>
    <t>北部地區</t>
    <phoneticPr fontId="9" type="noConversion"/>
  </si>
  <si>
    <t>南部地區</t>
    <phoneticPr fontId="9" type="noConversion"/>
  </si>
  <si>
    <t>東部地區</t>
    <phoneticPr fontId="9" type="noConversion"/>
  </si>
  <si>
    <t>區域醫院</t>
    <phoneticPr fontId="9" type="noConversion"/>
  </si>
  <si>
    <t>醫學中心</t>
    <phoneticPr fontId="9" type="noConversion"/>
  </si>
  <si>
    <t>門診件數+住診件數/醫師數</t>
  </si>
  <si>
    <t>門診醫療點數/門診件數</t>
  </si>
  <si>
    <t>住診醫療點數/住診件數</t>
  </si>
  <si>
    <t>門診件數/（住診+門診）</t>
  </si>
  <si>
    <t>住診件數/病床數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</si>
</sst>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 &quot;#,##0.00&quot; &quot;;&quot;-&quot;#,##0.00&quot; &quot;;&quot; -&quot;00&quot; &quot;;&quot; &quot;@&quot; &quot;"/>
    <numFmt numFmtId="177" formatCode="&quot; &quot;#,##0.00&quot; &quot;;&quot;-&quot;#,##0.00&quot; &quot;;&quot; -&quot;00.00&quot; &quot;;&quot; &quot;@&quot; &quot;"/>
    <numFmt numFmtId="178" formatCode="&quot; &quot;#,##0&quot; &quot;;&quot;-&quot;#,##0&quot; &quot;;&quot; -&quot;00&quot; &quot;;&quot; &quot;@&quot; &quot;"/>
    <numFmt numFmtId="179" formatCode="0.00&quot; &quot;"/>
    <numFmt numFmtId="180" formatCode="0.00&quot; &quot;;[Red]&quot;-&quot;0.00&quot; &quot;"/>
    <numFmt numFmtId="181" formatCode="0.0%"/>
    <numFmt numFmtId="182" formatCode="0.00000&quot; &quot;"/>
    <numFmt numFmtId="183" formatCode="0.00&quot; &quot;;[Red]&quot;(&quot;0.00&quot;)&quot;"/>
  </numFmts>
  <fonts count="14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9C0006"/>
      <name val="新細明體"/>
      <family val="1"/>
      <charset val="136"/>
    </font>
    <font>
      <sz val="12"/>
      <color rgb="FF000000"/>
      <name val="Times New Roman"/>
      <family val="1"/>
    </font>
    <font>
      <sz val="18"/>
      <color rgb="FF000000"/>
      <name val="Times New Roman"/>
      <family val="1"/>
    </font>
    <font>
      <sz val="18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HeiT"/>
      <family val="1"/>
    </font>
    <font>
      <sz val="12"/>
      <color rgb="FF000000"/>
      <name val="HeiT"/>
      <family val="1"/>
    </font>
    <font>
      <sz val="9"/>
      <name val="新細明體"/>
      <family val="1"/>
      <charset val="136"/>
    </font>
    <font>
      <sz val="10"/>
      <color rgb="FF000000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C1C1C1"/>
      </left>
      <right/>
      <top/>
      <bottom/>
      <diagonal/>
    </border>
  </borders>
  <cellStyleXfs count="5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/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7" fontId="3" fillId="0" borderId="0" xfId="1" applyNumberFormat="1" applyFont="1">
      <alignment vertical="center"/>
    </xf>
    <xf numFmtId="178" fontId="3" fillId="0" borderId="0" xfId="1" applyNumberFormat="1" applyFont="1">
      <alignment vertical="center"/>
    </xf>
    <xf numFmtId="2" fontId="3" fillId="0" borderId="0" xfId="0" applyNumberFormat="1" applyFont="1">
      <alignment vertical="center"/>
    </xf>
    <xf numFmtId="10" fontId="3" fillId="0" borderId="0" xfId="2" applyNumberFormat="1" applyFont="1">
      <alignment vertical="center"/>
    </xf>
    <xf numFmtId="177" fontId="3" fillId="0" borderId="0" xfId="0" applyNumberFormat="1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177" fontId="3" fillId="0" borderId="2" xfId="0" applyNumberFormat="1" applyFont="1" applyBorder="1">
      <alignment vertical="center"/>
    </xf>
    <xf numFmtId="177" fontId="3" fillId="0" borderId="2" xfId="1" applyNumberFormat="1" applyFont="1" applyBorder="1">
      <alignment vertical="center"/>
    </xf>
    <xf numFmtId="178" fontId="3" fillId="0" borderId="2" xfId="1" applyNumberFormat="1" applyFont="1" applyBorder="1">
      <alignment vertical="center"/>
    </xf>
    <xf numFmtId="2" fontId="3" fillId="0" borderId="2" xfId="0" applyNumberFormat="1" applyFont="1" applyBorder="1">
      <alignment vertical="center"/>
    </xf>
    <xf numFmtId="10" fontId="3" fillId="0" borderId="2" xfId="2" applyNumberFormat="1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top"/>
    </xf>
    <xf numFmtId="179" fontId="6" fillId="0" borderId="0" xfId="0" applyNumberFormat="1" applyFont="1" applyFill="1" applyAlignment="1">
      <alignment vertical="top" wrapText="1"/>
    </xf>
    <xf numFmtId="179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/>
    </xf>
    <xf numFmtId="2" fontId="6" fillId="0" borderId="0" xfId="0" applyNumberFormat="1" applyFont="1" applyAlignment="1">
      <alignment vertical="top"/>
    </xf>
    <xf numFmtId="180" fontId="6" fillId="0" borderId="0" xfId="0" applyNumberFormat="1" applyFont="1" applyAlignment="1">
      <alignment vertical="top"/>
    </xf>
    <xf numFmtId="2" fontId="6" fillId="0" borderId="0" xfId="0" applyNumberFormat="1" applyFont="1">
      <alignment vertical="center"/>
    </xf>
    <xf numFmtId="181" fontId="6" fillId="0" borderId="0" xfId="2" applyNumberFormat="1" applyFont="1">
      <alignment vertical="center"/>
    </xf>
    <xf numFmtId="0" fontId="6" fillId="0" borderId="0" xfId="1" applyNumberFormat="1" applyFont="1">
      <alignment vertical="center"/>
    </xf>
    <xf numFmtId="182" fontId="6" fillId="0" borderId="0" xfId="0" applyNumberFormat="1" applyFont="1">
      <alignment vertical="center"/>
    </xf>
    <xf numFmtId="183" fontId="6" fillId="0" borderId="0" xfId="0" applyNumberFormat="1" applyFont="1" applyAlignment="1">
      <alignment vertical="top"/>
    </xf>
    <xf numFmtId="179" fontId="6" fillId="0" borderId="0" xfId="0" applyNumberFormat="1" applyFont="1">
      <alignment vertical="center"/>
    </xf>
    <xf numFmtId="0" fontId="7" fillId="0" borderId="3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NumberFormat="1" applyFont="1">
      <alignment vertical="center"/>
    </xf>
    <xf numFmtId="0" fontId="3" fillId="0" borderId="2" xfId="0" applyNumberFormat="1" applyFont="1" applyBorder="1">
      <alignment vertical="center"/>
    </xf>
    <xf numFmtId="0" fontId="11" fillId="0" borderId="0" xfId="4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10" fontId="3" fillId="0" borderId="0" xfId="2" applyNumberFormat="1" applyFont="1" applyBorder="1">
      <alignment vertical="center"/>
    </xf>
  </cellXfs>
  <cellStyles count="5">
    <cellStyle name="cf1" xfId="3"/>
    <cellStyle name="一般" xfId="0" builtinId="0" customBuiltin="1"/>
    <cellStyle name="一般 6" xfId="4"/>
    <cellStyle name="千分位" xfId="1" builtinId="3" customBuiltin="1"/>
    <cellStyle name="百分比" xfId="2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9"/>
  <sheetViews>
    <sheetView topLeftCell="U216" zoomScale="89" workbookViewId="0">
      <selection activeCell="AG3" sqref="AG3:AK232"/>
    </sheetView>
  </sheetViews>
  <sheetFormatPr defaultColWidth="9.81640625" defaultRowHeight="15.65"/>
  <cols>
    <col min="1" max="1" width="9.81640625" style="1" hidden="1" customWidth="1"/>
    <col min="2" max="2" width="6.6328125" style="1" customWidth="1"/>
    <col min="3" max="3" width="12.453125" style="1" customWidth="1"/>
    <col min="4" max="4" width="14.90625" style="1" customWidth="1"/>
    <col min="5" max="5" width="15.7265625" style="1" customWidth="1"/>
    <col min="6" max="7" width="10.81640625" style="1" customWidth="1"/>
    <col min="8" max="8" width="9.7265625" style="1" customWidth="1"/>
    <col min="9" max="9" width="10.90625" style="1" customWidth="1"/>
    <col min="10" max="10" width="11" style="1" customWidth="1"/>
    <col min="11" max="11" width="10.90625" style="1" customWidth="1"/>
    <col min="12" max="12" width="10.81640625" style="1" customWidth="1"/>
    <col min="13" max="13" width="11.36328125" style="1" customWidth="1"/>
    <col min="14" max="14" width="10.81640625" style="1" customWidth="1"/>
    <col min="15" max="15" width="10.453125" style="1" customWidth="1"/>
    <col min="16" max="17" width="11.453125" style="1" customWidth="1"/>
    <col min="18" max="18" width="12" style="1" customWidth="1"/>
    <col min="19" max="19" width="10.54296875" style="1" customWidth="1"/>
    <col min="20" max="20" width="9.81640625" style="1" customWidth="1"/>
    <col min="21" max="16384" width="9.81640625" style="1"/>
  </cols>
  <sheetData>
    <row r="1" spans="1:42" ht="25">
      <c r="B1" s="2" t="s">
        <v>0</v>
      </c>
      <c r="V1"/>
      <c r="W1" s="22"/>
      <c r="X1" s="22"/>
      <c r="Y1" s="37" t="s">
        <v>500</v>
      </c>
      <c r="Z1" s="37"/>
      <c r="AA1" s="37"/>
      <c r="AB1" s="37"/>
      <c r="AC1" s="37"/>
      <c r="AD1" s="37" t="s">
        <v>3</v>
      </c>
      <c r="AE1" s="37"/>
      <c r="AF1" s="37"/>
      <c r="AG1" s="22"/>
      <c r="AH1" s="22"/>
      <c r="AI1" s="22"/>
      <c r="AJ1" s="22"/>
      <c r="AK1" s="22"/>
    </row>
    <row r="2" spans="1:42" ht="51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6" t="s">
        <v>12</v>
      </c>
      <c r="M2" s="7" t="s">
        <v>13</v>
      </c>
      <c r="N2" s="6" t="s">
        <v>14</v>
      </c>
      <c r="O2" s="6" t="s">
        <v>15</v>
      </c>
      <c r="P2" s="8" t="s">
        <v>16</v>
      </c>
      <c r="Q2" s="8" t="s">
        <v>17</v>
      </c>
      <c r="R2" s="7" t="s">
        <v>18</v>
      </c>
      <c r="S2" s="6" t="s">
        <v>19</v>
      </c>
      <c r="V2" s="38" t="s">
        <v>501</v>
      </c>
      <c r="W2" s="22" t="s">
        <v>502</v>
      </c>
      <c r="X2" s="22" t="s">
        <v>503</v>
      </c>
      <c r="Y2" s="22" t="s">
        <v>504</v>
      </c>
      <c r="Z2" s="22" t="s">
        <v>505</v>
      </c>
      <c r="AA2" s="22" t="s">
        <v>506</v>
      </c>
      <c r="AB2" s="22" t="s">
        <v>507</v>
      </c>
      <c r="AC2" s="22" t="s">
        <v>508</v>
      </c>
      <c r="AD2" s="22" t="s">
        <v>509</v>
      </c>
      <c r="AE2" s="22" t="s">
        <v>510</v>
      </c>
      <c r="AF2" s="22" t="s">
        <v>511</v>
      </c>
      <c r="AG2" s="39" t="s">
        <v>512</v>
      </c>
      <c r="AH2" s="40" t="s">
        <v>513</v>
      </c>
      <c r="AI2" s="40" t="s">
        <v>514</v>
      </c>
      <c r="AJ2" s="40" t="s">
        <v>515</v>
      </c>
      <c r="AK2" s="40" t="s">
        <v>516</v>
      </c>
    </row>
    <row r="3" spans="1:42" ht="17">
      <c r="A3" s="9">
        <v>1</v>
      </c>
      <c r="B3" s="1" t="s">
        <v>20</v>
      </c>
      <c r="C3" s="1" t="s">
        <v>21</v>
      </c>
      <c r="D3" s="1" t="s">
        <v>22</v>
      </c>
      <c r="E3" s="1" t="s">
        <v>23</v>
      </c>
      <c r="F3" s="10">
        <v>4.4993817700000003</v>
      </c>
      <c r="G3" s="10">
        <v>19.031914969999999</v>
      </c>
      <c r="H3" s="11">
        <v>1728</v>
      </c>
      <c r="I3" s="11">
        <v>2320</v>
      </c>
      <c r="J3" s="10">
        <v>226.92808228000001</v>
      </c>
      <c r="K3" s="12">
        <v>316.8623</v>
      </c>
      <c r="L3" s="12">
        <v>126.96942438000001</v>
      </c>
      <c r="M3" s="12">
        <v>8.8190000000000008</v>
      </c>
      <c r="N3" s="12">
        <v>99.958657900000006</v>
      </c>
      <c r="O3" s="12">
        <v>73.648799999999994</v>
      </c>
      <c r="P3" s="12">
        <v>283.17922037</v>
      </c>
      <c r="Q3" s="12">
        <v>234.88084273000001</v>
      </c>
      <c r="R3" s="13">
        <v>1.5888813325077803E-2</v>
      </c>
      <c r="S3" s="1">
        <v>7</v>
      </c>
      <c r="T3" s="12"/>
      <c r="U3" s="41">
        <v>401180014</v>
      </c>
      <c r="V3" s="1">
        <v>2022</v>
      </c>
      <c r="W3">
        <f>IF(U3&gt;1000000000,1,0)</f>
        <v>0</v>
      </c>
      <c r="X3">
        <f>IF(B3="臺北區",1,0)</f>
        <v>0</v>
      </c>
      <c r="Y3">
        <f>IF(B3="北區",1,0)</f>
        <v>0</v>
      </c>
      <c r="Z3">
        <f>IF(B3="中區",1,0)</f>
        <v>0</v>
      </c>
      <c r="AA3">
        <f>IF(B3="南區",1,0)</f>
        <v>0</v>
      </c>
      <c r="AB3">
        <f>IF(B3="高屏區",1,0)</f>
        <v>0</v>
      </c>
      <c r="AC3">
        <f>IF(B3="東區",1,0)</f>
        <v>0</v>
      </c>
      <c r="AD3">
        <f>IF(C3="醫學中心",1,0)</f>
        <v>1</v>
      </c>
      <c r="AE3">
        <f>IF(C3="區域醫院",1,0)</f>
        <v>0</v>
      </c>
      <c r="AF3">
        <f>IF(C3="地區醫院",1,0)</f>
        <v>0</v>
      </c>
      <c r="AG3">
        <f>(K3+M3)/H3</f>
        <v>0.18847297453703704</v>
      </c>
      <c r="AH3">
        <f>L3/K3</f>
        <v>0.4007085234816512</v>
      </c>
      <c r="AI3">
        <f>N3/M3</f>
        <v>11.3344662546774</v>
      </c>
      <c r="AJ3">
        <f>K3/(K3+M3)</f>
        <v>0.97292138050296406</v>
      </c>
      <c r="AK3">
        <f>M3/I3</f>
        <v>3.8012931034482763E-3</v>
      </c>
    </row>
    <row r="4" spans="1:42" ht="17">
      <c r="A4" s="9">
        <v>2</v>
      </c>
      <c r="B4" s="1" t="s">
        <v>20</v>
      </c>
      <c r="C4" s="1" t="s">
        <v>21</v>
      </c>
      <c r="D4" s="1" t="s">
        <v>24</v>
      </c>
      <c r="E4" s="1" t="s">
        <v>25</v>
      </c>
      <c r="F4" s="10">
        <v>0.79237605</v>
      </c>
      <c r="G4" s="10">
        <v>2.1847710400000002</v>
      </c>
      <c r="H4" s="11">
        <v>912</v>
      </c>
      <c r="I4" s="11">
        <v>1673</v>
      </c>
      <c r="J4" s="10">
        <v>117.91457862</v>
      </c>
      <c r="K4" s="12">
        <v>168.29390000000001</v>
      </c>
      <c r="L4" s="12">
        <v>58.581517720000001</v>
      </c>
      <c r="M4" s="12">
        <v>5.8998999999999997</v>
      </c>
      <c r="N4" s="12">
        <v>59.3330609</v>
      </c>
      <c r="O4" s="12">
        <v>52.107399999999998</v>
      </c>
      <c r="P4" s="12">
        <v>138.97498361999999</v>
      </c>
      <c r="Q4" s="12">
        <v>126.65815569999999</v>
      </c>
      <c r="R4" s="13">
        <v>5.7015732570014025E-3</v>
      </c>
      <c r="S4" s="1">
        <v>7.3</v>
      </c>
      <c r="T4" s="12"/>
      <c r="U4" s="41">
        <v>501110514</v>
      </c>
      <c r="V4" s="1">
        <v>2022</v>
      </c>
      <c r="W4">
        <f t="shared" ref="W4:W67" si="0">IF(U4&gt;1000000000,1,0)</f>
        <v>0</v>
      </c>
      <c r="X4">
        <f t="shared" ref="X4:X67" si="1">IF(B4="臺北區",1,0)</f>
        <v>0</v>
      </c>
      <c r="Y4">
        <f t="shared" ref="Y4:Y67" si="2">IF(B4="北區",1,0)</f>
        <v>0</v>
      </c>
      <c r="Z4">
        <f t="shared" ref="Z4:Z67" si="3">IF(B4="中區",1,0)</f>
        <v>0</v>
      </c>
      <c r="AA4">
        <f t="shared" ref="AA4:AA67" si="4">IF(B4="南區",1,0)</f>
        <v>0</v>
      </c>
      <c r="AB4">
        <f t="shared" ref="AB4:AB67" si="5">IF(B4="高屏區",1,0)</f>
        <v>0</v>
      </c>
      <c r="AC4">
        <f t="shared" ref="AC4:AC67" si="6">IF(B4="東區",1,0)</f>
        <v>0</v>
      </c>
      <c r="AD4">
        <f t="shared" ref="AD4:AD67" si="7">IF(C4="醫學中心",1,0)</f>
        <v>1</v>
      </c>
      <c r="AE4">
        <f t="shared" ref="AE4:AE67" si="8">IF(C4="區域醫院",1,0)</f>
        <v>0</v>
      </c>
      <c r="AF4">
        <f t="shared" ref="AF4:AF67" si="9">IF(C4="地區醫院",1,0)</f>
        <v>0</v>
      </c>
      <c r="AG4">
        <f t="shared" ref="AG4:AG67" si="10">(K4+M4)/H4</f>
        <v>0.19100197368421054</v>
      </c>
      <c r="AH4">
        <f t="shared" ref="AH4:AH67" si="11">L4/K4</f>
        <v>0.34809055895668234</v>
      </c>
      <c r="AI4">
        <f t="shared" ref="AI4:AI67" si="12">N4/M4</f>
        <v>10.056621451211038</v>
      </c>
      <c r="AJ4">
        <f t="shared" ref="AJ4:AJ67" si="13">K4/(K4+M4)</f>
        <v>0.96613025262667207</v>
      </c>
      <c r="AK4">
        <f t="shared" ref="AK4:AK67" si="14">M4/I4</f>
        <v>3.5265391512253434E-3</v>
      </c>
    </row>
    <row r="5" spans="1:42" ht="17">
      <c r="A5" s="9">
        <v>3</v>
      </c>
      <c r="B5" s="1" t="s">
        <v>20</v>
      </c>
      <c r="C5" s="1" t="s">
        <v>21</v>
      </c>
      <c r="D5" s="1" t="s">
        <v>26</v>
      </c>
      <c r="E5" s="1" t="s">
        <v>27</v>
      </c>
      <c r="F5" s="10">
        <v>5.6648970500000004</v>
      </c>
      <c r="G5" s="10">
        <v>17.102790469999999</v>
      </c>
      <c r="H5" s="11">
        <v>1543</v>
      </c>
      <c r="I5" s="11">
        <v>2919</v>
      </c>
      <c r="J5" s="10">
        <v>220.84178304</v>
      </c>
      <c r="K5" s="12">
        <v>270.13139999999999</v>
      </c>
      <c r="L5" s="12">
        <v>114.02098094999999</v>
      </c>
      <c r="M5" s="12">
        <v>10.393599999999999</v>
      </c>
      <c r="N5" s="12">
        <v>106.82080209</v>
      </c>
      <c r="O5" s="12">
        <v>84.953599999999994</v>
      </c>
      <c r="P5" s="12">
        <v>274.7862318</v>
      </c>
      <c r="Q5" s="12">
        <v>239.89623207</v>
      </c>
      <c r="R5" s="13">
        <v>2.0615650984009744E-2</v>
      </c>
      <c r="S5" s="1">
        <v>6.7</v>
      </c>
      <c r="T5" s="12"/>
      <c r="U5" s="41">
        <v>601160016</v>
      </c>
      <c r="V5" s="1">
        <v>2022</v>
      </c>
      <c r="W5">
        <f t="shared" si="0"/>
        <v>0</v>
      </c>
      <c r="X5">
        <f t="shared" si="1"/>
        <v>0</v>
      </c>
      <c r="Y5">
        <f t="shared" si="2"/>
        <v>0</v>
      </c>
      <c r="Z5">
        <f t="shared" si="3"/>
        <v>0</v>
      </c>
      <c r="AA5">
        <f t="shared" si="4"/>
        <v>0</v>
      </c>
      <c r="AB5">
        <f t="shared" si="5"/>
        <v>0</v>
      </c>
      <c r="AC5">
        <f t="shared" si="6"/>
        <v>0</v>
      </c>
      <c r="AD5">
        <f t="shared" si="7"/>
        <v>1</v>
      </c>
      <c r="AE5">
        <f t="shared" si="8"/>
        <v>0</v>
      </c>
      <c r="AF5">
        <f t="shared" si="9"/>
        <v>0</v>
      </c>
      <c r="AG5">
        <f t="shared" si="10"/>
        <v>0.18180492546986388</v>
      </c>
      <c r="AH5">
        <f t="shared" si="11"/>
        <v>0.42209451011618793</v>
      </c>
      <c r="AI5">
        <f t="shared" si="12"/>
        <v>10.277555619804495</v>
      </c>
      <c r="AJ5">
        <f t="shared" si="13"/>
        <v>0.96294946974422957</v>
      </c>
      <c r="AK5">
        <f t="shared" si="14"/>
        <v>3.560671462829736E-3</v>
      </c>
    </row>
    <row r="6" spans="1:42" ht="17">
      <c r="A6" s="9">
        <v>4</v>
      </c>
      <c r="B6" s="1" t="s">
        <v>20</v>
      </c>
      <c r="C6" s="1" t="s">
        <v>21</v>
      </c>
      <c r="D6" s="1" t="s">
        <v>28</v>
      </c>
      <c r="E6" s="1" t="s">
        <v>29</v>
      </c>
      <c r="F6" s="10">
        <v>1.64073918</v>
      </c>
      <c r="G6" s="10">
        <v>3.3825592699999998</v>
      </c>
      <c r="H6" s="11">
        <v>468</v>
      </c>
      <c r="I6" s="11">
        <v>640</v>
      </c>
      <c r="J6" s="10">
        <v>45.627121809999998</v>
      </c>
      <c r="K6" s="12">
        <v>100.69159999999999</v>
      </c>
      <c r="L6" s="12">
        <v>28.465195720000001</v>
      </c>
      <c r="M6" s="12">
        <v>1.8892</v>
      </c>
      <c r="N6" s="12">
        <v>17.161926090000001</v>
      </c>
      <c r="O6" s="12">
        <v>13.756600000000001</v>
      </c>
      <c r="P6" s="12">
        <v>65.249857789999993</v>
      </c>
      <c r="Q6" s="12">
        <v>57.407893690000002</v>
      </c>
      <c r="R6" s="13">
        <v>2.5145482849641625E-2</v>
      </c>
      <c r="S6" s="1">
        <v>7.5</v>
      </c>
      <c r="T6" s="12"/>
      <c r="U6" s="41">
        <v>1101020018</v>
      </c>
      <c r="V6" s="1">
        <v>2022</v>
      </c>
      <c r="W6">
        <f t="shared" si="0"/>
        <v>1</v>
      </c>
      <c r="X6">
        <f t="shared" si="1"/>
        <v>0</v>
      </c>
      <c r="Y6">
        <f t="shared" si="2"/>
        <v>0</v>
      </c>
      <c r="Z6">
        <f t="shared" si="3"/>
        <v>0</v>
      </c>
      <c r="AA6">
        <f t="shared" si="4"/>
        <v>0</v>
      </c>
      <c r="AB6">
        <f t="shared" si="5"/>
        <v>0</v>
      </c>
      <c r="AC6">
        <f t="shared" si="6"/>
        <v>0</v>
      </c>
      <c r="AD6">
        <f t="shared" si="7"/>
        <v>1</v>
      </c>
      <c r="AE6">
        <f t="shared" si="8"/>
        <v>0</v>
      </c>
      <c r="AF6">
        <f t="shared" si="9"/>
        <v>0</v>
      </c>
      <c r="AG6">
        <f t="shared" si="10"/>
        <v>0.21918974358974358</v>
      </c>
      <c r="AH6">
        <f t="shared" si="11"/>
        <v>0.28269682595171797</v>
      </c>
      <c r="AI6">
        <f t="shared" si="12"/>
        <v>9.0842293510480641</v>
      </c>
      <c r="AJ6">
        <f t="shared" si="13"/>
        <v>0.98158329823904666</v>
      </c>
      <c r="AK6">
        <f t="shared" si="14"/>
        <v>2.9518750000000001E-3</v>
      </c>
    </row>
    <row r="7" spans="1:42" ht="17">
      <c r="A7" s="9">
        <v>5</v>
      </c>
      <c r="B7" s="1" t="s">
        <v>20</v>
      </c>
      <c r="C7" s="1" t="s">
        <v>21</v>
      </c>
      <c r="D7" s="1" t="s">
        <v>30</v>
      </c>
      <c r="E7" s="1" t="s">
        <v>31</v>
      </c>
      <c r="F7" s="10">
        <v>6.5163051999999997</v>
      </c>
      <c r="G7" s="10">
        <v>7.3224292699999998</v>
      </c>
      <c r="H7" s="11">
        <v>1195</v>
      </c>
      <c r="I7" s="11">
        <v>1834</v>
      </c>
      <c r="J7" s="10">
        <v>139.75387535999999</v>
      </c>
      <c r="K7" s="12">
        <v>267.82310000000001</v>
      </c>
      <c r="L7" s="12">
        <v>83.008297709999994</v>
      </c>
      <c r="M7" s="12">
        <v>6.2826000000000004</v>
      </c>
      <c r="N7" s="12">
        <v>56.745577650000001</v>
      </c>
      <c r="O7" s="12">
        <v>47.377400000000002</v>
      </c>
      <c r="P7" s="12">
        <v>175.07373573999999</v>
      </c>
      <c r="Q7" s="12">
        <v>153.06797417000001</v>
      </c>
      <c r="R7" s="13">
        <v>3.7220347029535548E-2</v>
      </c>
      <c r="S7" s="1">
        <v>6.7</v>
      </c>
      <c r="T7" s="12"/>
      <c r="U7" s="41">
        <v>1101100011</v>
      </c>
      <c r="V7" s="1">
        <v>2022</v>
      </c>
      <c r="W7">
        <f t="shared" si="0"/>
        <v>1</v>
      </c>
      <c r="X7">
        <f t="shared" si="1"/>
        <v>0</v>
      </c>
      <c r="Y7">
        <f t="shared" si="2"/>
        <v>0</v>
      </c>
      <c r="Z7">
        <f t="shared" si="3"/>
        <v>0</v>
      </c>
      <c r="AA7">
        <f t="shared" si="4"/>
        <v>0</v>
      </c>
      <c r="AB7">
        <f t="shared" si="5"/>
        <v>0</v>
      </c>
      <c r="AC7">
        <f t="shared" si="6"/>
        <v>0</v>
      </c>
      <c r="AD7">
        <f t="shared" si="7"/>
        <v>1</v>
      </c>
      <c r="AE7">
        <f t="shared" si="8"/>
        <v>0</v>
      </c>
      <c r="AF7">
        <f t="shared" si="9"/>
        <v>0</v>
      </c>
      <c r="AG7">
        <f t="shared" si="10"/>
        <v>0.2293771548117155</v>
      </c>
      <c r="AH7">
        <f t="shared" si="11"/>
        <v>0.30993703571499243</v>
      </c>
      <c r="AI7">
        <f t="shared" si="12"/>
        <v>9.0321805701461173</v>
      </c>
      <c r="AJ7">
        <f t="shared" si="13"/>
        <v>0.97707964482314669</v>
      </c>
      <c r="AK7">
        <f t="shared" si="14"/>
        <v>3.4256270447110145E-3</v>
      </c>
    </row>
    <row r="8" spans="1:42" ht="17">
      <c r="A8" s="9">
        <v>6</v>
      </c>
      <c r="B8" s="1" t="s">
        <v>20</v>
      </c>
      <c r="C8" s="1" t="s">
        <v>21</v>
      </c>
      <c r="D8" s="1" t="s">
        <v>32</v>
      </c>
      <c r="E8" s="1" t="s">
        <v>33</v>
      </c>
      <c r="F8" s="10">
        <v>3.79881</v>
      </c>
      <c r="G8" s="10">
        <v>5.7233700000000001</v>
      </c>
      <c r="H8" s="11">
        <v>521</v>
      </c>
      <c r="I8" s="11">
        <v>647</v>
      </c>
      <c r="J8" s="10">
        <v>59.878627899999998</v>
      </c>
      <c r="K8" s="12">
        <v>119.62050000000001</v>
      </c>
      <c r="L8" s="12">
        <v>37.07326303</v>
      </c>
      <c r="M8" s="12">
        <v>2.7307000000000001</v>
      </c>
      <c r="N8" s="12">
        <v>22.805364869999998</v>
      </c>
      <c r="O8" s="12">
        <v>17.306000000000001</v>
      </c>
      <c r="P8" s="12">
        <v>89.302210000000002</v>
      </c>
      <c r="Q8" s="12">
        <v>73.119010000000003</v>
      </c>
      <c r="R8" s="13">
        <v>4.2538812869244783E-2</v>
      </c>
      <c r="S8" s="1">
        <v>7.2</v>
      </c>
      <c r="T8" s="12"/>
      <c r="U8" s="41">
        <v>1101150011</v>
      </c>
      <c r="V8" s="1">
        <v>2022</v>
      </c>
      <c r="W8">
        <f t="shared" si="0"/>
        <v>1</v>
      </c>
      <c r="X8">
        <f t="shared" si="1"/>
        <v>0</v>
      </c>
      <c r="Y8">
        <f t="shared" si="2"/>
        <v>0</v>
      </c>
      <c r="Z8">
        <f t="shared" si="3"/>
        <v>0</v>
      </c>
      <c r="AA8">
        <f t="shared" si="4"/>
        <v>0</v>
      </c>
      <c r="AB8">
        <f t="shared" si="5"/>
        <v>0</v>
      </c>
      <c r="AC8">
        <f t="shared" si="6"/>
        <v>0</v>
      </c>
      <c r="AD8">
        <f t="shared" si="7"/>
        <v>1</v>
      </c>
      <c r="AE8">
        <f t="shared" si="8"/>
        <v>0</v>
      </c>
      <c r="AF8">
        <f t="shared" si="9"/>
        <v>0</v>
      </c>
      <c r="AG8">
        <f t="shared" si="10"/>
        <v>0.23483915547024953</v>
      </c>
      <c r="AH8">
        <f t="shared" si="11"/>
        <v>0.30992399321186581</v>
      </c>
      <c r="AI8">
        <f t="shared" si="12"/>
        <v>8.3514721023913268</v>
      </c>
      <c r="AJ8">
        <f t="shared" si="13"/>
        <v>0.97768146123617916</v>
      </c>
      <c r="AK8">
        <f t="shared" si="14"/>
        <v>4.220556414219475E-3</v>
      </c>
    </row>
    <row r="9" spans="1:42" ht="17">
      <c r="A9" s="9">
        <v>7</v>
      </c>
      <c r="B9" s="1" t="s">
        <v>20</v>
      </c>
      <c r="C9" s="1" t="s">
        <v>21</v>
      </c>
      <c r="D9" s="1" t="s">
        <v>34</v>
      </c>
      <c r="E9" s="1" t="s">
        <v>35</v>
      </c>
      <c r="F9" s="10">
        <v>4.0511100000000004</v>
      </c>
      <c r="G9" s="10">
        <v>5.4369199999999998</v>
      </c>
      <c r="H9" s="11">
        <v>706</v>
      </c>
      <c r="I9" s="11">
        <v>1137</v>
      </c>
      <c r="J9" s="10">
        <v>100.75411729</v>
      </c>
      <c r="K9" s="12">
        <v>199.79390000000001</v>
      </c>
      <c r="L9" s="12">
        <v>59.026959069999997</v>
      </c>
      <c r="M9" s="12">
        <v>4.6281999999999996</v>
      </c>
      <c r="N9" s="12">
        <v>41.72715822</v>
      </c>
      <c r="O9" s="12">
        <v>34.1584</v>
      </c>
      <c r="P9" s="12">
        <v>138.75548000000001</v>
      </c>
      <c r="Q9" s="12">
        <v>114.17495</v>
      </c>
      <c r="R9" s="13">
        <v>2.9196036077277814E-2</v>
      </c>
      <c r="S9" s="1">
        <v>7.9</v>
      </c>
      <c r="T9" s="12"/>
      <c r="U9" s="41">
        <v>1131010011</v>
      </c>
      <c r="V9" s="1">
        <v>2022</v>
      </c>
      <c r="W9">
        <f t="shared" si="0"/>
        <v>1</v>
      </c>
      <c r="X9">
        <f t="shared" si="1"/>
        <v>0</v>
      </c>
      <c r="Y9">
        <f t="shared" si="2"/>
        <v>0</v>
      </c>
      <c r="Z9">
        <f t="shared" si="3"/>
        <v>0</v>
      </c>
      <c r="AA9">
        <f t="shared" si="4"/>
        <v>0</v>
      </c>
      <c r="AB9">
        <f t="shared" si="5"/>
        <v>0</v>
      </c>
      <c r="AC9">
        <f t="shared" si="6"/>
        <v>0</v>
      </c>
      <c r="AD9">
        <f t="shared" si="7"/>
        <v>1</v>
      </c>
      <c r="AE9">
        <f t="shared" si="8"/>
        <v>0</v>
      </c>
      <c r="AF9">
        <f t="shared" si="9"/>
        <v>0</v>
      </c>
      <c r="AG9">
        <f t="shared" si="10"/>
        <v>0.28954971671388102</v>
      </c>
      <c r="AH9">
        <f t="shared" si="11"/>
        <v>0.29543924549247996</v>
      </c>
      <c r="AI9">
        <f t="shared" si="12"/>
        <v>9.0158502700834031</v>
      </c>
      <c r="AJ9">
        <f t="shared" si="13"/>
        <v>0.97735959076831713</v>
      </c>
      <c r="AK9">
        <f t="shared" si="14"/>
        <v>4.0705364995602461E-3</v>
      </c>
    </row>
    <row r="10" spans="1:42" ht="17">
      <c r="A10" s="9">
        <v>8</v>
      </c>
      <c r="B10" s="1" t="s">
        <v>20</v>
      </c>
      <c r="C10" s="1" t="s">
        <v>21</v>
      </c>
      <c r="D10" s="1" t="s">
        <v>36</v>
      </c>
      <c r="E10" s="1" t="s">
        <v>37</v>
      </c>
      <c r="F10" s="10">
        <v>3.3391999999999999</v>
      </c>
      <c r="G10" s="10">
        <v>5.5345300000000002</v>
      </c>
      <c r="H10" s="11">
        <v>499</v>
      </c>
      <c r="I10" s="11">
        <v>624</v>
      </c>
      <c r="J10" s="10">
        <v>50.261575960000002</v>
      </c>
      <c r="K10" s="12">
        <v>112.6979</v>
      </c>
      <c r="L10" s="12">
        <v>30.845128880000001</v>
      </c>
      <c r="M10" s="12">
        <v>2.3005</v>
      </c>
      <c r="N10" s="12">
        <v>19.416447080000001</v>
      </c>
      <c r="O10" s="12">
        <v>17.542200000000001</v>
      </c>
      <c r="P10" s="12">
        <v>68.387249999999995</v>
      </c>
      <c r="Q10" s="12">
        <v>55.08708</v>
      </c>
      <c r="R10" s="13">
        <v>4.8827815126357615E-2</v>
      </c>
      <c r="S10" s="1">
        <v>7.7</v>
      </c>
      <c r="T10" s="12"/>
      <c r="U10" s="41">
        <v>1301200010</v>
      </c>
      <c r="V10" s="1">
        <v>2022</v>
      </c>
      <c r="W10">
        <f t="shared" si="0"/>
        <v>1</v>
      </c>
      <c r="X10">
        <f t="shared" si="1"/>
        <v>0</v>
      </c>
      <c r="Y10">
        <f t="shared" si="2"/>
        <v>0</v>
      </c>
      <c r="Z10">
        <f t="shared" si="3"/>
        <v>0</v>
      </c>
      <c r="AA10">
        <f t="shared" si="4"/>
        <v>0</v>
      </c>
      <c r="AB10">
        <f t="shared" si="5"/>
        <v>0</v>
      </c>
      <c r="AC10">
        <f t="shared" si="6"/>
        <v>0</v>
      </c>
      <c r="AD10">
        <f t="shared" si="7"/>
        <v>1</v>
      </c>
      <c r="AE10">
        <f t="shared" si="8"/>
        <v>0</v>
      </c>
      <c r="AF10">
        <f t="shared" si="9"/>
        <v>0</v>
      </c>
      <c r="AG10">
        <f t="shared" si="10"/>
        <v>0.23045771543086174</v>
      </c>
      <c r="AH10">
        <f t="shared" si="11"/>
        <v>0.2736974591363282</v>
      </c>
      <c r="AI10">
        <f t="shared" si="12"/>
        <v>8.4400987089763095</v>
      </c>
      <c r="AJ10">
        <f t="shared" si="13"/>
        <v>0.97999537384867963</v>
      </c>
      <c r="AK10">
        <f t="shared" si="14"/>
        <v>3.6866987179487178E-3</v>
      </c>
    </row>
    <row r="11" spans="1:42" customFormat="1" ht="17">
      <c r="A11" s="9">
        <v>10</v>
      </c>
      <c r="B11" s="1" t="s">
        <v>20</v>
      </c>
      <c r="C11" s="1" t="s">
        <v>38</v>
      </c>
      <c r="D11" s="1" t="s">
        <v>39</v>
      </c>
      <c r="E11" s="1" t="s">
        <v>40</v>
      </c>
      <c r="F11" s="10">
        <v>0.39243261000000002</v>
      </c>
      <c r="G11" s="10">
        <v>0.76391810999999998</v>
      </c>
      <c r="H11" s="11">
        <v>75</v>
      </c>
      <c r="I11" s="11">
        <v>371</v>
      </c>
      <c r="J11" s="10">
        <v>14.731539740000001</v>
      </c>
      <c r="K11" s="12">
        <v>42.183900000000001</v>
      </c>
      <c r="L11" s="12">
        <v>9.0681195399999996</v>
      </c>
      <c r="M11" s="12">
        <v>1.008</v>
      </c>
      <c r="N11" s="12">
        <v>5.6634202</v>
      </c>
      <c r="O11" s="12">
        <v>12.831300000000001</v>
      </c>
      <c r="P11" s="12">
        <v>16.290134680000001</v>
      </c>
      <c r="Q11" s="12">
        <v>16.1948179</v>
      </c>
      <c r="R11" s="13">
        <v>2.4090200462357381E-2</v>
      </c>
      <c r="S11" s="1">
        <v>9.9</v>
      </c>
      <c r="T11" s="12"/>
      <c r="U11" s="41">
        <v>111070010</v>
      </c>
      <c r="V11" s="1">
        <v>2022</v>
      </c>
      <c r="W11">
        <f t="shared" si="0"/>
        <v>0</v>
      </c>
      <c r="X11">
        <f t="shared" si="1"/>
        <v>0</v>
      </c>
      <c r="Y11">
        <f t="shared" si="2"/>
        <v>0</v>
      </c>
      <c r="Z11">
        <f t="shared" si="3"/>
        <v>0</v>
      </c>
      <c r="AA11">
        <f t="shared" si="4"/>
        <v>0</v>
      </c>
      <c r="AB11">
        <f t="shared" si="5"/>
        <v>0</v>
      </c>
      <c r="AC11">
        <f t="shared" si="6"/>
        <v>0</v>
      </c>
      <c r="AD11">
        <f t="shared" si="7"/>
        <v>0</v>
      </c>
      <c r="AE11">
        <f t="shared" si="8"/>
        <v>1</v>
      </c>
      <c r="AF11">
        <f t="shared" si="9"/>
        <v>0</v>
      </c>
      <c r="AG11">
        <f t="shared" si="10"/>
        <v>0.57589200000000007</v>
      </c>
      <c r="AH11">
        <f t="shared" si="11"/>
        <v>0.21496636252219448</v>
      </c>
      <c r="AI11">
        <f t="shared" si="12"/>
        <v>5.6184724206349204</v>
      </c>
      <c r="AJ11">
        <f t="shared" si="13"/>
        <v>0.97666229084620027</v>
      </c>
      <c r="AK11">
        <f t="shared" si="14"/>
        <v>2.7169811320754719E-3</v>
      </c>
      <c r="AL11" s="1"/>
      <c r="AM11" s="1"/>
      <c r="AN11" s="1"/>
      <c r="AO11" s="1"/>
      <c r="AP11" s="1"/>
    </row>
    <row r="12" spans="1:42" customFormat="1" ht="17">
      <c r="A12" s="9">
        <v>11</v>
      </c>
      <c r="B12" s="1" t="s">
        <v>20</v>
      </c>
      <c r="C12" s="1" t="s">
        <v>38</v>
      </c>
      <c r="D12" s="1" t="s">
        <v>41</v>
      </c>
      <c r="E12" s="1" t="s">
        <v>42</v>
      </c>
      <c r="F12" s="10">
        <v>1.1385576799999999</v>
      </c>
      <c r="G12" s="10">
        <v>1.5737667200000001</v>
      </c>
      <c r="H12" s="11">
        <v>96</v>
      </c>
      <c r="I12" s="11">
        <v>383</v>
      </c>
      <c r="J12" s="10">
        <v>17.790820889999999</v>
      </c>
      <c r="K12" s="12">
        <v>60.728900000000003</v>
      </c>
      <c r="L12" s="12">
        <v>11.72739851</v>
      </c>
      <c r="M12" s="12">
        <v>0.99019999999999997</v>
      </c>
      <c r="N12" s="12">
        <v>6.0634223799999996</v>
      </c>
      <c r="O12" s="12">
        <v>6.6467000000000001</v>
      </c>
      <c r="P12" s="12">
        <v>21.648244040000002</v>
      </c>
      <c r="Q12" s="12">
        <v>19.42133501</v>
      </c>
      <c r="R12" s="13">
        <v>5.2593534971993969E-2</v>
      </c>
      <c r="S12" s="1">
        <v>10.1</v>
      </c>
      <c r="T12" s="12"/>
      <c r="U12" s="41">
        <v>131020016</v>
      </c>
      <c r="V12" s="1">
        <v>2022</v>
      </c>
      <c r="W12">
        <f t="shared" si="0"/>
        <v>0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0</v>
      </c>
      <c r="AB12">
        <f t="shared" si="5"/>
        <v>0</v>
      </c>
      <c r="AC12">
        <f t="shared" si="6"/>
        <v>0</v>
      </c>
      <c r="AD12">
        <f t="shared" si="7"/>
        <v>0</v>
      </c>
      <c r="AE12">
        <f t="shared" si="8"/>
        <v>1</v>
      </c>
      <c r="AF12">
        <f t="shared" si="9"/>
        <v>0</v>
      </c>
      <c r="AG12">
        <f t="shared" si="10"/>
        <v>0.64290729166666671</v>
      </c>
      <c r="AH12">
        <f t="shared" si="11"/>
        <v>0.19311066905542501</v>
      </c>
      <c r="AI12">
        <f t="shared" si="12"/>
        <v>6.1234320137345986</v>
      </c>
      <c r="AJ12">
        <f t="shared" si="13"/>
        <v>0.98395634414630151</v>
      </c>
      <c r="AK12">
        <f t="shared" si="14"/>
        <v>2.5853785900783288E-3</v>
      </c>
      <c r="AL12" s="1"/>
      <c r="AM12" s="1"/>
      <c r="AN12" s="1"/>
      <c r="AO12" s="1"/>
      <c r="AP12" s="1"/>
    </row>
    <row r="13" spans="1:42" customFormat="1" ht="17">
      <c r="A13" s="9">
        <v>12</v>
      </c>
      <c r="B13" s="1" t="s">
        <v>20</v>
      </c>
      <c r="C13" s="1" t="s">
        <v>38</v>
      </c>
      <c r="D13" s="1" t="s">
        <v>43</v>
      </c>
      <c r="E13" s="1" t="s">
        <v>44</v>
      </c>
      <c r="F13" s="10">
        <v>1.6111027099999999</v>
      </c>
      <c r="G13" s="10">
        <v>1.7018699500000001</v>
      </c>
      <c r="H13" s="11">
        <v>131</v>
      </c>
      <c r="I13" s="11">
        <v>473</v>
      </c>
      <c r="J13" s="10">
        <v>29.054037860000001</v>
      </c>
      <c r="K13" s="12">
        <v>73.456299999999999</v>
      </c>
      <c r="L13" s="12">
        <v>16.322569139999999</v>
      </c>
      <c r="M13" s="12">
        <v>1.7021999999999999</v>
      </c>
      <c r="N13" s="12">
        <v>12.731468720000001</v>
      </c>
      <c r="O13" s="12">
        <v>17.5943</v>
      </c>
      <c r="P13" s="12">
        <v>34.532315089999997</v>
      </c>
      <c r="Q13" s="12">
        <v>32.8029978</v>
      </c>
      <c r="R13" s="13">
        <v>4.6654929036789347E-2</v>
      </c>
      <c r="S13" s="1">
        <v>10.1</v>
      </c>
      <c r="T13" s="12"/>
      <c r="U13" s="41">
        <v>131060029</v>
      </c>
      <c r="V13" s="1">
        <v>2022</v>
      </c>
      <c r="W13">
        <f t="shared" si="0"/>
        <v>0</v>
      </c>
      <c r="X13">
        <f t="shared" si="1"/>
        <v>0</v>
      </c>
      <c r="Y13">
        <f t="shared" si="2"/>
        <v>0</v>
      </c>
      <c r="Z13">
        <f t="shared" si="3"/>
        <v>0</v>
      </c>
      <c r="AA13">
        <f t="shared" si="4"/>
        <v>0</v>
      </c>
      <c r="AB13">
        <f t="shared" si="5"/>
        <v>0</v>
      </c>
      <c r="AC13">
        <f t="shared" si="6"/>
        <v>0</v>
      </c>
      <c r="AD13">
        <f t="shared" si="7"/>
        <v>0</v>
      </c>
      <c r="AE13">
        <f t="shared" si="8"/>
        <v>1</v>
      </c>
      <c r="AF13">
        <f t="shared" si="9"/>
        <v>0</v>
      </c>
      <c r="AG13">
        <f t="shared" si="10"/>
        <v>0.57372900763358781</v>
      </c>
      <c r="AH13">
        <f t="shared" si="11"/>
        <v>0.22220788604925648</v>
      </c>
      <c r="AI13">
        <f t="shared" si="12"/>
        <v>7.4794199976501003</v>
      </c>
      <c r="AJ13">
        <f t="shared" si="13"/>
        <v>0.97735186306272737</v>
      </c>
      <c r="AK13">
        <f t="shared" si="14"/>
        <v>3.5987315010570825E-3</v>
      </c>
      <c r="AL13" s="1"/>
      <c r="AM13" s="1"/>
      <c r="AN13" s="1"/>
      <c r="AO13" s="1"/>
      <c r="AP13" s="1"/>
    </row>
    <row r="14" spans="1:42" customFormat="1" ht="17">
      <c r="A14" s="9">
        <v>13</v>
      </c>
      <c r="B14" s="1" t="s">
        <v>20</v>
      </c>
      <c r="C14" s="1" t="s">
        <v>38</v>
      </c>
      <c r="D14" s="1" t="s">
        <v>45</v>
      </c>
      <c r="E14" s="1" t="s">
        <v>46</v>
      </c>
      <c r="F14" s="10">
        <v>0.13792492000000001</v>
      </c>
      <c r="G14" s="10">
        <v>0.18015018999999999</v>
      </c>
      <c r="H14" s="11">
        <v>16</v>
      </c>
      <c r="I14" s="11">
        <v>500</v>
      </c>
      <c r="J14" s="10">
        <v>4.4536917000000003</v>
      </c>
      <c r="K14" s="12">
        <v>3.165</v>
      </c>
      <c r="L14" s="12">
        <v>0.73541807000000003</v>
      </c>
      <c r="M14" s="12">
        <v>0.65110000000000001</v>
      </c>
      <c r="N14" s="12">
        <v>3.7182736300000001</v>
      </c>
      <c r="O14" s="12">
        <v>24.849699999999999</v>
      </c>
      <c r="P14" s="12">
        <v>4.5619610499999999</v>
      </c>
      <c r="Q14" s="12">
        <v>4.8453125100000003</v>
      </c>
      <c r="R14" s="13">
        <v>3.0233690837847025E-2</v>
      </c>
      <c r="S14" s="1">
        <v>11.9</v>
      </c>
      <c r="T14" s="12"/>
      <c r="U14" s="41">
        <v>131230012</v>
      </c>
      <c r="V14" s="1">
        <v>2022</v>
      </c>
      <c r="W14">
        <f t="shared" si="0"/>
        <v>0</v>
      </c>
      <c r="X14">
        <f t="shared" si="1"/>
        <v>0</v>
      </c>
      <c r="Y14">
        <f t="shared" si="2"/>
        <v>0</v>
      </c>
      <c r="Z14">
        <f t="shared" si="3"/>
        <v>0</v>
      </c>
      <c r="AA14">
        <f t="shared" si="4"/>
        <v>0</v>
      </c>
      <c r="AB14">
        <f t="shared" si="5"/>
        <v>0</v>
      </c>
      <c r="AC14">
        <f t="shared" si="6"/>
        <v>0</v>
      </c>
      <c r="AD14">
        <f t="shared" si="7"/>
        <v>0</v>
      </c>
      <c r="AE14">
        <f t="shared" si="8"/>
        <v>1</v>
      </c>
      <c r="AF14">
        <f t="shared" si="9"/>
        <v>0</v>
      </c>
      <c r="AG14">
        <f t="shared" si="10"/>
        <v>0.23850625</v>
      </c>
      <c r="AH14">
        <f t="shared" si="11"/>
        <v>0.23235957977883098</v>
      </c>
      <c r="AI14">
        <f t="shared" si="12"/>
        <v>5.7107566118875752</v>
      </c>
      <c r="AJ14">
        <f t="shared" si="13"/>
        <v>0.82938078142606331</v>
      </c>
      <c r="AK14">
        <f t="shared" si="14"/>
        <v>1.3022000000000001E-3</v>
      </c>
      <c r="AL14" s="1"/>
      <c r="AM14" s="1"/>
      <c r="AN14" s="1"/>
      <c r="AO14" s="1"/>
      <c r="AP14" s="1"/>
    </row>
    <row r="15" spans="1:42" customFormat="1" ht="17">
      <c r="A15" s="9">
        <v>14</v>
      </c>
      <c r="B15" s="1" t="s">
        <v>20</v>
      </c>
      <c r="C15" s="1" t="s">
        <v>38</v>
      </c>
      <c r="D15" s="1" t="s">
        <v>47</v>
      </c>
      <c r="E15" s="1" t="s">
        <v>48</v>
      </c>
      <c r="F15" s="10">
        <v>-0.72385737000000006</v>
      </c>
      <c r="G15" s="10">
        <v>0.62440165000000003</v>
      </c>
      <c r="H15" s="11">
        <v>150</v>
      </c>
      <c r="I15" s="11">
        <v>496</v>
      </c>
      <c r="J15" s="10">
        <v>31.16178249</v>
      </c>
      <c r="K15" s="12">
        <v>59.148699999999998</v>
      </c>
      <c r="L15" s="12">
        <v>18.235023949999999</v>
      </c>
      <c r="M15" s="12">
        <v>1.8885000000000001</v>
      </c>
      <c r="N15" s="12">
        <v>12.92675854</v>
      </c>
      <c r="O15" s="12">
        <v>14.6036</v>
      </c>
      <c r="P15" s="12">
        <v>33.922299019999997</v>
      </c>
      <c r="Q15" s="12">
        <v>33.033454409999997</v>
      </c>
      <c r="R15" s="13">
        <v>-2.1338688441288316E-2</v>
      </c>
      <c r="S15" s="1">
        <v>10.1</v>
      </c>
      <c r="T15" s="12"/>
      <c r="U15" s="41">
        <v>434010518</v>
      </c>
      <c r="V15" s="1">
        <v>2022</v>
      </c>
      <c r="W15">
        <f t="shared" si="0"/>
        <v>0</v>
      </c>
      <c r="X15">
        <f t="shared" si="1"/>
        <v>0</v>
      </c>
      <c r="Y15">
        <f t="shared" si="2"/>
        <v>0</v>
      </c>
      <c r="Z15">
        <f t="shared" si="3"/>
        <v>0</v>
      </c>
      <c r="AA15">
        <f t="shared" si="4"/>
        <v>0</v>
      </c>
      <c r="AB15">
        <f t="shared" si="5"/>
        <v>0</v>
      </c>
      <c r="AC15">
        <f t="shared" si="6"/>
        <v>0</v>
      </c>
      <c r="AD15">
        <f t="shared" si="7"/>
        <v>0</v>
      </c>
      <c r="AE15">
        <f t="shared" si="8"/>
        <v>1</v>
      </c>
      <c r="AF15">
        <f t="shared" si="9"/>
        <v>0</v>
      </c>
      <c r="AG15">
        <f t="shared" si="10"/>
        <v>0.40691466666666665</v>
      </c>
      <c r="AH15">
        <f t="shared" si="11"/>
        <v>0.30829120420229017</v>
      </c>
      <c r="AI15">
        <f t="shared" si="12"/>
        <v>6.8449873126820222</v>
      </c>
      <c r="AJ15">
        <f t="shared" si="13"/>
        <v>0.96905985202466693</v>
      </c>
      <c r="AK15">
        <f t="shared" si="14"/>
        <v>3.807459677419355E-3</v>
      </c>
      <c r="AL15" s="1"/>
      <c r="AM15" s="1"/>
      <c r="AN15" s="1"/>
      <c r="AO15" s="1"/>
      <c r="AP15" s="1"/>
    </row>
    <row r="16" spans="1:42" customFormat="1" ht="17">
      <c r="A16" s="9">
        <v>15</v>
      </c>
      <c r="B16" s="1" t="s">
        <v>20</v>
      </c>
      <c r="C16" s="1" t="s">
        <v>38</v>
      </c>
      <c r="D16" s="1" t="s">
        <v>49</v>
      </c>
      <c r="E16" s="1" t="s">
        <v>50</v>
      </c>
      <c r="F16" s="10">
        <v>0.11272198</v>
      </c>
      <c r="G16" s="10">
        <v>0.20785999999999999</v>
      </c>
      <c r="H16" s="11">
        <v>73</v>
      </c>
      <c r="I16" s="11">
        <v>332</v>
      </c>
      <c r="J16" s="10">
        <v>8.0899091799999994</v>
      </c>
      <c r="K16" s="12">
        <v>26.639399999999998</v>
      </c>
      <c r="L16" s="12">
        <v>4.6642037299999997</v>
      </c>
      <c r="M16" s="12">
        <v>0.48649999999999999</v>
      </c>
      <c r="N16" s="12">
        <v>3.4257054500000002</v>
      </c>
      <c r="O16" s="12">
        <v>5.2662000000000004</v>
      </c>
      <c r="P16" s="12">
        <v>10.740430999999999</v>
      </c>
      <c r="Q16" s="12">
        <v>9.7496071499999992</v>
      </c>
      <c r="R16" s="13">
        <v>1.049510769167457E-2</v>
      </c>
      <c r="S16" s="1">
        <v>9.4</v>
      </c>
      <c r="T16" s="12"/>
      <c r="U16" s="41">
        <v>501010019</v>
      </c>
      <c r="V16" s="1">
        <v>2022</v>
      </c>
      <c r="W16">
        <f t="shared" si="0"/>
        <v>0</v>
      </c>
      <c r="X16">
        <f t="shared" si="1"/>
        <v>0</v>
      </c>
      <c r="Y16">
        <f t="shared" si="2"/>
        <v>0</v>
      </c>
      <c r="Z16">
        <f t="shared" si="3"/>
        <v>0</v>
      </c>
      <c r="AA16">
        <f t="shared" si="4"/>
        <v>0</v>
      </c>
      <c r="AB16">
        <f t="shared" si="5"/>
        <v>0</v>
      </c>
      <c r="AC16">
        <f t="shared" si="6"/>
        <v>0</v>
      </c>
      <c r="AD16">
        <f t="shared" si="7"/>
        <v>0</v>
      </c>
      <c r="AE16">
        <f t="shared" si="8"/>
        <v>1</v>
      </c>
      <c r="AF16">
        <f t="shared" si="9"/>
        <v>0</v>
      </c>
      <c r="AG16">
        <f t="shared" si="10"/>
        <v>0.37158767123287667</v>
      </c>
      <c r="AH16">
        <f t="shared" si="11"/>
        <v>0.17508666599097578</v>
      </c>
      <c r="AI16">
        <f t="shared" si="12"/>
        <v>7.0415322713257966</v>
      </c>
      <c r="AJ16">
        <f t="shared" si="13"/>
        <v>0.98206511120368356</v>
      </c>
      <c r="AK16">
        <f t="shared" si="14"/>
        <v>1.4653614457831325E-3</v>
      </c>
      <c r="AL16" s="1"/>
      <c r="AM16" s="1"/>
      <c r="AN16" s="1"/>
      <c r="AO16" s="1"/>
      <c r="AP16" s="1"/>
    </row>
    <row r="17" spans="1:42" customFormat="1" ht="17">
      <c r="A17" s="9">
        <v>16</v>
      </c>
      <c r="B17" s="1" t="s">
        <v>20</v>
      </c>
      <c r="C17" s="1" t="s">
        <v>38</v>
      </c>
      <c r="D17" s="1" t="s">
        <v>51</v>
      </c>
      <c r="E17" s="1" t="s">
        <v>52</v>
      </c>
      <c r="F17" s="10">
        <v>9.8216520000000002E-2</v>
      </c>
      <c r="G17" s="10">
        <v>9.3289999999999998E-2</v>
      </c>
      <c r="H17" s="11">
        <v>31</v>
      </c>
      <c r="I17" s="11">
        <v>508</v>
      </c>
      <c r="J17" s="10">
        <v>5.5900545800000003</v>
      </c>
      <c r="K17" s="12">
        <v>5.3956</v>
      </c>
      <c r="L17" s="12">
        <v>1.5467539699999999</v>
      </c>
      <c r="M17" s="12">
        <v>0.63439999999999996</v>
      </c>
      <c r="N17" s="12">
        <v>4.0433006100000002</v>
      </c>
      <c r="O17" s="12">
        <v>21.082999999999998</v>
      </c>
      <c r="P17" s="12">
        <v>5.4285429299999999</v>
      </c>
      <c r="Q17" s="12">
        <v>4.73536088</v>
      </c>
      <c r="R17" s="13">
        <v>1.8092611823556124E-2</v>
      </c>
      <c r="S17" s="1">
        <v>11.9</v>
      </c>
      <c r="T17" s="12"/>
      <c r="U17" s="41">
        <v>501160014</v>
      </c>
      <c r="V17" s="1">
        <v>2022</v>
      </c>
      <c r="W17">
        <f t="shared" si="0"/>
        <v>0</v>
      </c>
      <c r="X17">
        <f t="shared" si="1"/>
        <v>0</v>
      </c>
      <c r="Y17">
        <f t="shared" si="2"/>
        <v>0</v>
      </c>
      <c r="Z17">
        <f t="shared" si="3"/>
        <v>0</v>
      </c>
      <c r="AA17">
        <f t="shared" si="4"/>
        <v>0</v>
      </c>
      <c r="AB17">
        <f t="shared" si="5"/>
        <v>0</v>
      </c>
      <c r="AC17">
        <f t="shared" si="6"/>
        <v>0</v>
      </c>
      <c r="AD17">
        <f t="shared" si="7"/>
        <v>0</v>
      </c>
      <c r="AE17">
        <f t="shared" si="8"/>
        <v>1</v>
      </c>
      <c r="AF17">
        <f t="shared" si="9"/>
        <v>0</v>
      </c>
      <c r="AG17">
        <f t="shared" si="10"/>
        <v>0.19451612903225807</v>
      </c>
      <c r="AH17">
        <f t="shared" si="11"/>
        <v>0.28666950292831195</v>
      </c>
      <c r="AI17">
        <f t="shared" si="12"/>
        <v>6.3734246689785632</v>
      </c>
      <c r="AJ17">
        <f t="shared" si="13"/>
        <v>0.89479270315091208</v>
      </c>
      <c r="AK17">
        <f t="shared" si="14"/>
        <v>1.2488188976377951E-3</v>
      </c>
      <c r="AL17" s="1"/>
      <c r="AM17" s="1"/>
      <c r="AN17" s="1"/>
      <c r="AO17" s="1"/>
      <c r="AP17" s="1"/>
    </row>
    <row r="18" spans="1:42" customFormat="1" ht="17">
      <c r="A18" s="9">
        <v>17</v>
      </c>
      <c r="B18" s="1" t="s">
        <v>20</v>
      </c>
      <c r="C18" s="1" t="s">
        <v>38</v>
      </c>
      <c r="D18" s="1" t="s">
        <v>53</v>
      </c>
      <c r="E18" s="1" t="s">
        <v>54</v>
      </c>
      <c r="F18" s="10">
        <v>0.85165115000000002</v>
      </c>
      <c r="G18" s="10">
        <v>0.92218889999999998</v>
      </c>
      <c r="H18" s="11">
        <v>138</v>
      </c>
      <c r="I18" s="11">
        <v>304</v>
      </c>
      <c r="J18" s="10">
        <v>15.81724608</v>
      </c>
      <c r="K18" s="12">
        <v>51.869900000000001</v>
      </c>
      <c r="L18" s="12">
        <v>11.213824430000001</v>
      </c>
      <c r="M18" s="12">
        <v>0.86539999999999995</v>
      </c>
      <c r="N18" s="12">
        <v>4.6034216499999996</v>
      </c>
      <c r="O18" s="12">
        <v>3.9371</v>
      </c>
      <c r="P18" s="12">
        <v>29.524256640000001</v>
      </c>
      <c r="Q18" s="12">
        <v>26.025578320000001</v>
      </c>
      <c r="R18" s="13">
        <v>2.8845811780614572E-2</v>
      </c>
      <c r="S18" s="1">
        <v>6.4</v>
      </c>
      <c r="T18" s="12"/>
      <c r="U18" s="41">
        <v>1101010021</v>
      </c>
      <c r="V18" s="1">
        <v>2022</v>
      </c>
      <c r="W18">
        <f t="shared" si="0"/>
        <v>1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4"/>
        <v>0</v>
      </c>
      <c r="AB18">
        <f t="shared" si="5"/>
        <v>0</v>
      </c>
      <c r="AC18">
        <f t="shared" si="6"/>
        <v>0</v>
      </c>
      <c r="AD18">
        <f t="shared" si="7"/>
        <v>0</v>
      </c>
      <c r="AE18">
        <f t="shared" si="8"/>
        <v>1</v>
      </c>
      <c r="AF18">
        <f t="shared" si="9"/>
        <v>0</v>
      </c>
      <c r="AG18">
        <f t="shared" si="10"/>
        <v>0.38213985507246379</v>
      </c>
      <c r="AH18">
        <f t="shared" si="11"/>
        <v>0.21619136397024094</v>
      </c>
      <c r="AI18">
        <f t="shared" si="12"/>
        <v>5.3194148948463136</v>
      </c>
      <c r="AJ18">
        <f t="shared" si="13"/>
        <v>0.98358973969997321</v>
      </c>
      <c r="AK18">
        <f t="shared" si="14"/>
        <v>2.8467105263157893E-3</v>
      </c>
      <c r="AL18" s="1"/>
      <c r="AM18" s="1"/>
      <c r="AN18" s="1"/>
      <c r="AO18" s="1"/>
      <c r="AP18" s="1"/>
    </row>
    <row r="19" spans="1:42" customFormat="1" ht="17">
      <c r="A19" s="9">
        <v>18</v>
      </c>
      <c r="B19" s="1" t="s">
        <v>20</v>
      </c>
      <c r="C19" s="1" t="s">
        <v>38</v>
      </c>
      <c r="D19" s="1" t="s">
        <v>55</v>
      </c>
      <c r="E19" s="1" t="s">
        <v>56</v>
      </c>
      <c r="F19" s="10">
        <v>3.1551100000000001</v>
      </c>
      <c r="G19" s="10">
        <v>5.2290000000000001</v>
      </c>
      <c r="H19" s="11">
        <v>289</v>
      </c>
      <c r="I19" s="11">
        <v>945</v>
      </c>
      <c r="J19" s="10">
        <v>64.012581159999996</v>
      </c>
      <c r="K19" s="12">
        <v>132.7304</v>
      </c>
      <c r="L19" s="12">
        <v>34.14817231</v>
      </c>
      <c r="M19" s="12">
        <v>3.5394999999999999</v>
      </c>
      <c r="N19" s="12">
        <v>29.86440885</v>
      </c>
      <c r="O19" s="12">
        <v>26.8156</v>
      </c>
      <c r="P19" s="12">
        <v>85.798739999999995</v>
      </c>
      <c r="Q19" s="12">
        <v>71.453440000000001</v>
      </c>
      <c r="R19" s="13">
        <v>3.6773383851557727E-2</v>
      </c>
      <c r="S19" s="1">
        <v>9.4</v>
      </c>
      <c r="T19" s="12"/>
      <c r="U19" s="41">
        <v>1101160017</v>
      </c>
      <c r="V19" s="1">
        <v>2022</v>
      </c>
      <c r="W19">
        <f t="shared" si="0"/>
        <v>1</v>
      </c>
      <c r="X19">
        <f t="shared" si="1"/>
        <v>0</v>
      </c>
      <c r="Y19">
        <f t="shared" si="2"/>
        <v>0</v>
      </c>
      <c r="Z19">
        <f t="shared" si="3"/>
        <v>0</v>
      </c>
      <c r="AA19">
        <f t="shared" si="4"/>
        <v>0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1</v>
      </c>
      <c r="AF19">
        <f t="shared" si="9"/>
        <v>0</v>
      </c>
      <c r="AG19">
        <f t="shared" si="10"/>
        <v>0.47152214532871972</v>
      </c>
      <c r="AH19">
        <f t="shared" si="11"/>
        <v>0.25727468846624435</v>
      </c>
      <c r="AI19">
        <f t="shared" si="12"/>
        <v>8.4374654188444698</v>
      </c>
      <c r="AJ19">
        <f t="shared" si="13"/>
        <v>0.97402581200984217</v>
      </c>
      <c r="AK19">
        <f t="shared" si="14"/>
        <v>3.7455026455026452E-3</v>
      </c>
      <c r="AL19" s="1"/>
      <c r="AM19" s="1"/>
      <c r="AN19" s="1"/>
      <c r="AO19" s="1"/>
      <c r="AP19" s="1"/>
    </row>
    <row r="20" spans="1:42" customFormat="1" ht="17">
      <c r="A20" s="9">
        <v>19</v>
      </c>
      <c r="B20" s="1" t="s">
        <v>20</v>
      </c>
      <c r="C20" s="1" t="s">
        <v>38</v>
      </c>
      <c r="D20" s="1" t="s">
        <v>57</v>
      </c>
      <c r="E20" s="1" t="s">
        <v>58</v>
      </c>
      <c r="F20" s="10">
        <v>-2.06176</v>
      </c>
      <c r="G20" s="10">
        <v>6.1899999999999997E-2</v>
      </c>
      <c r="H20" s="11">
        <v>146</v>
      </c>
      <c r="I20" s="11">
        <v>275</v>
      </c>
      <c r="J20" s="10">
        <v>24.388964059999999</v>
      </c>
      <c r="K20" s="12">
        <v>32.4026</v>
      </c>
      <c r="L20" s="12">
        <v>15.844460079999999</v>
      </c>
      <c r="M20" s="12">
        <v>1.3046</v>
      </c>
      <c r="N20" s="12">
        <v>8.54450398</v>
      </c>
      <c r="O20" s="12">
        <v>4.8921000000000001</v>
      </c>
      <c r="P20" s="12">
        <v>34.317070000000001</v>
      </c>
      <c r="Q20" s="12">
        <v>32.237760000000002</v>
      </c>
      <c r="R20" s="13">
        <v>-6.0079721258254275E-2</v>
      </c>
      <c r="S20" s="1">
        <v>4.0999999999999996</v>
      </c>
      <c r="T20" s="12"/>
      <c r="U20" s="41">
        <v>1101160026</v>
      </c>
      <c r="V20" s="1">
        <v>2022</v>
      </c>
      <c r="W20">
        <f t="shared" si="0"/>
        <v>1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si="4"/>
        <v>0</v>
      </c>
      <c r="AB20">
        <f t="shared" si="5"/>
        <v>0</v>
      </c>
      <c r="AC20">
        <f t="shared" si="6"/>
        <v>0</v>
      </c>
      <c r="AD20">
        <f t="shared" si="7"/>
        <v>0</v>
      </c>
      <c r="AE20">
        <f t="shared" si="8"/>
        <v>1</v>
      </c>
      <c r="AF20">
        <f t="shared" si="9"/>
        <v>0</v>
      </c>
      <c r="AG20">
        <f t="shared" si="10"/>
        <v>0.23087123287671232</v>
      </c>
      <c r="AH20">
        <f t="shared" si="11"/>
        <v>0.48898730595692935</v>
      </c>
      <c r="AI20">
        <f t="shared" si="12"/>
        <v>6.5495201441054727</v>
      </c>
      <c r="AJ20">
        <f t="shared" si="13"/>
        <v>0.96129610290976408</v>
      </c>
      <c r="AK20">
        <f t="shared" si="14"/>
        <v>4.744E-3</v>
      </c>
      <c r="AL20" s="1"/>
      <c r="AM20" s="1"/>
      <c r="AN20" s="1"/>
      <c r="AO20" s="1"/>
      <c r="AP20" s="1"/>
    </row>
    <row r="21" spans="1:42" customFormat="1" ht="17">
      <c r="A21" s="9">
        <v>20</v>
      </c>
      <c r="B21" s="1" t="s">
        <v>20</v>
      </c>
      <c r="C21" s="1" t="s">
        <v>38</v>
      </c>
      <c r="D21" s="1" t="s">
        <v>59</v>
      </c>
      <c r="E21" s="1" t="s">
        <v>60</v>
      </c>
      <c r="F21" s="10">
        <v>-2.9393604999999998</v>
      </c>
      <c r="G21" s="10">
        <v>26.591777199999999</v>
      </c>
      <c r="H21" s="11">
        <v>436</v>
      </c>
      <c r="I21" s="11">
        <v>938</v>
      </c>
      <c r="J21" s="10">
        <v>56.49239575</v>
      </c>
      <c r="K21" s="12">
        <v>109.6538</v>
      </c>
      <c r="L21" s="12">
        <v>33.66545885</v>
      </c>
      <c r="M21" s="12">
        <v>2.6301000000000001</v>
      </c>
      <c r="N21" s="12">
        <v>22.8269369</v>
      </c>
      <c r="O21" s="12">
        <v>25.491900000000001</v>
      </c>
      <c r="P21" s="12">
        <v>67.403282799999999</v>
      </c>
      <c r="Q21" s="12">
        <v>67.728167319999997</v>
      </c>
      <c r="R21" s="13">
        <v>-4.3608565902075028E-2</v>
      </c>
      <c r="S21" s="1">
        <v>9.9</v>
      </c>
      <c r="T21" s="12"/>
      <c r="U21" s="41">
        <v>1111060015</v>
      </c>
      <c r="V21" s="1">
        <v>2022</v>
      </c>
      <c r="W21">
        <f t="shared" si="0"/>
        <v>1</v>
      </c>
      <c r="X21">
        <f t="shared" si="1"/>
        <v>0</v>
      </c>
      <c r="Y21">
        <f t="shared" si="2"/>
        <v>0</v>
      </c>
      <c r="Z21">
        <f t="shared" si="3"/>
        <v>0</v>
      </c>
      <c r="AA21">
        <f t="shared" si="4"/>
        <v>0</v>
      </c>
      <c r="AB21">
        <f t="shared" si="5"/>
        <v>0</v>
      </c>
      <c r="AC21">
        <f t="shared" si="6"/>
        <v>0</v>
      </c>
      <c r="AD21">
        <f t="shared" si="7"/>
        <v>0</v>
      </c>
      <c r="AE21">
        <f t="shared" si="8"/>
        <v>1</v>
      </c>
      <c r="AF21">
        <f t="shared" si="9"/>
        <v>0</v>
      </c>
      <c r="AG21">
        <f t="shared" si="10"/>
        <v>0.25753188073394495</v>
      </c>
      <c r="AH21">
        <f t="shared" si="11"/>
        <v>0.30701588864225404</v>
      </c>
      <c r="AI21">
        <f t="shared" si="12"/>
        <v>8.6791136838903462</v>
      </c>
      <c r="AJ21">
        <f t="shared" si="13"/>
        <v>0.9765763390833414</v>
      </c>
      <c r="AK21">
        <f t="shared" si="14"/>
        <v>2.8039445628997867E-3</v>
      </c>
      <c r="AL21" s="1"/>
      <c r="AM21" s="1"/>
      <c r="AN21" s="1"/>
      <c r="AO21" s="1"/>
      <c r="AP21" s="1"/>
    </row>
    <row r="22" spans="1:42" customFormat="1" ht="17">
      <c r="A22" s="9">
        <v>21</v>
      </c>
      <c r="B22" s="1" t="s">
        <v>20</v>
      </c>
      <c r="C22" s="1" t="s">
        <v>38</v>
      </c>
      <c r="D22" s="1" t="s">
        <v>61</v>
      </c>
      <c r="E22" s="1" t="s">
        <v>62</v>
      </c>
      <c r="F22" s="10">
        <v>4.2132642699999998</v>
      </c>
      <c r="G22" s="10">
        <v>8.7790130099999999</v>
      </c>
      <c r="H22" s="11">
        <v>437</v>
      </c>
      <c r="I22" s="11">
        <v>890</v>
      </c>
      <c r="J22" s="10">
        <v>55.472500650000001</v>
      </c>
      <c r="K22" s="12">
        <v>130.78980000000001</v>
      </c>
      <c r="L22" s="12">
        <v>31.827172390000001</v>
      </c>
      <c r="M22" s="12">
        <v>3.2172999999999998</v>
      </c>
      <c r="N22" s="12">
        <v>23.645328259999999</v>
      </c>
      <c r="O22" s="12">
        <v>24.7258</v>
      </c>
      <c r="P22" s="12">
        <v>68.466308830000003</v>
      </c>
      <c r="Q22" s="12">
        <v>57.350788350000002</v>
      </c>
      <c r="R22" s="13">
        <v>6.153777444701191E-2</v>
      </c>
      <c r="S22" s="1">
        <v>8.6999999999999993</v>
      </c>
      <c r="T22" s="12"/>
      <c r="U22" s="41">
        <v>1131050515</v>
      </c>
      <c r="V22" s="1">
        <v>2022</v>
      </c>
      <c r="W22">
        <f t="shared" si="0"/>
        <v>1</v>
      </c>
      <c r="X22">
        <f t="shared" si="1"/>
        <v>0</v>
      </c>
      <c r="Y22">
        <f t="shared" si="2"/>
        <v>0</v>
      </c>
      <c r="Z22">
        <f t="shared" si="3"/>
        <v>0</v>
      </c>
      <c r="AA22">
        <f t="shared" si="4"/>
        <v>0</v>
      </c>
      <c r="AB22">
        <f t="shared" si="5"/>
        <v>0</v>
      </c>
      <c r="AC22">
        <f t="shared" si="6"/>
        <v>0</v>
      </c>
      <c r="AD22">
        <f t="shared" si="7"/>
        <v>0</v>
      </c>
      <c r="AE22">
        <f t="shared" si="8"/>
        <v>1</v>
      </c>
      <c r="AF22">
        <f t="shared" si="9"/>
        <v>0</v>
      </c>
      <c r="AG22">
        <f t="shared" si="10"/>
        <v>0.30665240274599542</v>
      </c>
      <c r="AH22">
        <f t="shared" si="11"/>
        <v>0.24334598256133122</v>
      </c>
      <c r="AI22">
        <f t="shared" si="12"/>
        <v>7.3494322133465948</v>
      </c>
      <c r="AJ22">
        <f t="shared" si="13"/>
        <v>0.97599157059588637</v>
      </c>
      <c r="AK22">
        <f t="shared" si="14"/>
        <v>3.6149438202247191E-3</v>
      </c>
      <c r="AL22" s="1"/>
      <c r="AM22" s="1"/>
      <c r="AN22" s="1"/>
      <c r="AO22" s="1"/>
      <c r="AP22" s="1"/>
    </row>
    <row r="23" spans="1:42" customFormat="1" ht="17">
      <c r="A23" s="9">
        <v>22</v>
      </c>
      <c r="B23" s="1" t="s">
        <v>20</v>
      </c>
      <c r="C23" s="1" t="s">
        <v>38</v>
      </c>
      <c r="D23" s="1" t="s">
        <v>63</v>
      </c>
      <c r="E23" s="1" t="s">
        <v>64</v>
      </c>
      <c r="F23" s="10">
        <v>-0.67874999999999996</v>
      </c>
      <c r="G23" s="10">
        <v>-9.9299999999999999E-2</v>
      </c>
      <c r="H23" s="11">
        <v>166</v>
      </c>
      <c r="I23" s="11">
        <v>399</v>
      </c>
      <c r="J23" s="10">
        <v>29.866196850000001</v>
      </c>
      <c r="K23" s="12">
        <v>86.932900000000004</v>
      </c>
      <c r="L23" s="12">
        <v>18.908028989999998</v>
      </c>
      <c r="M23" s="12">
        <v>1.7586999999999999</v>
      </c>
      <c r="N23" s="12">
        <v>10.95816786</v>
      </c>
      <c r="O23" s="12">
        <v>10.360200000000001</v>
      </c>
      <c r="P23" s="12">
        <v>37.220999999999997</v>
      </c>
      <c r="Q23" s="12">
        <v>32.645919999999997</v>
      </c>
      <c r="R23" s="13">
        <v>-1.8235673410171679E-2</v>
      </c>
      <c r="S23" s="1">
        <v>8.8000000000000007</v>
      </c>
      <c r="T23" s="12"/>
      <c r="U23" s="41">
        <v>1131090019</v>
      </c>
      <c r="V23" s="1">
        <v>2022</v>
      </c>
      <c r="W23">
        <f t="shared" si="0"/>
        <v>1</v>
      </c>
      <c r="X23">
        <f t="shared" si="1"/>
        <v>0</v>
      </c>
      <c r="Y23">
        <f t="shared" si="2"/>
        <v>0</v>
      </c>
      <c r="Z23">
        <f t="shared" si="3"/>
        <v>0</v>
      </c>
      <c r="AA23">
        <f t="shared" si="4"/>
        <v>0</v>
      </c>
      <c r="AB23">
        <f t="shared" si="5"/>
        <v>0</v>
      </c>
      <c r="AC23">
        <f t="shared" si="6"/>
        <v>0</v>
      </c>
      <c r="AD23">
        <f t="shared" si="7"/>
        <v>0</v>
      </c>
      <c r="AE23">
        <f t="shared" si="8"/>
        <v>1</v>
      </c>
      <c r="AF23">
        <f t="shared" si="9"/>
        <v>0</v>
      </c>
      <c r="AG23">
        <f t="shared" si="10"/>
        <v>0.53428674698795187</v>
      </c>
      <c r="AH23">
        <f t="shared" si="11"/>
        <v>0.21750141764510325</v>
      </c>
      <c r="AI23">
        <f t="shared" si="12"/>
        <v>6.2308340592483082</v>
      </c>
      <c r="AJ23">
        <f t="shared" si="13"/>
        <v>0.98017061367705616</v>
      </c>
      <c r="AK23">
        <f t="shared" si="14"/>
        <v>4.4077694235588969E-3</v>
      </c>
      <c r="AL23" s="1"/>
      <c r="AM23" s="1"/>
      <c r="AN23" s="1"/>
      <c r="AO23" s="1"/>
      <c r="AP23" s="1"/>
    </row>
    <row r="24" spans="1:42" customFormat="1" ht="17">
      <c r="A24" s="9">
        <v>23</v>
      </c>
      <c r="B24" s="1" t="s">
        <v>20</v>
      </c>
      <c r="C24" s="1" t="s">
        <v>38</v>
      </c>
      <c r="D24" s="1" t="s">
        <v>65</v>
      </c>
      <c r="E24" s="1" t="s">
        <v>66</v>
      </c>
      <c r="F24" s="10">
        <v>3.5303839899999998</v>
      </c>
      <c r="G24" s="10">
        <v>3.23108912</v>
      </c>
      <c r="H24" s="11">
        <v>97</v>
      </c>
      <c r="I24" s="11">
        <v>534</v>
      </c>
      <c r="J24" s="10">
        <v>29.231519330000001</v>
      </c>
      <c r="K24" s="12">
        <v>72.589200000000005</v>
      </c>
      <c r="L24" s="12">
        <v>18.442407849999999</v>
      </c>
      <c r="M24" s="12">
        <v>1.4589000000000001</v>
      </c>
      <c r="N24" s="12">
        <v>10.789111480000001</v>
      </c>
      <c r="O24" s="12">
        <v>11.5427</v>
      </c>
      <c r="P24" s="12">
        <v>37.942079149999998</v>
      </c>
      <c r="Q24" s="12">
        <v>30.919870039999999</v>
      </c>
      <c r="R24" s="13">
        <v>9.3046666632131569E-2</v>
      </c>
      <c r="S24" s="1">
        <v>9.6999999999999993</v>
      </c>
      <c r="T24" s="12"/>
      <c r="U24" s="41">
        <v>1131110516</v>
      </c>
      <c r="V24" s="1">
        <v>2022</v>
      </c>
      <c r="W24">
        <f t="shared" si="0"/>
        <v>1</v>
      </c>
      <c r="X24">
        <f t="shared" si="1"/>
        <v>0</v>
      </c>
      <c r="Y24">
        <f t="shared" si="2"/>
        <v>0</v>
      </c>
      <c r="Z24">
        <f t="shared" si="3"/>
        <v>0</v>
      </c>
      <c r="AA24">
        <f t="shared" si="4"/>
        <v>0</v>
      </c>
      <c r="AB24">
        <f t="shared" si="5"/>
        <v>0</v>
      </c>
      <c r="AC24">
        <f t="shared" si="6"/>
        <v>0</v>
      </c>
      <c r="AD24">
        <f t="shared" si="7"/>
        <v>0</v>
      </c>
      <c r="AE24">
        <f t="shared" si="8"/>
        <v>1</v>
      </c>
      <c r="AF24">
        <f t="shared" si="9"/>
        <v>0</v>
      </c>
      <c r="AG24">
        <f t="shared" si="10"/>
        <v>0.76338247422680416</v>
      </c>
      <c r="AH24">
        <f t="shared" si="11"/>
        <v>0.25406545119659668</v>
      </c>
      <c r="AI24">
        <f t="shared" si="12"/>
        <v>7.3953742408664063</v>
      </c>
      <c r="AJ24">
        <f t="shared" si="13"/>
        <v>0.98029794147317761</v>
      </c>
      <c r="AK24">
        <f t="shared" si="14"/>
        <v>2.7320224719101127E-3</v>
      </c>
      <c r="AL24" s="1"/>
      <c r="AM24" s="1"/>
      <c r="AN24" s="1"/>
      <c r="AO24" s="1"/>
      <c r="AP24" s="1"/>
    </row>
    <row r="25" spans="1:42" customFormat="1" ht="17">
      <c r="A25" s="9">
        <v>24</v>
      </c>
      <c r="B25" s="1" t="s">
        <v>20</v>
      </c>
      <c r="C25" s="1" t="s">
        <v>38</v>
      </c>
      <c r="D25" s="1" t="s">
        <v>67</v>
      </c>
      <c r="E25" s="1" t="s">
        <v>68</v>
      </c>
      <c r="F25" s="10">
        <v>3.31490215</v>
      </c>
      <c r="G25" s="10">
        <v>3.5423247600000001</v>
      </c>
      <c r="H25" s="11">
        <v>188</v>
      </c>
      <c r="I25" s="11">
        <v>778</v>
      </c>
      <c r="J25" s="10">
        <v>39.295577620000003</v>
      </c>
      <c r="K25" s="12">
        <v>81.954499999999996</v>
      </c>
      <c r="L25" s="12">
        <v>21.808434630000001</v>
      </c>
      <c r="M25" s="12">
        <v>2.9468000000000001</v>
      </c>
      <c r="N25" s="12">
        <v>17.487142989999999</v>
      </c>
      <c r="O25" s="12">
        <v>19.357399999999998</v>
      </c>
      <c r="P25" s="12">
        <v>46.70032973</v>
      </c>
      <c r="Q25" s="12">
        <v>37.557383680000001</v>
      </c>
      <c r="R25" s="13">
        <v>7.0982414239155314E-2</v>
      </c>
      <c r="S25" s="1">
        <v>9.9</v>
      </c>
      <c r="T25" s="12"/>
      <c r="U25" s="41">
        <v>1134020019</v>
      </c>
      <c r="V25" s="1">
        <v>2022</v>
      </c>
      <c r="W25">
        <f t="shared" si="0"/>
        <v>1</v>
      </c>
      <c r="X25">
        <f t="shared" si="1"/>
        <v>0</v>
      </c>
      <c r="Y25">
        <f t="shared" si="2"/>
        <v>0</v>
      </c>
      <c r="Z25">
        <f t="shared" si="3"/>
        <v>0</v>
      </c>
      <c r="AA25">
        <f t="shared" si="4"/>
        <v>0</v>
      </c>
      <c r="AB25">
        <f t="shared" si="5"/>
        <v>0</v>
      </c>
      <c r="AC25">
        <f t="shared" si="6"/>
        <v>0</v>
      </c>
      <c r="AD25">
        <f t="shared" si="7"/>
        <v>0</v>
      </c>
      <c r="AE25">
        <f t="shared" si="8"/>
        <v>1</v>
      </c>
      <c r="AF25">
        <f t="shared" si="9"/>
        <v>0</v>
      </c>
      <c r="AG25">
        <f t="shared" si="10"/>
        <v>0.45160265957446805</v>
      </c>
      <c r="AH25">
        <f t="shared" si="11"/>
        <v>0.26610417524358032</v>
      </c>
      <c r="AI25">
        <f t="shared" si="12"/>
        <v>5.9342822689018595</v>
      </c>
      <c r="AJ25">
        <f t="shared" si="13"/>
        <v>0.96529146196819138</v>
      </c>
      <c r="AK25">
        <f t="shared" si="14"/>
        <v>3.7876606683804629E-3</v>
      </c>
      <c r="AL25" s="1"/>
      <c r="AM25" s="1"/>
      <c r="AN25" s="1"/>
      <c r="AO25" s="1"/>
      <c r="AP25" s="1"/>
    </row>
    <row r="26" spans="1:42" customFormat="1" ht="17">
      <c r="A26" s="9">
        <v>25</v>
      </c>
      <c r="B26" s="1" t="s">
        <v>20</v>
      </c>
      <c r="C26" s="1" t="s">
        <v>38</v>
      </c>
      <c r="D26" s="1" t="s">
        <v>69</v>
      </c>
      <c r="E26" s="1" t="s">
        <v>70</v>
      </c>
      <c r="F26" s="10">
        <v>4.7374069999999997E-2</v>
      </c>
      <c r="G26" s="10">
        <v>0.13913141000000001</v>
      </c>
      <c r="H26" s="11">
        <v>111</v>
      </c>
      <c r="I26" s="11">
        <v>555</v>
      </c>
      <c r="J26" s="10">
        <v>19.99923162</v>
      </c>
      <c r="K26" s="12">
        <v>47.282600000000002</v>
      </c>
      <c r="L26" s="12">
        <v>11.81373833</v>
      </c>
      <c r="M26" s="12">
        <v>1.3251999999999999</v>
      </c>
      <c r="N26" s="12">
        <v>8.1854932900000001</v>
      </c>
      <c r="O26" s="12">
        <v>12.1014</v>
      </c>
      <c r="P26" s="12">
        <v>24.709004920000002</v>
      </c>
      <c r="Q26" s="12">
        <v>21.425992130000001</v>
      </c>
      <c r="R26" s="13">
        <v>1.9172795567195993E-3</v>
      </c>
      <c r="S26" s="1">
        <v>10</v>
      </c>
      <c r="T26" s="12"/>
      <c r="U26" s="41">
        <v>1134020028</v>
      </c>
      <c r="V26" s="1">
        <v>2022</v>
      </c>
      <c r="W26">
        <f t="shared" si="0"/>
        <v>1</v>
      </c>
      <c r="X26">
        <f t="shared" si="1"/>
        <v>0</v>
      </c>
      <c r="Y26">
        <f t="shared" si="2"/>
        <v>0</v>
      </c>
      <c r="Z26">
        <f t="shared" si="3"/>
        <v>0</v>
      </c>
      <c r="AA26">
        <f t="shared" si="4"/>
        <v>0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1</v>
      </c>
      <c r="AF26">
        <f t="shared" si="9"/>
        <v>0</v>
      </c>
      <c r="AG26">
        <f t="shared" si="10"/>
        <v>0.43790810810810815</v>
      </c>
      <c r="AH26">
        <f t="shared" si="11"/>
        <v>0.24985382212484084</v>
      </c>
      <c r="AI26">
        <f t="shared" si="12"/>
        <v>6.1767984379716276</v>
      </c>
      <c r="AJ26">
        <f t="shared" si="13"/>
        <v>0.97273688584959606</v>
      </c>
      <c r="AK26">
        <f t="shared" si="14"/>
        <v>2.3877477477477478E-3</v>
      </c>
      <c r="AL26" s="1"/>
      <c r="AM26" s="1"/>
      <c r="AN26" s="1"/>
      <c r="AO26" s="1"/>
      <c r="AP26" s="1"/>
    </row>
    <row r="27" spans="1:42" customFormat="1" ht="17">
      <c r="A27" s="9">
        <v>27</v>
      </c>
      <c r="B27" s="1" t="s">
        <v>20</v>
      </c>
      <c r="C27" s="1" t="s">
        <v>38</v>
      </c>
      <c r="D27" s="1" t="s">
        <v>71</v>
      </c>
      <c r="E27" s="1" t="s">
        <v>72</v>
      </c>
      <c r="F27" s="10">
        <v>4.7428800000000004</v>
      </c>
      <c r="G27" s="10">
        <v>6.7183799999999998</v>
      </c>
      <c r="H27" s="11">
        <v>552</v>
      </c>
      <c r="I27" s="11">
        <v>614</v>
      </c>
      <c r="J27" s="10">
        <v>57.643090970000003</v>
      </c>
      <c r="K27" s="12">
        <v>116.898</v>
      </c>
      <c r="L27" s="12">
        <v>36.696244360000001</v>
      </c>
      <c r="M27" s="12">
        <v>2.7787999999999999</v>
      </c>
      <c r="N27" s="12">
        <v>20.946846610000001</v>
      </c>
      <c r="O27" s="12">
        <v>17.774000000000001</v>
      </c>
      <c r="P27" s="12">
        <v>88.384540000000001</v>
      </c>
      <c r="Q27" s="12">
        <v>72.262640000000005</v>
      </c>
      <c r="R27" s="13">
        <v>5.3661873445288055E-2</v>
      </c>
      <c r="S27" s="1">
        <v>8.5</v>
      </c>
      <c r="T27" s="12"/>
      <c r="U27" s="41">
        <v>1301170017</v>
      </c>
      <c r="V27" s="1">
        <v>2022</v>
      </c>
      <c r="W27">
        <f t="shared" si="0"/>
        <v>1</v>
      </c>
      <c r="X27">
        <f t="shared" si="1"/>
        <v>0</v>
      </c>
      <c r="Y27">
        <f t="shared" si="2"/>
        <v>0</v>
      </c>
      <c r="Z27">
        <f t="shared" si="3"/>
        <v>0</v>
      </c>
      <c r="AA27">
        <f t="shared" si="4"/>
        <v>0</v>
      </c>
      <c r="AB27">
        <f t="shared" si="5"/>
        <v>0</v>
      </c>
      <c r="AC27">
        <f t="shared" si="6"/>
        <v>0</v>
      </c>
      <c r="AD27">
        <f t="shared" si="7"/>
        <v>0</v>
      </c>
      <c r="AE27">
        <f t="shared" si="8"/>
        <v>1</v>
      </c>
      <c r="AF27">
        <f t="shared" si="9"/>
        <v>0</v>
      </c>
      <c r="AG27">
        <f t="shared" si="10"/>
        <v>0.21680579710144929</v>
      </c>
      <c r="AH27">
        <f t="shared" si="11"/>
        <v>0.31391678523156941</v>
      </c>
      <c r="AI27">
        <f t="shared" si="12"/>
        <v>7.538090762199511</v>
      </c>
      <c r="AJ27">
        <f t="shared" si="13"/>
        <v>0.97678079627797532</v>
      </c>
      <c r="AK27">
        <f t="shared" si="14"/>
        <v>4.5257328990228008E-3</v>
      </c>
      <c r="AL27" s="1"/>
      <c r="AM27" s="1"/>
      <c r="AN27" s="1"/>
      <c r="AO27" s="1"/>
      <c r="AP27" s="1"/>
    </row>
    <row r="28" spans="1:42" customFormat="1" ht="17">
      <c r="A28" s="9">
        <v>28</v>
      </c>
      <c r="B28" s="1" t="s">
        <v>20</v>
      </c>
      <c r="C28" s="1" t="s">
        <v>38</v>
      </c>
      <c r="D28" s="1" t="s">
        <v>73</v>
      </c>
      <c r="E28" s="1" t="s">
        <v>74</v>
      </c>
      <c r="F28" s="10">
        <v>8.1381800000000002</v>
      </c>
      <c r="G28" s="10">
        <v>10.640969999999999</v>
      </c>
      <c r="H28" s="11">
        <v>606</v>
      </c>
      <c r="I28" s="11">
        <v>1007</v>
      </c>
      <c r="J28" s="10">
        <v>79.040685269999997</v>
      </c>
      <c r="K28" s="12">
        <v>156.56209999999999</v>
      </c>
      <c r="L28" s="12">
        <v>46.01055255</v>
      </c>
      <c r="M28" s="12">
        <v>4.0090000000000003</v>
      </c>
      <c r="N28" s="12">
        <v>33.030132719999997</v>
      </c>
      <c r="O28" s="12">
        <v>29.823599999999999</v>
      </c>
      <c r="P28" s="12">
        <v>104.27198</v>
      </c>
      <c r="Q28" s="12">
        <v>85.335080000000005</v>
      </c>
      <c r="R28" s="13">
        <v>7.8047621230554934E-2</v>
      </c>
      <c r="S28" s="1">
        <v>8.3000000000000007</v>
      </c>
      <c r="T28" s="12"/>
      <c r="U28" s="41">
        <v>1331040513</v>
      </c>
      <c r="V28" s="1">
        <v>2022</v>
      </c>
      <c r="W28">
        <f t="shared" si="0"/>
        <v>1</v>
      </c>
      <c r="X28">
        <f t="shared" si="1"/>
        <v>0</v>
      </c>
      <c r="Y28">
        <f t="shared" si="2"/>
        <v>0</v>
      </c>
      <c r="Z28">
        <f t="shared" si="3"/>
        <v>0</v>
      </c>
      <c r="AA28">
        <f t="shared" si="4"/>
        <v>0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1</v>
      </c>
      <c r="AF28">
        <f t="shared" si="9"/>
        <v>0</v>
      </c>
      <c r="AG28">
        <f t="shared" si="10"/>
        <v>0.26496881188118809</v>
      </c>
      <c r="AH28">
        <f t="shared" si="11"/>
        <v>0.29388052759895278</v>
      </c>
      <c r="AI28">
        <f t="shared" si="12"/>
        <v>8.2389954402594157</v>
      </c>
      <c r="AJ28">
        <f t="shared" si="13"/>
        <v>0.97503286706013714</v>
      </c>
      <c r="AK28">
        <f t="shared" si="14"/>
        <v>3.9811320754716984E-3</v>
      </c>
      <c r="AL28" s="1"/>
      <c r="AM28" s="1"/>
      <c r="AN28" s="1"/>
      <c r="AO28" s="1"/>
      <c r="AP28" s="1"/>
    </row>
    <row r="29" spans="1:42" customFormat="1" ht="17">
      <c r="A29" s="9">
        <v>29</v>
      </c>
      <c r="B29" s="1" t="s">
        <v>20</v>
      </c>
      <c r="C29" s="1" t="s">
        <v>38</v>
      </c>
      <c r="D29" s="1" t="s">
        <v>75</v>
      </c>
      <c r="E29" s="1" t="s">
        <v>76</v>
      </c>
      <c r="F29" s="10">
        <v>0.25041000000000002</v>
      </c>
      <c r="G29" s="10">
        <v>1.4343399999999999</v>
      </c>
      <c r="H29" s="11">
        <v>230</v>
      </c>
      <c r="I29" s="11">
        <v>580</v>
      </c>
      <c r="J29" s="10">
        <v>43.373607470000003</v>
      </c>
      <c r="K29" s="12">
        <v>111.4833</v>
      </c>
      <c r="L29" s="12">
        <v>25.42831614</v>
      </c>
      <c r="M29" s="12">
        <v>2.4538000000000002</v>
      </c>
      <c r="N29" s="12">
        <v>17.94529133</v>
      </c>
      <c r="O29" s="12">
        <v>14.1264</v>
      </c>
      <c r="P29" s="12">
        <v>49.533360000000002</v>
      </c>
      <c r="Q29" s="12">
        <v>46.496960000000001</v>
      </c>
      <c r="R29" s="13">
        <v>5.0553808584759847E-3</v>
      </c>
      <c r="S29" s="1">
        <v>9.5</v>
      </c>
      <c r="T29" s="12"/>
      <c r="U29" s="41">
        <v>1331160010</v>
      </c>
      <c r="V29" s="1">
        <v>2022</v>
      </c>
      <c r="W29">
        <f t="shared" si="0"/>
        <v>1</v>
      </c>
      <c r="X29">
        <f t="shared" si="1"/>
        <v>0</v>
      </c>
      <c r="Y29">
        <f t="shared" si="2"/>
        <v>0</v>
      </c>
      <c r="Z29">
        <f t="shared" si="3"/>
        <v>0</v>
      </c>
      <c r="AA29">
        <f t="shared" si="4"/>
        <v>0</v>
      </c>
      <c r="AB29">
        <f t="shared" si="5"/>
        <v>0</v>
      </c>
      <c r="AC29">
        <f t="shared" si="6"/>
        <v>0</v>
      </c>
      <c r="AD29">
        <f t="shared" si="7"/>
        <v>0</v>
      </c>
      <c r="AE29">
        <f t="shared" si="8"/>
        <v>1</v>
      </c>
      <c r="AF29">
        <f t="shared" si="9"/>
        <v>0</v>
      </c>
      <c r="AG29">
        <f t="shared" si="10"/>
        <v>0.49537869565217391</v>
      </c>
      <c r="AH29">
        <f t="shared" si="11"/>
        <v>0.22809080947549992</v>
      </c>
      <c r="AI29">
        <f t="shared" si="12"/>
        <v>7.3132656817996571</v>
      </c>
      <c r="AJ29">
        <f t="shared" si="13"/>
        <v>0.97846355576892863</v>
      </c>
      <c r="AK29">
        <f t="shared" si="14"/>
        <v>4.2306896551724139E-3</v>
      </c>
      <c r="AL29" s="1"/>
      <c r="AM29" s="1"/>
      <c r="AN29" s="1"/>
      <c r="AO29" s="1"/>
      <c r="AP29" s="1"/>
    </row>
    <row r="30" spans="1:42" customFormat="1" ht="17">
      <c r="A30" s="9">
        <v>31</v>
      </c>
      <c r="B30" s="1" t="s">
        <v>20</v>
      </c>
      <c r="C30" s="1" t="s">
        <v>77</v>
      </c>
      <c r="D30" s="1" t="s">
        <v>78</v>
      </c>
      <c r="E30" s="1" t="s">
        <v>79</v>
      </c>
      <c r="F30" s="10">
        <v>0.34521787999999998</v>
      </c>
      <c r="G30" s="10">
        <v>0.44144138999999999</v>
      </c>
      <c r="H30" s="11">
        <v>37</v>
      </c>
      <c r="I30" s="11">
        <v>269</v>
      </c>
      <c r="J30" s="10">
        <v>7.1556189899999998</v>
      </c>
      <c r="K30" s="12">
        <v>21.564299999999999</v>
      </c>
      <c r="L30" s="12">
        <v>4.1079793799999997</v>
      </c>
      <c r="M30" s="12">
        <v>0.40289999999999998</v>
      </c>
      <c r="N30" s="12">
        <v>3.0476396100000001</v>
      </c>
      <c r="O30" s="12">
        <v>6.484</v>
      </c>
      <c r="P30" s="12">
        <v>7.74395743</v>
      </c>
      <c r="Q30" s="12">
        <v>7.1683738899999998</v>
      </c>
      <c r="R30" s="13">
        <v>4.45790002231456E-2</v>
      </c>
      <c r="S30" s="1">
        <v>12.8</v>
      </c>
      <c r="T30" s="12"/>
      <c r="U30" s="41">
        <v>131060010</v>
      </c>
      <c r="V30" s="1">
        <v>2022</v>
      </c>
      <c r="W30">
        <f t="shared" si="0"/>
        <v>0</v>
      </c>
      <c r="X30">
        <f t="shared" si="1"/>
        <v>0</v>
      </c>
      <c r="Y30">
        <f t="shared" si="2"/>
        <v>0</v>
      </c>
      <c r="Z30">
        <f t="shared" si="3"/>
        <v>0</v>
      </c>
      <c r="AA30">
        <f t="shared" si="4"/>
        <v>0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1</v>
      </c>
      <c r="AG30">
        <f t="shared" si="10"/>
        <v>0.59370810810810803</v>
      </c>
      <c r="AH30">
        <f t="shared" si="11"/>
        <v>0.19049908320696707</v>
      </c>
      <c r="AI30">
        <f t="shared" si="12"/>
        <v>7.5642581533879376</v>
      </c>
      <c r="AJ30">
        <f t="shared" si="13"/>
        <v>0.9816590189009069</v>
      </c>
      <c r="AK30">
        <f t="shared" si="14"/>
        <v>1.4977695167286244E-3</v>
      </c>
      <c r="AL30" s="1"/>
      <c r="AM30" s="1"/>
      <c r="AN30" s="1"/>
      <c r="AO30" s="1"/>
      <c r="AP30" s="1"/>
    </row>
    <row r="31" spans="1:42" customFormat="1" ht="17">
      <c r="A31" s="9">
        <v>32</v>
      </c>
      <c r="B31" s="1" t="s">
        <v>20</v>
      </c>
      <c r="C31" s="1" t="s">
        <v>77</v>
      </c>
      <c r="D31" s="1" t="s">
        <v>80</v>
      </c>
      <c r="E31" s="1" t="s">
        <v>81</v>
      </c>
      <c r="F31" s="10">
        <v>-0.38057415</v>
      </c>
      <c r="G31" s="10">
        <v>-0.30080762</v>
      </c>
      <c r="H31" s="11">
        <v>55</v>
      </c>
      <c r="I31" s="11">
        <v>237</v>
      </c>
      <c r="J31" s="10">
        <v>7.6836869999999999</v>
      </c>
      <c r="K31" s="12">
        <v>29.5382</v>
      </c>
      <c r="L31" s="12">
        <v>5.1225019700000001</v>
      </c>
      <c r="M31" s="12">
        <v>0.43159999999999998</v>
      </c>
      <c r="N31" s="12">
        <v>2.5611850299999999</v>
      </c>
      <c r="O31" s="12">
        <v>5.8943000000000003</v>
      </c>
      <c r="P31" s="12">
        <v>8.3544934800000004</v>
      </c>
      <c r="Q31" s="12">
        <v>9.8620943800000003</v>
      </c>
      <c r="R31" s="13">
        <v>-4.5553228440606788E-2</v>
      </c>
      <c r="S31" s="1">
        <v>9.6</v>
      </c>
      <c r="T31" s="12"/>
      <c r="U31" s="41">
        <v>190030516</v>
      </c>
      <c r="V31" s="1">
        <v>2022</v>
      </c>
      <c r="W31">
        <f t="shared" si="0"/>
        <v>0</v>
      </c>
      <c r="X31">
        <f t="shared" si="1"/>
        <v>0</v>
      </c>
      <c r="Y31">
        <f t="shared" si="2"/>
        <v>0</v>
      </c>
      <c r="Z31">
        <f t="shared" si="3"/>
        <v>0</v>
      </c>
      <c r="AA31">
        <f t="shared" si="4"/>
        <v>0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1</v>
      </c>
      <c r="AG31">
        <f t="shared" si="10"/>
        <v>0.54490545454545458</v>
      </c>
      <c r="AH31">
        <f t="shared" si="11"/>
        <v>0.17341957092849261</v>
      </c>
      <c r="AI31">
        <f t="shared" si="12"/>
        <v>5.9341636468952732</v>
      </c>
      <c r="AJ31">
        <f t="shared" si="13"/>
        <v>0.98559883616173616</v>
      </c>
      <c r="AK31">
        <f t="shared" si="14"/>
        <v>1.821097046413502E-3</v>
      </c>
      <c r="AL31" s="1"/>
      <c r="AM31" s="1"/>
      <c r="AN31" s="1"/>
      <c r="AO31" s="1"/>
      <c r="AP31" s="1"/>
    </row>
    <row r="32" spans="1:42" customFormat="1" ht="17">
      <c r="A32" s="9">
        <v>33</v>
      </c>
      <c r="B32" s="1" t="s">
        <v>20</v>
      </c>
      <c r="C32" s="1" t="s">
        <v>77</v>
      </c>
      <c r="D32" s="1" t="s">
        <v>82</v>
      </c>
      <c r="E32" s="1" t="s">
        <v>83</v>
      </c>
      <c r="F32" s="10">
        <v>-0.55271612999999997</v>
      </c>
      <c r="G32" s="10">
        <v>4.6435529300000002</v>
      </c>
      <c r="H32" s="11">
        <v>95</v>
      </c>
      <c r="I32" s="11">
        <v>443</v>
      </c>
      <c r="J32" s="10">
        <v>30.067937100000002</v>
      </c>
      <c r="K32" s="12">
        <v>34.045900000000003</v>
      </c>
      <c r="L32" s="12">
        <v>17.512340869999999</v>
      </c>
      <c r="M32" s="12">
        <v>1.1283000000000001</v>
      </c>
      <c r="N32" s="12">
        <v>12.555596230000001</v>
      </c>
      <c r="O32" s="12">
        <v>7.7976999999999999</v>
      </c>
      <c r="P32" s="12">
        <v>34.41042333</v>
      </c>
      <c r="Q32" s="12">
        <v>31.636972419999999</v>
      </c>
      <c r="R32" s="13">
        <v>-1.6062462373664731E-2</v>
      </c>
      <c r="S32" s="1">
        <v>7.3</v>
      </c>
      <c r="T32" s="12"/>
      <c r="U32" s="41">
        <v>401020013</v>
      </c>
      <c r="V32" s="1">
        <v>2022</v>
      </c>
      <c r="W32">
        <f t="shared" si="0"/>
        <v>0</v>
      </c>
      <c r="X32">
        <f t="shared" si="1"/>
        <v>0</v>
      </c>
      <c r="Y32">
        <f t="shared" si="2"/>
        <v>0</v>
      </c>
      <c r="Z32">
        <f t="shared" si="3"/>
        <v>0</v>
      </c>
      <c r="AA32">
        <f t="shared" si="4"/>
        <v>0</v>
      </c>
      <c r="AB32">
        <f t="shared" si="5"/>
        <v>0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1</v>
      </c>
      <c r="AG32">
        <f t="shared" si="10"/>
        <v>0.3702547368421053</v>
      </c>
      <c r="AH32">
        <f t="shared" si="11"/>
        <v>0.51437444361876161</v>
      </c>
      <c r="AI32">
        <f t="shared" si="12"/>
        <v>11.127888176903305</v>
      </c>
      <c r="AJ32">
        <f t="shared" si="13"/>
        <v>0.96792251138618635</v>
      </c>
      <c r="AK32">
        <f t="shared" si="14"/>
        <v>2.5469525959367946E-3</v>
      </c>
      <c r="AL32" s="1"/>
      <c r="AM32" s="1"/>
      <c r="AN32" s="1"/>
      <c r="AO32" s="1"/>
      <c r="AP32" s="1"/>
    </row>
    <row r="33" spans="1:42" customFormat="1" ht="17">
      <c r="A33" s="9">
        <v>34</v>
      </c>
      <c r="B33" s="1" t="s">
        <v>20</v>
      </c>
      <c r="C33" s="1" t="s">
        <v>77</v>
      </c>
      <c r="D33" s="1" t="s">
        <v>84</v>
      </c>
      <c r="E33" s="1" t="s">
        <v>85</v>
      </c>
      <c r="F33" s="10">
        <v>0.38337404000000003</v>
      </c>
      <c r="G33" s="10">
        <v>0.57876227000000002</v>
      </c>
      <c r="H33" s="11">
        <v>38</v>
      </c>
      <c r="I33" s="11">
        <v>31</v>
      </c>
      <c r="J33" s="10">
        <v>6.9359691000000003</v>
      </c>
      <c r="K33" s="12">
        <v>33.826700000000002</v>
      </c>
      <c r="L33" s="12">
        <v>6.7015357800000004</v>
      </c>
      <c r="M33" s="12">
        <v>3.6499999999999998E-2</v>
      </c>
      <c r="N33" s="12">
        <v>0.23443332</v>
      </c>
      <c r="O33" s="12">
        <v>0.67390000000000005</v>
      </c>
      <c r="P33" s="12">
        <v>7.3720533699999997</v>
      </c>
      <c r="Q33" s="12">
        <v>6.1784392400000003</v>
      </c>
      <c r="R33" s="13">
        <v>5.2003698394277903E-2</v>
      </c>
      <c r="S33" s="1">
        <v>10.4</v>
      </c>
      <c r="T33" s="12"/>
      <c r="U33" s="41">
        <v>401190010</v>
      </c>
      <c r="V33" s="1">
        <v>2022</v>
      </c>
      <c r="W33">
        <f t="shared" si="0"/>
        <v>0</v>
      </c>
      <c r="X33">
        <f t="shared" si="1"/>
        <v>0</v>
      </c>
      <c r="Y33">
        <f t="shared" si="2"/>
        <v>0</v>
      </c>
      <c r="Z33">
        <f t="shared" si="3"/>
        <v>0</v>
      </c>
      <c r="AA33">
        <f t="shared" si="4"/>
        <v>0</v>
      </c>
      <c r="AB33">
        <f t="shared" si="5"/>
        <v>0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1</v>
      </c>
      <c r="AG33">
        <f t="shared" si="10"/>
        <v>0.89113684210526312</v>
      </c>
      <c r="AH33">
        <f t="shared" si="11"/>
        <v>0.19811379117679229</v>
      </c>
      <c r="AI33">
        <f t="shared" si="12"/>
        <v>6.4228306849315073</v>
      </c>
      <c r="AJ33">
        <f t="shared" si="13"/>
        <v>0.99892213376172379</v>
      </c>
      <c r="AK33">
        <f t="shared" si="14"/>
        <v>1.1774193548387097E-3</v>
      </c>
      <c r="AL33" s="1"/>
      <c r="AM33" s="1"/>
      <c r="AN33" s="1"/>
      <c r="AO33" s="1"/>
      <c r="AP33" s="1"/>
    </row>
    <row r="34" spans="1:42" customFormat="1" ht="17">
      <c r="A34" s="9">
        <v>35</v>
      </c>
      <c r="B34" s="1" t="s">
        <v>20</v>
      </c>
      <c r="C34" s="1" t="s">
        <v>77</v>
      </c>
      <c r="D34" s="1" t="s">
        <v>86</v>
      </c>
      <c r="E34" s="1" t="s">
        <v>87</v>
      </c>
      <c r="F34" s="10">
        <v>-0.41705565</v>
      </c>
      <c r="G34" s="10">
        <v>-0.13007002000000001</v>
      </c>
      <c r="H34" s="11">
        <v>26</v>
      </c>
      <c r="I34" s="11">
        <v>50</v>
      </c>
      <c r="J34" s="10">
        <v>2.8285523399999999</v>
      </c>
      <c r="K34" s="12">
        <v>11.2376</v>
      </c>
      <c r="L34" s="12">
        <v>2.42635954</v>
      </c>
      <c r="M34" s="12">
        <v>0.11070000000000001</v>
      </c>
      <c r="N34" s="12">
        <v>0.40219280000000002</v>
      </c>
      <c r="O34" s="12">
        <v>0.62160000000000004</v>
      </c>
      <c r="P34" s="12">
        <v>3.2990994499999999</v>
      </c>
      <c r="Q34" s="12">
        <v>3.5310922100000002</v>
      </c>
      <c r="R34" s="13">
        <v>-0.1264149978867718</v>
      </c>
      <c r="S34" s="1">
        <v>6.6</v>
      </c>
      <c r="T34" s="12"/>
      <c r="U34" s="41">
        <v>431270012</v>
      </c>
      <c r="V34" s="1">
        <v>2022</v>
      </c>
      <c r="W34">
        <f t="shared" si="0"/>
        <v>0</v>
      </c>
      <c r="X34">
        <f t="shared" si="1"/>
        <v>0</v>
      </c>
      <c r="Y34">
        <f t="shared" si="2"/>
        <v>0</v>
      </c>
      <c r="Z34">
        <f t="shared" si="3"/>
        <v>0</v>
      </c>
      <c r="AA34">
        <f t="shared" si="4"/>
        <v>0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1</v>
      </c>
      <c r="AG34">
        <f t="shared" si="10"/>
        <v>0.43647307692307691</v>
      </c>
      <c r="AH34">
        <f t="shared" si="11"/>
        <v>0.21591438919342207</v>
      </c>
      <c r="AI34">
        <f t="shared" si="12"/>
        <v>3.6331779584462511</v>
      </c>
      <c r="AJ34">
        <f t="shared" si="13"/>
        <v>0.99024523496911432</v>
      </c>
      <c r="AK34">
        <f t="shared" si="14"/>
        <v>2.2140000000000003E-3</v>
      </c>
      <c r="AL34" s="1"/>
      <c r="AM34" s="1"/>
      <c r="AN34" s="1"/>
      <c r="AO34" s="1"/>
      <c r="AP34" s="1"/>
    </row>
    <row r="35" spans="1:42" customFormat="1" ht="17">
      <c r="A35" s="9">
        <v>36</v>
      </c>
      <c r="B35" s="1" t="s">
        <v>20</v>
      </c>
      <c r="C35" s="1" t="s">
        <v>77</v>
      </c>
      <c r="D35" s="1" t="s">
        <v>88</v>
      </c>
      <c r="E35" s="1" t="s">
        <v>89</v>
      </c>
      <c r="F35" s="10">
        <v>2.5871100000000001E-2</v>
      </c>
      <c r="G35" s="10">
        <v>0.12607188999999999</v>
      </c>
      <c r="H35" s="11">
        <v>30</v>
      </c>
      <c r="I35" s="11">
        <v>165</v>
      </c>
      <c r="J35" s="10">
        <v>6.3658864299999998</v>
      </c>
      <c r="K35" s="12">
        <v>20.0243</v>
      </c>
      <c r="L35" s="12">
        <v>4.45698303</v>
      </c>
      <c r="M35" s="12">
        <v>0.26500000000000001</v>
      </c>
      <c r="N35" s="12">
        <v>1.9089034</v>
      </c>
      <c r="O35" s="12">
        <v>2.8374000000000001</v>
      </c>
      <c r="P35" s="12">
        <v>7.1055994599999996</v>
      </c>
      <c r="Q35" s="12">
        <v>6.4993206099999998</v>
      </c>
      <c r="R35" s="13">
        <v>3.6409454467054916E-3</v>
      </c>
      <c r="S35" s="1">
        <v>10.8</v>
      </c>
      <c r="T35" s="12"/>
      <c r="U35" s="41">
        <v>511040010</v>
      </c>
      <c r="V35" s="1">
        <v>2022</v>
      </c>
      <c r="W35">
        <f t="shared" si="0"/>
        <v>0</v>
      </c>
      <c r="X35">
        <f t="shared" si="1"/>
        <v>0</v>
      </c>
      <c r="Y35">
        <f t="shared" si="2"/>
        <v>0</v>
      </c>
      <c r="Z35">
        <f t="shared" si="3"/>
        <v>0</v>
      </c>
      <c r="AA35">
        <f t="shared" si="4"/>
        <v>0</v>
      </c>
      <c r="AB35">
        <f t="shared" si="5"/>
        <v>0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0.67631000000000008</v>
      </c>
      <c r="AH35">
        <f t="shared" si="11"/>
        <v>0.222578718357196</v>
      </c>
      <c r="AI35">
        <f t="shared" si="12"/>
        <v>7.203409056603773</v>
      </c>
      <c r="AJ35">
        <f t="shared" si="13"/>
        <v>0.98693892840068409</v>
      </c>
      <c r="AK35">
        <f t="shared" si="14"/>
        <v>1.6060606060606061E-3</v>
      </c>
      <c r="AL35" s="1"/>
      <c r="AM35" s="1"/>
      <c r="AN35" s="1"/>
      <c r="AO35" s="1"/>
      <c r="AP35" s="1"/>
    </row>
    <row r="36" spans="1:42" customFormat="1" ht="17">
      <c r="A36" s="9">
        <v>37</v>
      </c>
      <c r="B36" s="1" t="s">
        <v>20</v>
      </c>
      <c r="C36" s="1" t="s">
        <v>77</v>
      </c>
      <c r="D36" s="1" t="s">
        <v>90</v>
      </c>
      <c r="E36" s="1" t="s">
        <v>91</v>
      </c>
      <c r="F36" s="10">
        <v>-3.6046519999999999E-2</v>
      </c>
      <c r="G36" s="10">
        <v>0.27385776000000001</v>
      </c>
      <c r="H36" s="11">
        <v>18</v>
      </c>
      <c r="I36" s="11">
        <v>273</v>
      </c>
      <c r="J36" s="10">
        <v>4.4296968799999998</v>
      </c>
      <c r="K36" s="12">
        <v>10.477</v>
      </c>
      <c r="L36" s="12">
        <v>2.0267274300000002</v>
      </c>
      <c r="M36" s="12">
        <v>0.34839999999999999</v>
      </c>
      <c r="N36" s="12">
        <v>2.4029694500000001</v>
      </c>
      <c r="O36" s="12">
        <v>9.2180999999999997</v>
      </c>
      <c r="P36" s="12">
        <v>12.134511789999999</v>
      </c>
      <c r="Q36" s="12">
        <v>12.913227129999999</v>
      </c>
      <c r="R36" s="13">
        <v>-2.9705785138966849E-3</v>
      </c>
      <c r="S36" s="1">
        <v>11</v>
      </c>
      <c r="T36" s="12"/>
      <c r="U36" s="41">
        <v>634030014</v>
      </c>
      <c r="V36" s="1">
        <v>2022</v>
      </c>
      <c r="W36">
        <f t="shared" si="0"/>
        <v>0</v>
      </c>
      <c r="X36">
        <f t="shared" si="1"/>
        <v>0</v>
      </c>
      <c r="Y36">
        <f t="shared" si="2"/>
        <v>0</v>
      </c>
      <c r="Z36">
        <f t="shared" si="3"/>
        <v>0</v>
      </c>
      <c r="AA36">
        <f t="shared" si="4"/>
        <v>0</v>
      </c>
      <c r="AB36">
        <f t="shared" si="5"/>
        <v>0</v>
      </c>
      <c r="AC36">
        <f t="shared" si="6"/>
        <v>0</v>
      </c>
      <c r="AD36">
        <f t="shared" si="7"/>
        <v>0</v>
      </c>
      <c r="AE36">
        <f t="shared" si="8"/>
        <v>0</v>
      </c>
      <c r="AF36">
        <f t="shared" si="9"/>
        <v>1</v>
      </c>
      <c r="AG36">
        <f t="shared" si="10"/>
        <v>0.60141111111111112</v>
      </c>
      <c r="AH36">
        <f t="shared" si="11"/>
        <v>0.19344539753746304</v>
      </c>
      <c r="AI36">
        <f t="shared" si="12"/>
        <v>6.8971568599311137</v>
      </c>
      <c r="AJ36">
        <f t="shared" si="13"/>
        <v>0.96781643172538656</v>
      </c>
      <c r="AK36">
        <f t="shared" si="14"/>
        <v>1.2761904761904761E-3</v>
      </c>
      <c r="AL36" s="1"/>
      <c r="AM36" s="1"/>
      <c r="AN36" s="1"/>
      <c r="AO36" s="1"/>
      <c r="AP36" s="1"/>
    </row>
    <row r="37" spans="1:42" customFormat="1" ht="17">
      <c r="A37" s="9">
        <v>38</v>
      </c>
      <c r="B37" s="1" t="s">
        <v>20</v>
      </c>
      <c r="C37" s="1" t="s">
        <v>77</v>
      </c>
      <c r="D37" s="1" t="s">
        <v>92</v>
      </c>
      <c r="E37" s="1" t="s">
        <v>93</v>
      </c>
      <c r="F37" s="10">
        <v>-3.6046519999999999E-2</v>
      </c>
      <c r="G37" s="10">
        <v>0.27385776000000001</v>
      </c>
      <c r="H37" s="11">
        <v>30</v>
      </c>
      <c r="I37" s="11">
        <v>453</v>
      </c>
      <c r="J37" s="10">
        <v>6.02790888</v>
      </c>
      <c r="K37" s="12">
        <v>16.1495</v>
      </c>
      <c r="L37" s="12">
        <v>2.8932024300000001</v>
      </c>
      <c r="M37" s="12">
        <v>0.54400000000000004</v>
      </c>
      <c r="N37" s="12">
        <v>3.1347064499999999</v>
      </c>
      <c r="O37" s="12">
        <v>15.736499999999999</v>
      </c>
      <c r="P37" s="12">
        <v>12.134511789999999</v>
      </c>
      <c r="Q37" s="12">
        <v>12.913227129999999</v>
      </c>
      <c r="R37" s="13">
        <v>-2.9705785138966849E-3</v>
      </c>
      <c r="S37" s="1">
        <v>10.6</v>
      </c>
      <c r="T37" s="12"/>
      <c r="U37" s="41">
        <v>634070018</v>
      </c>
      <c r="V37" s="1">
        <v>2022</v>
      </c>
      <c r="W37">
        <f t="shared" si="0"/>
        <v>0</v>
      </c>
      <c r="X37">
        <f t="shared" si="1"/>
        <v>0</v>
      </c>
      <c r="Y37">
        <f t="shared" si="2"/>
        <v>0</v>
      </c>
      <c r="Z37">
        <f t="shared" si="3"/>
        <v>0</v>
      </c>
      <c r="AA37">
        <f t="shared" si="4"/>
        <v>0</v>
      </c>
      <c r="AB37">
        <f t="shared" si="5"/>
        <v>0</v>
      </c>
      <c r="AC37">
        <f t="shared" si="6"/>
        <v>0</v>
      </c>
      <c r="AD37">
        <f t="shared" si="7"/>
        <v>0</v>
      </c>
      <c r="AE37">
        <f t="shared" si="8"/>
        <v>0</v>
      </c>
      <c r="AF37">
        <f t="shared" si="9"/>
        <v>1</v>
      </c>
      <c r="AG37">
        <f t="shared" si="10"/>
        <v>0.55645</v>
      </c>
      <c r="AH37">
        <f t="shared" si="11"/>
        <v>0.17915120777733057</v>
      </c>
      <c r="AI37">
        <f t="shared" si="12"/>
        <v>5.7623280330882345</v>
      </c>
      <c r="AJ37">
        <f t="shared" si="13"/>
        <v>0.96741246592985286</v>
      </c>
      <c r="AK37">
        <f t="shared" si="14"/>
        <v>1.2008830022075057E-3</v>
      </c>
      <c r="AL37" s="1"/>
      <c r="AM37" s="1"/>
      <c r="AN37" s="1"/>
      <c r="AO37" s="1"/>
      <c r="AP37" s="1"/>
    </row>
    <row r="38" spans="1:42" customFormat="1" ht="17">
      <c r="A38" s="9">
        <v>39</v>
      </c>
      <c r="B38" s="1" t="s">
        <v>20</v>
      </c>
      <c r="C38" s="1" t="s">
        <v>77</v>
      </c>
      <c r="D38" s="1" t="s">
        <v>94</v>
      </c>
      <c r="E38" s="1" t="s">
        <v>95</v>
      </c>
      <c r="F38" s="10">
        <v>-0.61996952000000005</v>
      </c>
      <c r="G38" s="10">
        <v>0.61049239</v>
      </c>
      <c r="H38" s="11">
        <v>39</v>
      </c>
      <c r="I38" s="11">
        <v>157</v>
      </c>
      <c r="J38" s="10">
        <v>9.5707233800000004</v>
      </c>
      <c r="K38" s="12">
        <v>49.579000000000001</v>
      </c>
      <c r="L38" s="12">
        <v>8.2836319700000001</v>
      </c>
      <c r="M38" s="12">
        <v>0.14410000000000001</v>
      </c>
      <c r="N38" s="12">
        <v>1.2870914099999999</v>
      </c>
      <c r="O38" s="12">
        <v>3.7347000000000001</v>
      </c>
      <c r="P38" s="12">
        <v>10.28322328</v>
      </c>
      <c r="Q38" s="12">
        <v>9.2068469799999999</v>
      </c>
      <c r="R38" s="13">
        <v>-6.0289415402054757E-2</v>
      </c>
      <c r="S38" s="1">
        <v>8.6999999999999993</v>
      </c>
      <c r="T38" s="12"/>
      <c r="U38" s="41">
        <v>701160518</v>
      </c>
      <c r="V38" s="1">
        <v>2022</v>
      </c>
      <c r="W38">
        <f t="shared" si="0"/>
        <v>0</v>
      </c>
      <c r="X38">
        <f t="shared" si="1"/>
        <v>0</v>
      </c>
      <c r="Y38">
        <f t="shared" si="2"/>
        <v>0</v>
      </c>
      <c r="Z38">
        <f t="shared" si="3"/>
        <v>0</v>
      </c>
      <c r="AA38">
        <f t="shared" si="4"/>
        <v>0</v>
      </c>
      <c r="AB38">
        <f t="shared" si="5"/>
        <v>0</v>
      </c>
      <c r="AC38">
        <f t="shared" si="6"/>
        <v>0</v>
      </c>
      <c r="AD38">
        <f t="shared" si="7"/>
        <v>0</v>
      </c>
      <c r="AE38">
        <f t="shared" si="8"/>
        <v>0</v>
      </c>
      <c r="AF38">
        <f t="shared" si="9"/>
        <v>1</v>
      </c>
      <c r="AG38">
        <f t="shared" si="10"/>
        <v>1.2749512820512821</v>
      </c>
      <c r="AH38">
        <f t="shared" si="11"/>
        <v>0.16707944835515037</v>
      </c>
      <c r="AI38">
        <f t="shared" si="12"/>
        <v>8.9319320610687019</v>
      </c>
      <c r="AJ38">
        <f t="shared" si="13"/>
        <v>0.99710195060243623</v>
      </c>
      <c r="AK38">
        <f t="shared" si="14"/>
        <v>9.178343949044586E-4</v>
      </c>
      <c r="AL38" s="1"/>
      <c r="AM38" s="1"/>
      <c r="AN38" s="1"/>
      <c r="AO38" s="1"/>
      <c r="AP38" s="1"/>
    </row>
    <row r="39" spans="1:42" customFormat="1" ht="17">
      <c r="A39" s="9">
        <v>40</v>
      </c>
      <c r="B39" s="1" t="s">
        <v>20</v>
      </c>
      <c r="C39" s="1" t="s">
        <v>77</v>
      </c>
      <c r="D39" s="1" t="s">
        <v>96</v>
      </c>
      <c r="E39" s="1" t="s">
        <v>97</v>
      </c>
      <c r="F39" s="10">
        <v>0.23771999999999999</v>
      </c>
      <c r="G39" s="10">
        <v>0.30077999999999999</v>
      </c>
      <c r="H39" s="11">
        <v>58</v>
      </c>
      <c r="I39" s="11">
        <v>126</v>
      </c>
      <c r="J39" s="10">
        <v>5.9697000300000003</v>
      </c>
      <c r="K39" s="12">
        <v>19.502400000000002</v>
      </c>
      <c r="L39" s="12">
        <v>3.4864191999999998</v>
      </c>
      <c r="M39" s="12">
        <v>0.51529999999999998</v>
      </c>
      <c r="N39" s="12">
        <v>2.48328083</v>
      </c>
      <c r="O39" s="12">
        <v>2.5026000000000002</v>
      </c>
      <c r="P39" s="12">
        <v>12.99868</v>
      </c>
      <c r="Q39" s="12">
        <v>11.87041</v>
      </c>
      <c r="R39" s="13">
        <v>1.8288010782633313E-2</v>
      </c>
      <c r="S39" s="1">
        <v>6.4</v>
      </c>
      <c r="T39" s="12"/>
      <c r="U39" s="41">
        <v>901020013</v>
      </c>
      <c r="V39" s="1">
        <v>2022</v>
      </c>
      <c r="W39">
        <f t="shared" si="0"/>
        <v>0</v>
      </c>
      <c r="X39">
        <f t="shared" si="1"/>
        <v>0</v>
      </c>
      <c r="Y39">
        <f t="shared" si="2"/>
        <v>0</v>
      </c>
      <c r="Z39">
        <f t="shared" si="3"/>
        <v>0</v>
      </c>
      <c r="AA39">
        <f t="shared" si="4"/>
        <v>0</v>
      </c>
      <c r="AB39">
        <f t="shared" si="5"/>
        <v>0</v>
      </c>
      <c r="AC39">
        <f t="shared" si="6"/>
        <v>0</v>
      </c>
      <c r="AD39">
        <f t="shared" si="7"/>
        <v>0</v>
      </c>
      <c r="AE39">
        <f t="shared" si="8"/>
        <v>0</v>
      </c>
      <c r="AF39">
        <f t="shared" si="9"/>
        <v>1</v>
      </c>
      <c r="AG39">
        <f t="shared" si="10"/>
        <v>0.34513275862068971</v>
      </c>
      <c r="AH39">
        <f t="shared" si="11"/>
        <v>0.17876872590040199</v>
      </c>
      <c r="AI39">
        <f t="shared" si="12"/>
        <v>4.8190972831360375</v>
      </c>
      <c r="AJ39">
        <f t="shared" si="13"/>
        <v>0.97425778186305123</v>
      </c>
      <c r="AK39">
        <f t="shared" si="14"/>
        <v>4.0896825396825398E-3</v>
      </c>
      <c r="AL39" s="1"/>
      <c r="AM39" s="1"/>
      <c r="AN39" s="1"/>
      <c r="AO39" s="1"/>
      <c r="AP39" s="1"/>
    </row>
    <row r="40" spans="1:42" customFormat="1" ht="17">
      <c r="A40" s="9">
        <v>41</v>
      </c>
      <c r="B40" s="1" t="s">
        <v>20</v>
      </c>
      <c r="C40" s="1" t="s">
        <v>77</v>
      </c>
      <c r="D40" s="1" t="s">
        <v>98</v>
      </c>
      <c r="E40" s="1" t="s">
        <v>99</v>
      </c>
      <c r="F40" s="10">
        <v>0.27935436000000002</v>
      </c>
      <c r="G40" s="10">
        <v>0.25404557</v>
      </c>
      <c r="H40" s="11">
        <v>16</v>
      </c>
      <c r="I40" s="11">
        <v>40</v>
      </c>
      <c r="J40" s="10">
        <v>5.0420120700000002</v>
      </c>
      <c r="K40" s="12">
        <v>17.3047</v>
      </c>
      <c r="L40" s="12">
        <v>3.4262729200000002</v>
      </c>
      <c r="M40" s="12">
        <v>0.18579999999999999</v>
      </c>
      <c r="N40" s="12">
        <v>1.61573915</v>
      </c>
      <c r="O40" s="12">
        <v>0.56369999999999998</v>
      </c>
      <c r="P40" s="12">
        <v>7.2106579799999997</v>
      </c>
      <c r="Q40" s="12">
        <v>6.2674136599999999</v>
      </c>
      <c r="R40" s="13">
        <v>3.8741868047941996E-2</v>
      </c>
      <c r="S40" s="1">
        <v>6.1</v>
      </c>
      <c r="T40" s="12"/>
      <c r="U40" s="41">
        <v>901180023</v>
      </c>
      <c r="V40" s="1">
        <v>2022</v>
      </c>
      <c r="W40">
        <f t="shared" si="0"/>
        <v>0</v>
      </c>
      <c r="X40">
        <f t="shared" si="1"/>
        <v>0</v>
      </c>
      <c r="Y40">
        <f t="shared" si="2"/>
        <v>0</v>
      </c>
      <c r="Z40">
        <f t="shared" si="3"/>
        <v>0</v>
      </c>
      <c r="AA40">
        <f t="shared" si="4"/>
        <v>0</v>
      </c>
      <c r="AB40">
        <f t="shared" si="5"/>
        <v>0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1</v>
      </c>
      <c r="AG40">
        <f t="shared" si="10"/>
        <v>1.0931562500000001</v>
      </c>
      <c r="AH40">
        <f t="shared" si="11"/>
        <v>0.19799666680150479</v>
      </c>
      <c r="AI40">
        <f t="shared" si="12"/>
        <v>8.6961202906350916</v>
      </c>
      <c r="AJ40">
        <f t="shared" si="13"/>
        <v>0.98937709042051392</v>
      </c>
      <c r="AK40">
        <f t="shared" si="14"/>
        <v>4.6449999999999998E-3</v>
      </c>
      <c r="AL40" s="1"/>
      <c r="AM40" s="1"/>
      <c r="AN40" s="1"/>
      <c r="AO40" s="1"/>
      <c r="AP40" s="1"/>
    </row>
    <row r="41" spans="1:42" customFormat="1" ht="17">
      <c r="A41" s="9">
        <v>42</v>
      </c>
      <c r="B41" s="1" t="s">
        <v>20</v>
      </c>
      <c r="C41" s="1" t="s">
        <v>77</v>
      </c>
      <c r="D41" s="1" t="s">
        <v>100</v>
      </c>
      <c r="E41" s="1" t="s">
        <v>101</v>
      </c>
      <c r="F41" s="10">
        <v>0.65305721000000005</v>
      </c>
      <c r="G41" s="10">
        <v>0.56511982999999999</v>
      </c>
      <c r="H41" s="11">
        <v>59</v>
      </c>
      <c r="I41" s="11">
        <v>123</v>
      </c>
      <c r="J41" s="10">
        <v>6.6673963499999997</v>
      </c>
      <c r="K41" s="12">
        <v>30.4437</v>
      </c>
      <c r="L41" s="12">
        <v>4.9704420200000001</v>
      </c>
      <c r="M41" s="12">
        <v>0.34060000000000001</v>
      </c>
      <c r="N41" s="12">
        <v>1.6969543300000001</v>
      </c>
      <c r="O41" s="12">
        <v>1.5993999999999999</v>
      </c>
      <c r="P41" s="12">
        <v>13.10281668</v>
      </c>
      <c r="Q41" s="12">
        <v>11.17354819</v>
      </c>
      <c r="R41" s="13">
        <v>4.9840978924540674E-2</v>
      </c>
      <c r="S41" s="1">
        <v>6.3</v>
      </c>
      <c r="T41" s="12"/>
      <c r="U41" s="41">
        <v>901190010</v>
      </c>
      <c r="V41" s="1">
        <v>2022</v>
      </c>
      <c r="W41">
        <f t="shared" si="0"/>
        <v>0</v>
      </c>
      <c r="X41">
        <f t="shared" si="1"/>
        <v>0</v>
      </c>
      <c r="Y41">
        <f t="shared" si="2"/>
        <v>0</v>
      </c>
      <c r="Z41">
        <f t="shared" si="3"/>
        <v>0</v>
      </c>
      <c r="AA41">
        <f t="shared" si="4"/>
        <v>0</v>
      </c>
      <c r="AB41">
        <f t="shared" si="5"/>
        <v>0</v>
      </c>
      <c r="AC41">
        <f t="shared" si="6"/>
        <v>0</v>
      </c>
      <c r="AD41">
        <f t="shared" si="7"/>
        <v>0</v>
      </c>
      <c r="AE41">
        <f t="shared" si="8"/>
        <v>0</v>
      </c>
      <c r="AF41">
        <f t="shared" si="9"/>
        <v>1</v>
      </c>
      <c r="AG41">
        <f t="shared" si="10"/>
        <v>0.52176779661016948</v>
      </c>
      <c r="AH41">
        <f t="shared" si="11"/>
        <v>0.1632666863751778</v>
      </c>
      <c r="AI41">
        <f t="shared" si="12"/>
        <v>4.9822499412800942</v>
      </c>
      <c r="AJ41">
        <f t="shared" si="13"/>
        <v>0.98893591863384911</v>
      </c>
      <c r="AK41">
        <f t="shared" si="14"/>
        <v>2.7691056910569105E-3</v>
      </c>
      <c r="AL41" s="1"/>
      <c r="AM41" s="1"/>
      <c r="AN41" s="1"/>
      <c r="AO41" s="1"/>
      <c r="AP41" s="1"/>
    </row>
    <row r="42" spans="1:42" customFormat="1" ht="17">
      <c r="A42" s="9">
        <v>43</v>
      </c>
      <c r="B42" s="1" t="s">
        <v>20</v>
      </c>
      <c r="C42" s="1" t="s">
        <v>77</v>
      </c>
      <c r="D42" s="1" t="s">
        <v>102</v>
      </c>
      <c r="E42" s="1" t="s">
        <v>103</v>
      </c>
      <c r="F42" s="10">
        <v>0.16992208</v>
      </c>
      <c r="G42" s="10">
        <v>0.21991840000000001</v>
      </c>
      <c r="H42" s="11">
        <v>20</v>
      </c>
      <c r="I42" s="11">
        <v>105</v>
      </c>
      <c r="J42" s="10">
        <v>3.3609936299999998</v>
      </c>
      <c r="K42" s="12">
        <v>6.5614999999999997</v>
      </c>
      <c r="L42" s="12">
        <v>1.8826860000000001</v>
      </c>
      <c r="M42" s="12">
        <v>0.1094</v>
      </c>
      <c r="N42" s="12">
        <v>1.47830763</v>
      </c>
      <c r="O42" s="12">
        <v>2.8645</v>
      </c>
      <c r="P42" s="12">
        <v>12.321322459999999</v>
      </c>
      <c r="Q42" s="12">
        <v>11.12369947</v>
      </c>
      <c r="R42" s="13">
        <v>1.3790896273645614E-2</v>
      </c>
      <c r="S42" s="1">
        <v>10.7</v>
      </c>
      <c r="T42" s="12"/>
      <c r="U42" s="41">
        <v>931010016</v>
      </c>
      <c r="V42" s="1">
        <v>2022</v>
      </c>
      <c r="W42">
        <f t="shared" si="0"/>
        <v>0</v>
      </c>
      <c r="X42">
        <f t="shared" si="1"/>
        <v>0</v>
      </c>
      <c r="Y42">
        <f t="shared" si="2"/>
        <v>0</v>
      </c>
      <c r="Z42">
        <f t="shared" si="3"/>
        <v>0</v>
      </c>
      <c r="AA42">
        <f t="shared" si="4"/>
        <v>0</v>
      </c>
      <c r="AB42">
        <f t="shared" si="5"/>
        <v>0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0.33354499999999998</v>
      </c>
      <c r="AH42">
        <f t="shared" si="11"/>
        <v>0.28692920826030638</v>
      </c>
      <c r="AI42">
        <f t="shared" si="12"/>
        <v>13.512866819012798</v>
      </c>
      <c r="AJ42">
        <f t="shared" si="13"/>
        <v>0.9836004137372768</v>
      </c>
      <c r="AK42">
        <f t="shared" si="14"/>
        <v>1.0419047619047619E-3</v>
      </c>
      <c r="AL42" s="1"/>
      <c r="AM42" s="1"/>
      <c r="AN42" s="1"/>
      <c r="AO42" s="1"/>
      <c r="AP42" s="1"/>
    </row>
    <row r="43" spans="1:42" customFormat="1" ht="17">
      <c r="A43" s="9">
        <v>44</v>
      </c>
      <c r="B43" s="1" t="s">
        <v>20</v>
      </c>
      <c r="C43" s="1" t="s">
        <v>77</v>
      </c>
      <c r="D43" s="1" t="s">
        <v>104</v>
      </c>
      <c r="E43" s="1" t="s">
        <v>105</v>
      </c>
      <c r="F43" s="10">
        <v>-0.42326000000000003</v>
      </c>
      <c r="G43" s="10">
        <v>1.01E-3</v>
      </c>
      <c r="H43" s="11">
        <v>47</v>
      </c>
      <c r="I43" s="11">
        <v>130</v>
      </c>
      <c r="J43" s="10">
        <v>8.0558765500000007</v>
      </c>
      <c r="K43" s="12">
        <v>21.2561</v>
      </c>
      <c r="L43" s="12">
        <v>6.7112137799999996</v>
      </c>
      <c r="M43" s="12">
        <v>0.2402</v>
      </c>
      <c r="N43" s="12">
        <v>1.34466277</v>
      </c>
      <c r="O43" s="12">
        <v>1.2204999999999999</v>
      </c>
      <c r="P43" s="12">
        <v>12.292809999999999</v>
      </c>
      <c r="Q43" s="12">
        <v>12.26989</v>
      </c>
      <c r="R43" s="13">
        <v>-3.4431509150470885E-2</v>
      </c>
      <c r="S43" s="1">
        <v>10.199999999999999</v>
      </c>
      <c r="T43" s="12"/>
      <c r="U43" s="41">
        <v>1101020027</v>
      </c>
      <c r="V43" s="1">
        <v>2022</v>
      </c>
      <c r="W43">
        <f t="shared" si="0"/>
        <v>1</v>
      </c>
      <c r="X43">
        <f t="shared" si="1"/>
        <v>0</v>
      </c>
      <c r="Y43">
        <f t="shared" si="2"/>
        <v>0</v>
      </c>
      <c r="Z43">
        <f t="shared" si="3"/>
        <v>0</v>
      </c>
      <c r="AA43">
        <f t="shared" si="4"/>
        <v>0</v>
      </c>
      <c r="AB43">
        <f t="shared" si="5"/>
        <v>0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1</v>
      </c>
      <c r="AG43">
        <f t="shared" si="10"/>
        <v>0.45736808510638299</v>
      </c>
      <c r="AH43">
        <f t="shared" si="11"/>
        <v>0.31573119151678808</v>
      </c>
      <c r="AI43">
        <f t="shared" si="12"/>
        <v>5.5980964612822648</v>
      </c>
      <c r="AJ43">
        <f t="shared" si="13"/>
        <v>0.98882598400654986</v>
      </c>
      <c r="AK43">
        <f t="shared" si="14"/>
        <v>1.8476923076923076E-3</v>
      </c>
      <c r="AL43" s="1"/>
      <c r="AM43" s="1"/>
      <c r="AN43" s="1"/>
      <c r="AO43" s="1"/>
      <c r="AP43" s="1"/>
    </row>
    <row r="44" spans="1:42" customFormat="1" ht="17">
      <c r="A44" s="9">
        <v>45</v>
      </c>
      <c r="B44" s="1" t="s">
        <v>20</v>
      </c>
      <c r="C44" s="1" t="s">
        <v>77</v>
      </c>
      <c r="D44" s="1" t="s">
        <v>106</v>
      </c>
      <c r="E44" s="1" t="s">
        <v>107</v>
      </c>
      <c r="F44" s="10">
        <v>5.3960000000000001E-2</v>
      </c>
      <c r="G44" s="10">
        <v>6.4640000000000003E-2</v>
      </c>
      <c r="H44" s="11">
        <v>46</v>
      </c>
      <c r="I44" s="11">
        <v>114</v>
      </c>
      <c r="J44" s="10">
        <v>3.3362280599999998</v>
      </c>
      <c r="K44" s="12">
        <v>8.8324999999999996</v>
      </c>
      <c r="L44" s="12">
        <v>2.20810576</v>
      </c>
      <c r="M44" s="12">
        <v>0.1074</v>
      </c>
      <c r="N44" s="12">
        <v>1.1281223</v>
      </c>
      <c r="O44" s="12">
        <v>2.4033000000000002</v>
      </c>
      <c r="P44" s="12">
        <v>7.5510900000000003</v>
      </c>
      <c r="Q44" s="12">
        <v>6.9099000000000004</v>
      </c>
      <c r="R44" s="13">
        <v>7.14598819508177E-3</v>
      </c>
      <c r="S44" s="1">
        <v>12.3</v>
      </c>
      <c r="T44" s="12"/>
      <c r="U44" s="41">
        <v>1101020036</v>
      </c>
      <c r="V44" s="1">
        <v>2022</v>
      </c>
      <c r="W44">
        <f t="shared" si="0"/>
        <v>1</v>
      </c>
      <c r="X44">
        <f t="shared" si="1"/>
        <v>0</v>
      </c>
      <c r="Y44">
        <f t="shared" si="2"/>
        <v>0</v>
      </c>
      <c r="Z44">
        <f t="shared" si="3"/>
        <v>0</v>
      </c>
      <c r="AA44">
        <f t="shared" si="4"/>
        <v>0</v>
      </c>
      <c r="AB44">
        <f t="shared" si="5"/>
        <v>0</v>
      </c>
      <c r="AC44">
        <f t="shared" si="6"/>
        <v>0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0.19434565217391303</v>
      </c>
      <c r="AH44">
        <f t="shared" si="11"/>
        <v>0.2499978216812907</v>
      </c>
      <c r="AI44">
        <f t="shared" si="12"/>
        <v>10.503932029795159</v>
      </c>
      <c r="AJ44">
        <f t="shared" si="13"/>
        <v>0.9879864428013736</v>
      </c>
      <c r="AK44">
        <f t="shared" si="14"/>
        <v>9.4210526315789472E-4</v>
      </c>
      <c r="AL44" s="1"/>
      <c r="AM44" s="1"/>
      <c r="AN44" s="1"/>
      <c r="AO44" s="1"/>
      <c r="AP44" s="1"/>
    </row>
    <row r="45" spans="1:42" customFormat="1" ht="17">
      <c r="A45" s="9">
        <v>46</v>
      </c>
      <c r="B45" s="1" t="s">
        <v>20</v>
      </c>
      <c r="C45" s="1" t="s">
        <v>77</v>
      </c>
      <c r="D45" s="1" t="s">
        <v>108</v>
      </c>
      <c r="E45" s="1" t="s">
        <v>109</v>
      </c>
      <c r="F45" s="10">
        <v>0.93379999999999996</v>
      </c>
      <c r="G45" s="10">
        <v>0.68618999999999997</v>
      </c>
      <c r="H45" s="11">
        <v>33</v>
      </c>
      <c r="I45" s="11">
        <v>237</v>
      </c>
      <c r="J45" s="10">
        <v>4.1301451900000004</v>
      </c>
      <c r="K45" s="12">
        <v>11.3154</v>
      </c>
      <c r="L45" s="12">
        <v>3.1617150500000002</v>
      </c>
      <c r="M45" s="12">
        <v>8.4199999999999997E-2</v>
      </c>
      <c r="N45" s="12">
        <v>0.96843014000000005</v>
      </c>
      <c r="O45" s="12">
        <v>1.9863</v>
      </c>
      <c r="P45" s="12">
        <v>7.2646899999999999</v>
      </c>
      <c r="Q45" s="12">
        <v>5.4392800000000001</v>
      </c>
      <c r="R45" s="13">
        <v>0.12853955227270536</v>
      </c>
      <c r="S45" s="1">
        <v>10.7</v>
      </c>
      <c r="T45" s="12"/>
      <c r="U45" s="41">
        <v>1101110026</v>
      </c>
      <c r="V45" s="1">
        <v>2022</v>
      </c>
      <c r="W45">
        <f t="shared" si="0"/>
        <v>1</v>
      </c>
      <c r="X45">
        <f t="shared" si="1"/>
        <v>0</v>
      </c>
      <c r="Y45">
        <f t="shared" si="2"/>
        <v>0</v>
      </c>
      <c r="Z45">
        <f t="shared" si="3"/>
        <v>0</v>
      </c>
      <c r="AA45">
        <f t="shared" si="4"/>
        <v>0</v>
      </c>
      <c r="AB45">
        <f t="shared" si="5"/>
        <v>0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1</v>
      </c>
      <c r="AG45">
        <f t="shared" si="10"/>
        <v>0.34544242424242422</v>
      </c>
      <c r="AH45">
        <f t="shared" si="11"/>
        <v>0.27941699365466532</v>
      </c>
      <c r="AI45">
        <f t="shared" si="12"/>
        <v>11.501545605700713</v>
      </c>
      <c r="AJ45">
        <f t="shared" si="13"/>
        <v>0.9926137759219622</v>
      </c>
      <c r="AK45">
        <f t="shared" si="14"/>
        <v>3.552742616033755E-4</v>
      </c>
      <c r="AL45" s="1"/>
      <c r="AM45" s="1"/>
      <c r="AN45" s="1"/>
      <c r="AO45" s="1"/>
      <c r="AP45" s="1"/>
    </row>
    <row r="46" spans="1:42" customFormat="1" ht="17">
      <c r="A46" s="9">
        <v>47</v>
      </c>
      <c r="B46" s="1" t="s">
        <v>20</v>
      </c>
      <c r="C46" s="1" t="s">
        <v>77</v>
      </c>
      <c r="D46" s="1" t="s">
        <v>110</v>
      </c>
      <c r="E46" s="1" t="s">
        <v>111</v>
      </c>
      <c r="F46" s="10">
        <v>-1.25925668</v>
      </c>
      <c r="G46" s="10">
        <v>-1.1543420799999999</v>
      </c>
      <c r="H46" s="11">
        <v>191</v>
      </c>
      <c r="I46" s="11">
        <v>674</v>
      </c>
      <c r="J46" s="10">
        <v>33.622801170000002</v>
      </c>
      <c r="K46" s="12">
        <v>74.618200000000002</v>
      </c>
      <c r="L46" s="12">
        <v>19.35748778</v>
      </c>
      <c r="M46" s="12">
        <v>1.8774</v>
      </c>
      <c r="N46" s="12">
        <v>14.265313389999999</v>
      </c>
      <c r="O46" s="12">
        <v>16.033000000000001</v>
      </c>
      <c r="P46" s="12">
        <v>39.798382510000003</v>
      </c>
      <c r="Q46" s="12">
        <v>38.878801150000001</v>
      </c>
      <c r="R46" s="13">
        <v>-3.1640900975902497E-2</v>
      </c>
      <c r="S46" s="1">
        <v>9.1999999999999993</v>
      </c>
      <c r="T46" s="12"/>
      <c r="U46" s="41">
        <v>1131130018</v>
      </c>
      <c r="V46" s="1">
        <v>2022</v>
      </c>
      <c r="W46">
        <f t="shared" si="0"/>
        <v>1</v>
      </c>
      <c r="X46">
        <f t="shared" si="1"/>
        <v>0</v>
      </c>
      <c r="Y46">
        <f t="shared" si="2"/>
        <v>0</v>
      </c>
      <c r="Z46">
        <f t="shared" si="3"/>
        <v>0</v>
      </c>
      <c r="AA46">
        <f t="shared" si="4"/>
        <v>0</v>
      </c>
      <c r="AB46">
        <f t="shared" si="5"/>
        <v>0</v>
      </c>
      <c r="AC46">
        <f t="shared" si="6"/>
        <v>0</v>
      </c>
      <c r="AD46">
        <f t="shared" si="7"/>
        <v>0</v>
      </c>
      <c r="AE46">
        <f t="shared" si="8"/>
        <v>0</v>
      </c>
      <c r="AF46">
        <f t="shared" si="9"/>
        <v>1</v>
      </c>
      <c r="AG46">
        <f t="shared" si="10"/>
        <v>0.40050052356020938</v>
      </c>
      <c r="AH46">
        <f t="shared" si="11"/>
        <v>0.25942046015583331</v>
      </c>
      <c r="AI46">
        <f t="shared" si="12"/>
        <v>7.5984411366783844</v>
      </c>
      <c r="AJ46">
        <f t="shared" si="13"/>
        <v>0.97545741192957514</v>
      </c>
      <c r="AK46">
        <f t="shared" si="14"/>
        <v>2.7854599406528188E-3</v>
      </c>
      <c r="AL46" s="1"/>
      <c r="AM46" s="1"/>
      <c r="AN46" s="1"/>
      <c r="AO46" s="1"/>
      <c r="AP46" s="1"/>
    </row>
    <row r="47" spans="1:42" customFormat="1" ht="17">
      <c r="A47" s="9">
        <v>48</v>
      </c>
      <c r="B47" s="1" t="s">
        <v>20</v>
      </c>
      <c r="C47" s="1" t="s">
        <v>77</v>
      </c>
      <c r="D47" s="1" t="s">
        <v>112</v>
      </c>
      <c r="E47" s="1" t="s">
        <v>113</v>
      </c>
      <c r="F47" s="10">
        <v>0.23315646000000001</v>
      </c>
      <c r="G47" s="10">
        <v>0.22944758000000001</v>
      </c>
      <c r="H47" s="11">
        <v>14</v>
      </c>
      <c r="I47" s="11">
        <v>54</v>
      </c>
      <c r="J47" s="10">
        <v>2.7779772299999999</v>
      </c>
      <c r="K47" s="12">
        <v>16.849499999999999</v>
      </c>
      <c r="L47" s="12">
        <v>2.2918896900000001</v>
      </c>
      <c r="M47" s="12">
        <v>0.29320000000000002</v>
      </c>
      <c r="N47" s="12">
        <v>0.48608753999999998</v>
      </c>
      <c r="O47" s="12">
        <v>0.88690000000000002</v>
      </c>
      <c r="P47" s="12">
        <v>3.7708235000000001</v>
      </c>
      <c r="Q47" s="12">
        <v>3.00230226</v>
      </c>
      <c r="R47" s="13">
        <v>6.1831708644013703E-2</v>
      </c>
      <c r="S47" s="1">
        <v>5.9</v>
      </c>
      <c r="T47" s="12"/>
      <c r="U47" s="41">
        <v>1134010022</v>
      </c>
      <c r="V47" s="1">
        <v>2022</v>
      </c>
      <c r="W47">
        <f t="shared" si="0"/>
        <v>1</v>
      </c>
      <c r="X47">
        <f t="shared" si="1"/>
        <v>0</v>
      </c>
      <c r="Y47">
        <f t="shared" si="2"/>
        <v>0</v>
      </c>
      <c r="Z47">
        <f t="shared" si="3"/>
        <v>0</v>
      </c>
      <c r="AA47">
        <f t="shared" si="4"/>
        <v>0</v>
      </c>
      <c r="AB47">
        <f t="shared" si="5"/>
        <v>0</v>
      </c>
      <c r="AC47">
        <f t="shared" si="6"/>
        <v>0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1.2244785714285713</v>
      </c>
      <c r="AH47">
        <f t="shared" si="11"/>
        <v>0.13602122852310158</v>
      </c>
      <c r="AI47">
        <f t="shared" si="12"/>
        <v>1.657870190995907</v>
      </c>
      <c r="AJ47">
        <f t="shared" si="13"/>
        <v>0.98289650988467403</v>
      </c>
      <c r="AK47">
        <f t="shared" si="14"/>
        <v>5.4296296296296297E-3</v>
      </c>
      <c r="AL47" s="1"/>
      <c r="AM47" s="1"/>
      <c r="AN47" s="1"/>
      <c r="AO47" s="1"/>
      <c r="AP47" s="1"/>
    </row>
    <row r="48" spans="1:42" customFormat="1" ht="17">
      <c r="A48" s="9">
        <v>49</v>
      </c>
      <c r="B48" s="1" t="s">
        <v>20</v>
      </c>
      <c r="C48" s="1" t="s">
        <v>77</v>
      </c>
      <c r="D48" s="1" t="s">
        <v>114</v>
      </c>
      <c r="E48" s="1" t="s">
        <v>115</v>
      </c>
      <c r="F48" s="10">
        <v>0.63827</v>
      </c>
      <c r="G48" s="10">
        <v>2.6063100000000001</v>
      </c>
      <c r="H48" s="11">
        <v>102</v>
      </c>
      <c r="I48" s="11">
        <v>261</v>
      </c>
      <c r="J48" s="10">
        <v>14.298757569999999</v>
      </c>
      <c r="K48" s="12">
        <v>61.273499999999999</v>
      </c>
      <c r="L48" s="12">
        <v>10.56049501</v>
      </c>
      <c r="M48" s="12">
        <v>0.69940000000000002</v>
      </c>
      <c r="N48" s="12">
        <v>3.7382625599999999</v>
      </c>
      <c r="O48" s="12">
        <v>4.6939000000000002</v>
      </c>
      <c r="P48" s="12">
        <v>18.93113</v>
      </c>
      <c r="Q48" s="12">
        <v>15.892580000000001</v>
      </c>
      <c r="R48" s="13">
        <v>3.3715367228475006E-2</v>
      </c>
      <c r="S48" s="1">
        <v>10.8</v>
      </c>
      <c r="T48" s="12"/>
      <c r="U48" s="41">
        <v>1231030015</v>
      </c>
      <c r="V48" s="1">
        <v>2022</v>
      </c>
      <c r="W48">
        <f t="shared" si="0"/>
        <v>1</v>
      </c>
      <c r="X48">
        <f t="shared" si="1"/>
        <v>0</v>
      </c>
      <c r="Y48">
        <f t="shared" si="2"/>
        <v>0</v>
      </c>
      <c r="Z48">
        <f t="shared" si="3"/>
        <v>0</v>
      </c>
      <c r="AA48">
        <f t="shared" si="4"/>
        <v>0</v>
      </c>
      <c r="AB48">
        <f t="shared" si="5"/>
        <v>0</v>
      </c>
      <c r="AC48">
        <f t="shared" si="6"/>
        <v>0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0.60757745098039206</v>
      </c>
      <c r="AH48">
        <f t="shared" si="11"/>
        <v>0.17235011889315938</v>
      </c>
      <c r="AI48">
        <f t="shared" si="12"/>
        <v>5.3449564769802684</v>
      </c>
      <c r="AJ48">
        <f t="shared" si="13"/>
        <v>0.98871442194894865</v>
      </c>
      <c r="AK48">
        <f t="shared" si="14"/>
        <v>2.6796934865900386E-3</v>
      </c>
      <c r="AL48" s="1"/>
      <c r="AM48" s="1"/>
      <c r="AN48" s="1"/>
      <c r="AO48" s="1"/>
      <c r="AP48" s="1"/>
    </row>
    <row r="49" spans="1:42" customFormat="1" ht="17">
      <c r="A49" s="9">
        <v>50</v>
      </c>
      <c r="B49" s="1" t="s">
        <v>20</v>
      </c>
      <c r="C49" s="1" t="s">
        <v>77</v>
      </c>
      <c r="D49" s="1" t="s">
        <v>116</v>
      </c>
      <c r="E49" s="1" t="s">
        <v>117</v>
      </c>
      <c r="F49" s="10">
        <v>0.77868000000000004</v>
      </c>
      <c r="G49" s="10">
        <v>0.83704000000000001</v>
      </c>
      <c r="H49" s="11">
        <v>32</v>
      </c>
      <c r="I49" s="11">
        <v>99</v>
      </c>
      <c r="J49" s="10">
        <v>4.7773084399999997</v>
      </c>
      <c r="K49" s="12">
        <v>24.8262</v>
      </c>
      <c r="L49" s="12">
        <v>4.1756024900000002</v>
      </c>
      <c r="M49" s="12">
        <v>8.14E-2</v>
      </c>
      <c r="N49" s="12">
        <v>0.60170595000000004</v>
      </c>
      <c r="O49" s="12">
        <v>1.4361999999999999</v>
      </c>
      <c r="P49" s="12">
        <v>5.7841800000000001</v>
      </c>
      <c r="Q49" s="12">
        <v>4.7068399999999997</v>
      </c>
      <c r="R49" s="13">
        <v>0.13462236652386336</v>
      </c>
      <c r="S49" s="1">
        <v>12.8</v>
      </c>
      <c r="T49" s="12"/>
      <c r="U49" s="41">
        <v>1301110511</v>
      </c>
      <c r="V49" s="1">
        <v>2022</v>
      </c>
      <c r="W49">
        <f t="shared" si="0"/>
        <v>1</v>
      </c>
      <c r="X49">
        <f t="shared" si="1"/>
        <v>0</v>
      </c>
      <c r="Y49">
        <f t="shared" si="2"/>
        <v>0</v>
      </c>
      <c r="Z49">
        <f t="shared" si="3"/>
        <v>0</v>
      </c>
      <c r="AA49">
        <f t="shared" si="4"/>
        <v>0</v>
      </c>
      <c r="AB49">
        <f t="shared" si="5"/>
        <v>0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1</v>
      </c>
      <c r="AG49">
        <f t="shared" si="10"/>
        <v>0.77836249999999996</v>
      </c>
      <c r="AH49">
        <f t="shared" si="11"/>
        <v>0.16819337997760431</v>
      </c>
      <c r="AI49">
        <f t="shared" si="12"/>
        <v>7.3919649877149887</v>
      </c>
      <c r="AJ49">
        <f t="shared" si="13"/>
        <v>0.99673192118068388</v>
      </c>
      <c r="AK49">
        <f t="shared" si="14"/>
        <v>8.2222222222222223E-4</v>
      </c>
      <c r="AL49" s="1"/>
      <c r="AM49" s="1"/>
      <c r="AN49" s="1"/>
      <c r="AO49" s="1"/>
      <c r="AP49" s="1"/>
    </row>
    <row r="50" spans="1:42" customFormat="1" ht="17">
      <c r="A50" s="9">
        <v>51</v>
      </c>
      <c r="B50" s="1" t="s">
        <v>20</v>
      </c>
      <c r="C50" s="1" t="s">
        <v>77</v>
      </c>
      <c r="D50" s="1" t="s">
        <v>118</v>
      </c>
      <c r="E50" s="1" t="s">
        <v>119</v>
      </c>
      <c r="F50" s="10">
        <v>2.4389999999999998E-2</v>
      </c>
      <c r="G50" s="10">
        <v>0.28938999999999998</v>
      </c>
      <c r="H50" s="11">
        <v>14</v>
      </c>
      <c r="I50" s="11">
        <v>108</v>
      </c>
      <c r="J50" s="10">
        <v>2.6334066300000001</v>
      </c>
      <c r="K50" s="12">
        <v>6.7807000000000004</v>
      </c>
      <c r="L50" s="12">
        <v>1.4448026899999999</v>
      </c>
      <c r="M50" s="12">
        <v>0.1409</v>
      </c>
      <c r="N50" s="12">
        <v>1.1886039399999999</v>
      </c>
      <c r="O50" s="12">
        <v>2.6930999999999998</v>
      </c>
      <c r="P50" s="12">
        <v>4.24383</v>
      </c>
      <c r="Q50" s="12">
        <v>4.0133400000000004</v>
      </c>
      <c r="R50" s="13">
        <v>5.7471670637136733E-3</v>
      </c>
      <c r="S50" s="1">
        <v>8.6999999999999993</v>
      </c>
      <c r="T50" s="12"/>
      <c r="U50" s="41">
        <v>1411030013</v>
      </c>
      <c r="V50" s="1">
        <v>2022</v>
      </c>
      <c r="W50">
        <f t="shared" si="0"/>
        <v>1</v>
      </c>
      <c r="X50">
        <f t="shared" si="1"/>
        <v>0</v>
      </c>
      <c r="Y50">
        <f t="shared" si="2"/>
        <v>0</v>
      </c>
      <c r="Z50">
        <f t="shared" si="3"/>
        <v>0</v>
      </c>
      <c r="AA50">
        <f t="shared" si="4"/>
        <v>0</v>
      </c>
      <c r="AB50">
        <f t="shared" si="5"/>
        <v>0</v>
      </c>
      <c r="AC50">
        <f t="shared" si="6"/>
        <v>0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0.49440000000000006</v>
      </c>
      <c r="AH50">
        <f t="shared" si="11"/>
        <v>0.21307574291739789</v>
      </c>
      <c r="AI50">
        <f t="shared" si="12"/>
        <v>8.4357980127750167</v>
      </c>
      <c r="AJ50">
        <f t="shared" si="13"/>
        <v>0.97964343504392049</v>
      </c>
      <c r="AK50">
        <f t="shared" si="14"/>
        <v>1.3046296296296295E-3</v>
      </c>
      <c r="AL50" s="1"/>
      <c r="AM50" s="1"/>
      <c r="AN50" s="1"/>
      <c r="AO50" s="1"/>
      <c r="AP50" s="1"/>
    </row>
    <row r="51" spans="1:42" customFormat="1" ht="17">
      <c r="A51" s="9">
        <v>52</v>
      </c>
      <c r="B51" s="1" t="s">
        <v>20</v>
      </c>
      <c r="C51" s="1" t="s">
        <v>77</v>
      </c>
      <c r="D51" s="1" t="s">
        <v>120</v>
      </c>
      <c r="E51" s="1" t="s">
        <v>121</v>
      </c>
      <c r="F51" s="10">
        <v>1.1000000000000001E-3</v>
      </c>
      <c r="G51" s="10">
        <v>2.0959999999999999E-2</v>
      </c>
      <c r="H51" s="11">
        <v>51</v>
      </c>
      <c r="I51" s="11">
        <v>153</v>
      </c>
      <c r="J51" s="10">
        <v>5.0791714700000004</v>
      </c>
      <c r="K51" s="12">
        <v>18.193100000000001</v>
      </c>
      <c r="L51" s="12">
        <v>3.6383429299999999</v>
      </c>
      <c r="M51" s="12">
        <v>0.1885</v>
      </c>
      <c r="N51" s="12">
        <v>1.44082854</v>
      </c>
      <c r="O51" s="12">
        <v>2.3856000000000002</v>
      </c>
      <c r="P51" s="12">
        <v>8.3629099999999994</v>
      </c>
      <c r="Q51" s="12">
        <v>7.4236500000000003</v>
      </c>
      <c r="R51" s="13">
        <v>1.3153316249965623E-4</v>
      </c>
      <c r="S51" s="1">
        <v>11.4</v>
      </c>
      <c r="T51" s="12"/>
      <c r="U51" s="41">
        <v>1501010010</v>
      </c>
      <c r="V51" s="1">
        <v>2022</v>
      </c>
      <c r="W51">
        <f t="shared" si="0"/>
        <v>1</v>
      </c>
      <c r="X51">
        <f t="shared" si="1"/>
        <v>0</v>
      </c>
      <c r="Y51">
        <f t="shared" si="2"/>
        <v>0</v>
      </c>
      <c r="Z51">
        <f t="shared" si="3"/>
        <v>0</v>
      </c>
      <c r="AA51">
        <f t="shared" si="4"/>
        <v>0</v>
      </c>
      <c r="AB51">
        <f t="shared" si="5"/>
        <v>0</v>
      </c>
      <c r="AC51">
        <f t="shared" si="6"/>
        <v>0</v>
      </c>
      <c r="AD51">
        <f t="shared" si="7"/>
        <v>0</v>
      </c>
      <c r="AE51">
        <f t="shared" si="8"/>
        <v>0</v>
      </c>
      <c r="AF51">
        <f t="shared" si="9"/>
        <v>1</v>
      </c>
      <c r="AG51">
        <f t="shared" si="10"/>
        <v>0.36042352941176475</v>
      </c>
      <c r="AH51">
        <f t="shared" si="11"/>
        <v>0.19998477059984276</v>
      </c>
      <c r="AI51">
        <f t="shared" si="12"/>
        <v>7.6436527320954912</v>
      </c>
      <c r="AJ51">
        <f t="shared" si="13"/>
        <v>0.98974517996257116</v>
      </c>
      <c r="AK51">
        <f t="shared" si="14"/>
        <v>1.2320261437908497E-3</v>
      </c>
      <c r="AL51" s="1"/>
      <c r="AM51" s="1"/>
      <c r="AN51" s="1"/>
      <c r="AO51" s="1"/>
      <c r="AP51" s="1"/>
    </row>
    <row r="52" spans="1:42" customFormat="1" ht="17">
      <c r="A52" s="9">
        <v>53</v>
      </c>
      <c r="B52" s="1" t="s">
        <v>20</v>
      </c>
      <c r="C52" s="1" t="s">
        <v>77</v>
      </c>
      <c r="D52" s="1" t="s">
        <v>122</v>
      </c>
      <c r="E52" s="1" t="s">
        <v>123</v>
      </c>
      <c r="F52" s="10">
        <v>0.22295000000000001</v>
      </c>
      <c r="G52" s="10">
        <v>0.23017000000000001</v>
      </c>
      <c r="H52" s="11">
        <v>16</v>
      </c>
      <c r="I52" s="11">
        <v>86</v>
      </c>
      <c r="J52" s="10">
        <v>3.0976392399999999</v>
      </c>
      <c r="K52" s="12">
        <v>10.651400000000001</v>
      </c>
      <c r="L52" s="12">
        <v>1.7558381700000001</v>
      </c>
      <c r="M52" s="12">
        <v>0.12130000000000001</v>
      </c>
      <c r="N52" s="12">
        <v>1.34180107</v>
      </c>
      <c r="O52" s="12">
        <v>2.1213000000000002</v>
      </c>
      <c r="P52" s="12">
        <v>5.0548400000000004</v>
      </c>
      <c r="Q52" s="12">
        <v>4.3049200000000001</v>
      </c>
      <c r="R52" s="13">
        <v>4.410624272974021E-2</v>
      </c>
      <c r="S52" s="1">
        <v>11</v>
      </c>
      <c r="T52" s="12"/>
      <c r="U52" s="41">
        <v>1501201020</v>
      </c>
      <c r="V52" s="1">
        <v>2022</v>
      </c>
      <c r="W52">
        <f t="shared" si="0"/>
        <v>1</v>
      </c>
      <c r="X52">
        <f t="shared" si="1"/>
        <v>0</v>
      </c>
      <c r="Y52">
        <f t="shared" si="2"/>
        <v>0</v>
      </c>
      <c r="Z52">
        <f t="shared" si="3"/>
        <v>0</v>
      </c>
      <c r="AA52">
        <f t="shared" si="4"/>
        <v>0</v>
      </c>
      <c r="AB52">
        <f t="shared" si="5"/>
        <v>0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0.67329375000000002</v>
      </c>
      <c r="AH52">
        <f t="shared" si="11"/>
        <v>0.16484576393713501</v>
      </c>
      <c r="AI52">
        <f t="shared" si="12"/>
        <v>11.061838994229184</v>
      </c>
      <c r="AJ52">
        <f t="shared" si="13"/>
        <v>0.98874005588199809</v>
      </c>
      <c r="AK52">
        <f t="shared" si="14"/>
        <v>1.4104651162790698E-3</v>
      </c>
      <c r="AL52" s="1"/>
      <c r="AM52" s="1"/>
      <c r="AN52" s="1"/>
      <c r="AO52" s="1"/>
      <c r="AP52" s="1"/>
    </row>
    <row r="53" spans="1:42" customFormat="1" ht="17">
      <c r="A53" s="9">
        <v>54</v>
      </c>
      <c r="B53" s="1" t="s">
        <v>20</v>
      </c>
      <c r="C53" s="1" t="s">
        <v>77</v>
      </c>
      <c r="D53" s="1" t="s">
        <v>124</v>
      </c>
      <c r="E53" s="1" t="s">
        <v>125</v>
      </c>
      <c r="F53" s="10">
        <v>1.561383E-2</v>
      </c>
      <c r="G53" s="10">
        <v>3.0634E-3</v>
      </c>
      <c r="H53" s="11">
        <v>18</v>
      </c>
      <c r="I53" s="11">
        <v>79</v>
      </c>
      <c r="J53" s="10">
        <v>2.6182655800000001</v>
      </c>
      <c r="K53" s="12">
        <v>3.8155000000000001</v>
      </c>
      <c r="L53" s="12">
        <v>1.3867504399999999</v>
      </c>
      <c r="M53" s="12">
        <v>6.2E-2</v>
      </c>
      <c r="N53" s="12">
        <v>1.23151514</v>
      </c>
      <c r="O53" s="12">
        <v>2.7212000000000001</v>
      </c>
      <c r="P53" s="12">
        <v>3.0376645</v>
      </c>
      <c r="Q53" s="12">
        <v>2.6287825900000001</v>
      </c>
      <c r="R53" s="13">
        <v>5.1400771875893467E-3</v>
      </c>
      <c r="S53" s="1">
        <v>10.8</v>
      </c>
      <c r="T53" s="12"/>
      <c r="U53" s="41">
        <v>1531010108</v>
      </c>
      <c r="V53" s="1">
        <v>2022</v>
      </c>
      <c r="W53">
        <f t="shared" si="0"/>
        <v>1</v>
      </c>
      <c r="X53">
        <f t="shared" si="1"/>
        <v>0</v>
      </c>
      <c r="Y53">
        <f t="shared" si="2"/>
        <v>0</v>
      </c>
      <c r="Z53">
        <f t="shared" si="3"/>
        <v>0</v>
      </c>
      <c r="AA53">
        <f t="shared" si="4"/>
        <v>0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1</v>
      </c>
      <c r="AG53">
        <f t="shared" si="10"/>
        <v>0.21541666666666667</v>
      </c>
      <c r="AH53">
        <f t="shared" si="11"/>
        <v>0.36345182544882709</v>
      </c>
      <c r="AI53">
        <f t="shared" si="12"/>
        <v>19.863147419354839</v>
      </c>
      <c r="AJ53">
        <f t="shared" si="13"/>
        <v>0.9840103159252096</v>
      </c>
      <c r="AK53">
        <f t="shared" si="14"/>
        <v>7.8481012658227845E-4</v>
      </c>
      <c r="AL53" s="1"/>
      <c r="AM53" s="1"/>
      <c r="AN53" s="1"/>
      <c r="AO53" s="1"/>
      <c r="AP53" s="1"/>
    </row>
    <row r="54" spans="1:42" customFormat="1" ht="17">
      <c r="A54" s="9">
        <v>55</v>
      </c>
      <c r="B54" s="1" t="s">
        <v>20</v>
      </c>
      <c r="C54" s="1" t="s">
        <v>77</v>
      </c>
      <c r="D54" s="1" t="s">
        <v>126</v>
      </c>
      <c r="E54" s="1" t="s">
        <v>127</v>
      </c>
      <c r="F54" s="10">
        <v>-0.11698</v>
      </c>
      <c r="G54" s="10">
        <v>-8.5790000000000005E-2</v>
      </c>
      <c r="H54" s="11">
        <v>17</v>
      </c>
      <c r="I54" s="11">
        <v>84</v>
      </c>
      <c r="J54" s="10">
        <v>2.4821641200000002</v>
      </c>
      <c r="K54" s="12">
        <v>11.3459</v>
      </c>
      <c r="L54" s="12">
        <v>1.77755664</v>
      </c>
      <c r="M54" s="12">
        <v>7.5399999999999995E-2</v>
      </c>
      <c r="N54" s="12">
        <v>0.70460747999999995</v>
      </c>
      <c r="O54" s="12">
        <v>1.3418000000000001</v>
      </c>
      <c r="P54" s="12">
        <v>3.25271</v>
      </c>
      <c r="Q54" s="12">
        <v>3.1067200000000001</v>
      </c>
      <c r="R54" s="13">
        <v>-3.5963857829317707E-2</v>
      </c>
      <c r="S54" s="1">
        <v>9.4</v>
      </c>
      <c r="T54" s="12"/>
      <c r="U54" s="41">
        <v>1531010279</v>
      </c>
      <c r="V54" s="1">
        <v>2022</v>
      </c>
      <c r="W54">
        <f t="shared" si="0"/>
        <v>1</v>
      </c>
      <c r="X54">
        <f t="shared" si="1"/>
        <v>0</v>
      </c>
      <c r="Y54">
        <f t="shared" si="2"/>
        <v>0</v>
      </c>
      <c r="Z54">
        <f t="shared" si="3"/>
        <v>0</v>
      </c>
      <c r="AA54">
        <f t="shared" si="4"/>
        <v>0</v>
      </c>
      <c r="AB54">
        <f t="shared" si="5"/>
        <v>0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0.67184117647058827</v>
      </c>
      <c r="AH54">
        <f t="shared" si="11"/>
        <v>0.15666951409760355</v>
      </c>
      <c r="AI54">
        <f t="shared" si="12"/>
        <v>9.3449267904509288</v>
      </c>
      <c r="AJ54">
        <f t="shared" si="13"/>
        <v>0.99339829966816384</v>
      </c>
      <c r="AK54">
        <f t="shared" si="14"/>
        <v>8.9761904761904759E-4</v>
      </c>
      <c r="AL54" s="1"/>
      <c r="AM54" s="1"/>
      <c r="AN54" s="1"/>
      <c r="AO54" s="1"/>
      <c r="AP54" s="1"/>
    </row>
    <row r="55" spans="1:42" customFormat="1" ht="17">
      <c r="A55" s="9">
        <v>56</v>
      </c>
      <c r="B55" s="1" t="s">
        <v>20</v>
      </c>
      <c r="C55" s="1" t="s">
        <v>77</v>
      </c>
      <c r="D55" s="1" t="s">
        <v>128</v>
      </c>
      <c r="E55" s="1" t="s">
        <v>129</v>
      </c>
      <c r="F55" s="10">
        <v>-3.1937699999999999E-3</v>
      </c>
      <c r="G55" s="10">
        <v>-2.294651E-2</v>
      </c>
      <c r="H55" s="11">
        <v>15</v>
      </c>
      <c r="I55" s="11">
        <v>63</v>
      </c>
      <c r="J55" s="10">
        <v>3.1763285200000002</v>
      </c>
      <c r="K55" s="12">
        <v>6.4880000000000004</v>
      </c>
      <c r="L55" s="12">
        <v>2.2750290899999999</v>
      </c>
      <c r="M55" s="12">
        <v>0.06</v>
      </c>
      <c r="N55" s="12">
        <v>0.90129943000000001</v>
      </c>
      <c r="O55" s="12">
        <v>1.5984</v>
      </c>
      <c r="P55" s="12">
        <v>3.09678962</v>
      </c>
      <c r="Q55" s="12">
        <v>2.7412600199999999</v>
      </c>
      <c r="R55" s="13">
        <v>-1.0313164250402001E-3</v>
      </c>
      <c r="S55" s="1">
        <v>10.8</v>
      </c>
      <c r="T55" s="12"/>
      <c r="U55" s="41">
        <v>1531020122</v>
      </c>
      <c r="V55" s="1">
        <v>2022</v>
      </c>
      <c r="W55">
        <f t="shared" si="0"/>
        <v>1</v>
      </c>
      <c r="X55">
        <f t="shared" si="1"/>
        <v>0</v>
      </c>
      <c r="Y55">
        <f t="shared" si="2"/>
        <v>0</v>
      </c>
      <c r="Z55">
        <f t="shared" si="3"/>
        <v>0</v>
      </c>
      <c r="AA55">
        <f t="shared" si="4"/>
        <v>0</v>
      </c>
      <c r="AB55">
        <f t="shared" si="5"/>
        <v>0</v>
      </c>
      <c r="AC55">
        <f t="shared" si="6"/>
        <v>0</v>
      </c>
      <c r="AD55">
        <f t="shared" si="7"/>
        <v>0</v>
      </c>
      <c r="AE55">
        <f t="shared" si="8"/>
        <v>0</v>
      </c>
      <c r="AF55">
        <f t="shared" si="9"/>
        <v>1</v>
      </c>
      <c r="AG55">
        <f t="shared" si="10"/>
        <v>0.43653333333333333</v>
      </c>
      <c r="AH55">
        <f t="shared" si="11"/>
        <v>0.35065183261405669</v>
      </c>
      <c r="AI55">
        <f t="shared" si="12"/>
        <v>15.021657166666667</v>
      </c>
      <c r="AJ55">
        <f t="shared" si="13"/>
        <v>0.9908368967623703</v>
      </c>
      <c r="AK55">
        <f t="shared" si="14"/>
        <v>9.5238095238095238E-4</v>
      </c>
      <c r="AL55" s="1"/>
      <c r="AM55" s="1"/>
      <c r="AN55" s="1"/>
      <c r="AO55" s="1"/>
      <c r="AP55" s="1"/>
    </row>
    <row r="56" spans="1:42" customFormat="1" ht="17">
      <c r="A56" s="9">
        <v>57</v>
      </c>
      <c r="B56" s="1" t="s">
        <v>20</v>
      </c>
      <c r="C56" s="1" t="s">
        <v>77</v>
      </c>
      <c r="D56" s="1" t="s">
        <v>130</v>
      </c>
      <c r="E56" s="1" t="s">
        <v>131</v>
      </c>
      <c r="F56" s="10">
        <v>-1.3733E-2</v>
      </c>
      <c r="G56" s="10">
        <v>-1.1324870000000001E-2</v>
      </c>
      <c r="H56" s="11">
        <v>10</v>
      </c>
      <c r="I56" s="11">
        <v>90</v>
      </c>
      <c r="J56" s="10">
        <v>2.8535008500000001</v>
      </c>
      <c r="K56" s="12">
        <v>6.452</v>
      </c>
      <c r="L56" s="12">
        <v>1.65302434</v>
      </c>
      <c r="M56" s="12">
        <v>8.3099999999999993E-2</v>
      </c>
      <c r="N56" s="12">
        <v>1.2004765100000001</v>
      </c>
      <c r="O56" s="12">
        <v>2.7587999999999999</v>
      </c>
      <c r="P56" s="12">
        <v>2.90402323</v>
      </c>
      <c r="Q56" s="12">
        <v>2.7924166600000002</v>
      </c>
      <c r="R56" s="13">
        <v>-4.728956661961688E-3</v>
      </c>
      <c r="S56" s="1">
        <v>11.6</v>
      </c>
      <c r="T56" s="12"/>
      <c r="U56" s="41">
        <v>1531021174</v>
      </c>
      <c r="V56" s="1">
        <v>2022</v>
      </c>
      <c r="W56">
        <f t="shared" si="0"/>
        <v>1</v>
      </c>
      <c r="X56">
        <f t="shared" si="1"/>
        <v>0</v>
      </c>
      <c r="Y56">
        <f t="shared" si="2"/>
        <v>0</v>
      </c>
      <c r="Z56">
        <f t="shared" si="3"/>
        <v>0</v>
      </c>
      <c r="AA56">
        <f t="shared" si="4"/>
        <v>0</v>
      </c>
      <c r="AB56">
        <f t="shared" si="5"/>
        <v>0</v>
      </c>
      <c r="AC56">
        <f t="shared" si="6"/>
        <v>0</v>
      </c>
      <c r="AD56">
        <f t="shared" si="7"/>
        <v>0</v>
      </c>
      <c r="AE56">
        <f t="shared" si="8"/>
        <v>0</v>
      </c>
      <c r="AF56">
        <f t="shared" si="9"/>
        <v>1</v>
      </c>
      <c r="AG56">
        <f t="shared" si="10"/>
        <v>0.65351000000000004</v>
      </c>
      <c r="AH56">
        <f t="shared" si="11"/>
        <v>0.25620340049597023</v>
      </c>
      <c r="AI56">
        <f t="shared" si="12"/>
        <v>14.44616738868833</v>
      </c>
      <c r="AJ56">
        <f t="shared" si="13"/>
        <v>0.98728405074138115</v>
      </c>
      <c r="AK56">
        <f t="shared" si="14"/>
        <v>9.233333333333333E-4</v>
      </c>
      <c r="AL56" s="1"/>
      <c r="AM56" s="1"/>
      <c r="AN56" s="1"/>
      <c r="AO56" s="1"/>
      <c r="AP56" s="1"/>
    </row>
    <row r="57" spans="1:42" customFormat="1" ht="17">
      <c r="A57" s="9">
        <v>58</v>
      </c>
      <c r="B57" s="1" t="s">
        <v>20</v>
      </c>
      <c r="C57" s="1" t="s">
        <v>77</v>
      </c>
      <c r="D57" s="1" t="s">
        <v>132</v>
      </c>
      <c r="E57" s="1" t="s">
        <v>133</v>
      </c>
      <c r="F57" s="10">
        <v>9.529E-2</v>
      </c>
      <c r="G57" s="10">
        <v>0.16474</v>
      </c>
      <c r="H57" s="11">
        <v>15</v>
      </c>
      <c r="I57" s="11">
        <v>173</v>
      </c>
      <c r="J57" s="10">
        <v>3.52927496</v>
      </c>
      <c r="K57" s="12">
        <v>3.9845000000000002</v>
      </c>
      <c r="L57" s="12">
        <v>1.3791874200000001</v>
      </c>
      <c r="M57" s="12">
        <v>0.12770000000000001</v>
      </c>
      <c r="N57" s="12">
        <v>2.1500875399999999</v>
      </c>
      <c r="O57" s="12">
        <v>5.7412999999999998</v>
      </c>
      <c r="P57" s="12">
        <v>3.6410900000000002</v>
      </c>
      <c r="Q57" s="12">
        <v>3.11205</v>
      </c>
      <c r="R57" s="13">
        <v>2.617073458771961E-2</v>
      </c>
      <c r="S57" s="1">
        <v>12.5</v>
      </c>
      <c r="T57" s="12"/>
      <c r="U57" s="41">
        <v>1531051163</v>
      </c>
      <c r="V57" s="1">
        <v>2022</v>
      </c>
      <c r="W57">
        <f t="shared" si="0"/>
        <v>1</v>
      </c>
      <c r="X57">
        <f t="shared" si="1"/>
        <v>0</v>
      </c>
      <c r="Y57">
        <f t="shared" si="2"/>
        <v>0</v>
      </c>
      <c r="Z57">
        <f t="shared" si="3"/>
        <v>0</v>
      </c>
      <c r="AA57">
        <f t="shared" si="4"/>
        <v>0</v>
      </c>
      <c r="AB57">
        <f t="shared" si="5"/>
        <v>0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1</v>
      </c>
      <c r="AG57">
        <f t="shared" si="10"/>
        <v>0.27414666666666671</v>
      </c>
      <c r="AH57">
        <f t="shared" si="11"/>
        <v>0.34613814029363782</v>
      </c>
      <c r="AI57">
        <f t="shared" si="12"/>
        <v>16.837020673453406</v>
      </c>
      <c r="AJ57">
        <f t="shared" si="13"/>
        <v>0.96894606293468211</v>
      </c>
      <c r="AK57">
        <f t="shared" si="14"/>
        <v>7.3815028901734112E-4</v>
      </c>
      <c r="AL57" s="1"/>
      <c r="AM57" s="1"/>
      <c r="AN57" s="1"/>
      <c r="AO57" s="1"/>
      <c r="AP57" s="1"/>
    </row>
    <row r="58" spans="1:42" customFormat="1" ht="17">
      <c r="A58" s="9">
        <v>59</v>
      </c>
      <c r="B58" s="1" t="s">
        <v>20</v>
      </c>
      <c r="C58" s="1" t="s">
        <v>77</v>
      </c>
      <c r="D58" s="1" t="s">
        <v>134</v>
      </c>
      <c r="E58" s="1" t="s">
        <v>135</v>
      </c>
      <c r="F58" s="10">
        <v>-2.044E-2</v>
      </c>
      <c r="G58" s="10">
        <v>0.2026</v>
      </c>
      <c r="H58" s="11">
        <v>33</v>
      </c>
      <c r="I58" s="11">
        <v>139</v>
      </c>
      <c r="J58" s="10">
        <v>5.1756249499999996</v>
      </c>
      <c r="K58" s="12">
        <v>13.993399999999999</v>
      </c>
      <c r="L58" s="12">
        <v>3.3971404000000001</v>
      </c>
      <c r="M58" s="12">
        <v>0.24229999999999999</v>
      </c>
      <c r="N58" s="12">
        <v>1.7784845499999999</v>
      </c>
      <c r="O58" s="12">
        <v>3.2953000000000001</v>
      </c>
      <c r="P58" s="12">
        <v>7.9273800000000003</v>
      </c>
      <c r="Q58" s="12">
        <v>7.0274700000000001</v>
      </c>
      <c r="R58" s="13">
        <v>-2.5784054757057185E-3</v>
      </c>
      <c r="S58" s="1">
        <v>11.7</v>
      </c>
      <c r="T58" s="12"/>
      <c r="U58" s="41">
        <v>1531061249</v>
      </c>
      <c r="V58" s="1">
        <v>2022</v>
      </c>
      <c r="W58">
        <f t="shared" si="0"/>
        <v>1</v>
      </c>
      <c r="X58">
        <f t="shared" si="1"/>
        <v>0</v>
      </c>
      <c r="Y58">
        <f t="shared" si="2"/>
        <v>0</v>
      </c>
      <c r="Z58">
        <f t="shared" si="3"/>
        <v>0</v>
      </c>
      <c r="AA58">
        <f t="shared" si="4"/>
        <v>0</v>
      </c>
      <c r="AB58">
        <f t="shared" si="5"/>
        <v>0</v>
      </c>
      <c r="AC58">
        <f t="shared" si="6"/>
        <v>0</v>
      </c>
      <c r="AD58">
        <f t="shared" si="7"/>
        <v>0</v>
      </c>
      <c r="AE58">
        <f t="shared" si="8"/>
        <v>0</v>
      </c>
      <c r="AF58">
        <f t="shared" si="9"/>
        <v>1</v>
      </c>
      <c r="AG58">
        <f t="shared" si="10"/>
        <v>0.43138484848484848</v>
      </c>
      <c r="AH58">
        <f t="shared" si="11"/>
        <v>0.24276733317135221</v>
      </c>
      <c r="AI58">
        <f t="shared" si="12"/>
        <v>7.340010524143624</v>
      </c>
      <c r="AJ58">
        <f t="shared" si="13"/>
        <v>0.98297941091762253</v>
      </c>
      <c r="AK58">
        <f t="shared" si="14"/>
        <v>1.7431654676258992E-3</v>
      </c>
      <c r="AL58" s="1"/>
      <c r="AM58" s="1"/>
      <c r="AN58" s="1"/>
      <c r="AO58" s="1"/>
      <c r="AP58" s="1"/>
    </row>
    <row r="59" spans="1:42" customFormat="1" ht="17">
      <c r="A59" s="9">
        <v>60</v>
      </c>
      <c r="B59" s="1" t="s">
        <v>20</v>
      </c>
      <c r="C59" s="1" t="s">
        <v>77</v>
      </c>
      <c r="D59" s="1" t="s">
        <v>136</v>
      </c>
      <c r="E59" s="1" t="s">
        <v>137</v>
      </c>
      <c r="F59" s="10">
        <v>0.45317000000000002</v>
      </c>
      <c r="G59" s="10">
        <v>0.49446000000000001</v>
      </c>
      <c r="H59" s="11">
        <v>18</v>
      </c>
      <c r="I59" s="11">
        <v>158</v>
      </c>
      <c r="J59" s="10">
        <v>3.73410595</v>
      </c>
      <c r="K59" s="12">
        <v>9.7172000000000001</v>
      </c>
      <c r="L59" s="12">
        <v>1.95668613</v>
      </c>
      <c r="M59" s="12">
        <v>0.21240000000000001</v>
      </c>
      <c r="N59" s="12">
        <v>1.77741982</v>
      </c>
      <c r="O59" s="12">
        <v>3.5404</v>
      </c>
      <c r="P59" s="12">
        <v>4.9952500000000004</v>
      </c>
      <c r="Q59" s="12">
        <v>3.6669100000000001</v>
      </c>
      <c r="R59" s="13">
        <v>9.0720184174966217E-2</v>
      </c>
      <c r="S59" s="1">
        <v>10.5</v>
      </c>
      <c r="T59" s="12"/>
      <c r="U59" s="41">
        <v>1531071030</v>
      </c>
      <c r="V59" s="1">
        <v>2022</v>
      </c>
      <c r="W59">
        <f t="shared" si="0"/>
        <v>1</v>
      </c>
      <c r="X59">
        <f t="shared" si="1"/>
        <v>0</v>
      </c>
      <c r="Y59">
        <f t="shared" si="2"/>
        <v>0</v>
      </c>
      <c r="Z59">
        <f t="shared" si="3"/>
        <v>0</v>
      </c>
      <c r="AA59">
        <f t="shared" si="4"/>
        <v>0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0</v>
      </c>
      <c r="AF59">
        <f t="shared" si="9"/>
        <v>1</v>
      </c>
      <c r="AG59">
        <f t="shared" si="10"/>
        <v>0.55164444444444449</v>
      </c>
      <c r="AH59">
        <f t="shared" si="11"/>
        <v>0.20136316325690529</v>
      </c>
      <c r="AI59">
        <f t="shared" si="12"/>
        <v>8.368266572504707</v>
      </c>
      <c r="AJ59">
        <f t="shared" si="13"/>
        <v>0.97860941024814685</v>
      </c>
      <c r="AK59">
        <f t="shared" si="14"/>
        <v>1.3443037974683544E-3</v>
      </c>
      <c r="AL59" s="1"/>
      <c r="AM59" s="1"/>
      <c r="AN59" s="1"/>
      <c r="AO59" s="1"/>
      <c r="AP59" s="1"/>
    </row>
    <row r="60" spans="1:42" customFormat="1" ht="17">
      <c r="A60" s="9">
        <v>61</v>
      </c>
      <c r="B60" s="1" t="s">
        <v>20</v>
      </c>
      <c r="C60" s="1" t="s">
        <v>77</v>
      </c>
      <c r="D60" s="1" t="s">
        <v>138</v>
      </c>
      <c r="E60" s="1" t="s">
        <v>139</v>
      </c>
      <c r="F60" s="10">
        <v>0.26281377</v>
      </c>
      <c r="G60" s="10">
        <v>0.26762135999999997</v>
      </c>
      <c r="H60" s="11">
        <v>11</v>
      </c>
      <c r="I60" s="11">
        <v>135</v>
      </c>
      <c r="J60" s="10">
        <v>2.8992677200000001</v>
      </c>
      <c r="K60" s="12">
        <v>1.7395</v>
      </c>
      <c r="L60" s="12">
        <v>0.84291329000000004</v>
      </c>
      <c r="M60" s="12">
        <v>0.13420000000000001</v>
      </c>
      <c r="N60" s="12">
        <v>2.0563544299999998</v>
      </c>
      <c r="O60" s="12">
        <v>4.1024000000000003</v>
      </c>
      <c r="P60" s="12">
        <v>3.4022797100000002</v>
      </c>
      <c r="Q60" s="12">
        <v>2.84977942</v>
      </c>
      <c r="R60" s="13">
        <v>7.724637372628014E-2</v>
      </c>
      <c r="S60" s="1">
        <v>9.5</v>
      </c>
      <c r="T60" s="12"/>
      <c r="U60" s="41">
        <v>1531131157</v>
      </c>
      <c r="V60" s="1">
        <v>2022</v>
      </c>
      <c r="W60">
        <f t="shared" si="0"/>
        <v>1</v>
      </c>
      <c r="X60">
        <f t="shared" si="1"/>
        <v>0</v>
      </c>
      <c r="Y60">
        <f t="shared" si="2"/>
        <v>0</v>
      </c>
      <c r="Z60">
        <f t="shared" si="3"/>
        <v>0</v>
      </c>
      <c r="AA60">
        <f t="shared" si="4"/>
        <v>0</v>
      </c>
      <c r="AB60">
        <f t="shared" si="5"/>
        <v>0</v>
      </c>
      <c r="AC60">
        <f t="shared" si="6"/>
        <v>0</v>
      </c>
      <c r="AD60">
        <f t="shared" si="7"/>
        <v>0</v>
      </c>
      <c r="AE60">
        <f t="shared" si="8"/>
        <v>0</v>
      </c>
      <c r="AF60">
        <f t="shared" si="9"/>
        <v>1</v>
      </c>
      <c r="AG60">
        <f t="shared" si="10"/>
        <v>0.17033636363636365</v>
      </c>
      <c r="AH60">
        <f t="shared" si="11"/>
        <v>0.48457217016384019</v>
      </c>
      <c r="AI60">
        <f t="shared" si="12"/>
        <v>15.323058345752605</v>
      </c>
      <c r="AJ60">
        <f t="shared" si="13"/>
        <v>0.92837700805892076</v>
      </c>
      <c r="AK60">
        <f t="shared" si="14"/>
        <v>9.9407407407407409E-4</v>
      </c>
      <c r="AL60" s="1"/>
      <c r="AM60" s="1"/>
      <c r="AN60" s="1"/>
      <c r="AO60" s="1"/>
      <c r="AP60" s="1"/>
    </row>
    <row r="61" spans="1:42" customFormat="1" ht="17">
      <c r="A61" s="9">
        <v>62</v>
      </c>
      <c r="B61" s="1" t="s">
        <v>140</v>
      </c>
      <c r="C61" s="1" t="s">
        <v>21</v>
      </c>
      <c r="D61" s="1" t="s">
        <v>141</v>
      </c>
      <c r="E61" s="1" t="s">
        <v>142</v>
      </c>
      <c r="F61" s="10">
        <v>3.09527822</v>
      </c>
      <c r="G61" s="10">
        <v>93.932104120000005</v>
      </c>
      <c r="H61" s="11">
        <v>1907</v>
      </c>
      <c r="I61" s="11">
        <v>3266</v>
      </c>
      <c r="J61" s="10">
        <v>253.81774401000001</v>
      </c>
      <c r="K61" s="12">
        <v>362.17059999999998</v>
      </c>
      <c r="L61" s="12">
        <v>134.81674745000001</v>
      </c>
      <c r="M61" s="12">
        <v>11.238899999999999</v>
      </c>
      <c r="N61" s="12">
        <v>119.00099656</v>
      </c>
      <c r="O61" s="12">
        <v>90.714200000000005</v>
      </c>
      <c r="P61" s="12">
        <v>339.09530176999999</v>
      </c>
      <c r="Q61" s="12">
        <v>325.49126656999999</v>
      </c>
      <c r="R61" s="13">
        <v>9.128048085135225E-3</v>
      </c>
      <c r="S61" s="1">
        <v>7.4</v>
      </c>
      <c r="T61" s="12"/>
      <c r="U61" s="41">
        <v>1132070011</v>
      </c>
      <c r="V61" s="1">
        <v>2022</v>
      </c>
      <c r="W61">
        <f t="shared" si="0"/>
        <v>1</v>
      </c>
      <c r="X61">
        <f t="shared" si="1"/>
        <v>0</v>
      </c>
      <c r="Y61">
        <f t="shared" si="2"/>
        <v>1</v>
      </c>
      <c r="Z61">
        <f t="shared" si="3"/>
        <v>0</v>
      </c>
      <c r="AA61">
        <f t="shared" si="4"/>
        <v>0</v>
      </c>
      <c r="AB61">
        <f t="shared" si="5"/>
        <v>0</v>
      </c>
      <c r="AC61">
        <f t="shared" si="6"/>
        <v>0</v>
      </c>
      <c r="AD61">
        <f t="shared" si="7"/>
        <v>1</v>
      </c>
      <c r="AE61">
        <f t="shared" si="8"/>
        <v>0</v>
      </c>
      <c r="AF61">
        <f t="shared" si="9"/>
        <v>0</v>
      </c>
      <c r="AG61">
        <f t="shared" si="10"/>
        <v>0.19580991085474567</v>
      </c>
      <c r="AH61">
        <f t="shared" si="11"/>
        <v>0.37224652539438602</v>
      </c>
      <c r="AI61">
        <f t="shared" si="12"/>
        <v>10.588313496872471</v>
      </c>
      <c r="AJ61">
        <f t="shared" si="13"/>
        <v>0.96990194411229491</v>
      </c>
      <c r="AK61">
        <f t="shared" si="14"/>
        <v>3.4411818738518062E-3</v>
      </c>
    </row>
    <row r="62" spans="1:42" customFormat="1" ht="17">
      <c r="A62" s="9">
        <v>63</v>
      </c>
      <c r="B62" s="1" t="s">
        <v>140</v>
      </c>
      <c r="C62" s="1" t="s">
        <v>38</v>
      </c>
      <c r="D62" s="1" t="s">
        <v>143</v>
      </c>
      <c r="E62" s="1" t="s">
        <v>144</v>
      </c>
      <c r="F62" s="10">
        <v>2.6235590499999999</v>
      </c>
      <c r="G62" s="10">
        <v>3.33775252</v>
      </c>
      <c r="H62" s="11">
        <v>282</v>
      </c>
      <c r="I62" s="11">
        <v>882</v>
      </c>
      <c r="J62" s="10">
        <v>56.52191243</v>
      </c>
      <c r="K62" s="12">
        <v>97.0916</v>
      </c>
      <c r="L62" s="12">
        <v>30.606917429999999</v>
      </c>
      <c r="M62" s="12">
        <v>3.4762</v>
      </c>
      <c r="N62" s="12">
        <v>25.914995000000001</v>
      </c>
      <c r="O62" s="12">
        <v>24.892099999999999</v>
      </c>
      <c r="P62" s="12">
        <v>77.969920040000005</v>
      </c>
      <c r="Q62" s="12">
        <v>74.323200790000001</v>
      </c>
      <c r="R62" s="13">
        <v>3.3648348602307997E-2</v>
      </c>
      <c r="S62" s="1">
        <v>6.9</v>
      </c>
      <c r="T62" s="12"/>
      <c r="U62" s="41">
        <v>132010014</v>
      </c>
      <c r="V62" s="1">
        <v>2022</v>
      </c>
      <c r="W62">
        <f t="shared" si="0"/>
        <v>0</v>
      </c>
      <c r="X62">
        <f t="shared" si="1"/>
        <v>0</v>
      </c>
      <c r="Y62">
        <f t="shared" si="2"/>
        <v>1</v>
      </c>
      <c r="Z62">
        <f t="shared" si="3"/>
        <v>0</v>
      </c>
      <c r="AA62">
        <f t="shared" si="4"/>
        <v>0</v>
      </c>
      <c r="AB62">
        <f t="shared" si="5"/>
        <v>0</v>
      </c>
      <c r="AC62">
        <f t="shared" si="6"/>
        <v>0</v>
      </c>
      <c r="AD62">
        <f t="shared" si="7"/>
        <v>0</v>
      </c>
      <c r="AE62">
        <f t="shared" si="8"/>
        <v>1</v>
      </c>
      <c r="AF62">
        <f t="shared" si="9"/>
        <v>0</v>
      </c>
      <c r="AG62">
        <f t="shared" si="10"/>
        <v>0.35662340425531919</v>
      </c>
      <c r="AH62">
        <f t="shared" si="11"/>
        <v>0.31523754300063034</v>
      </c>
      <c r="AI62">
        <f t="shared" si="12"/>
        <v>7.4549781370462007</v>
      </c>
      <c r="AJ62">
        <f t="shared" si="13"/>
        <v>0.96543426424760204</v>
      </c>
      <c r="AK62">
        <f t="shared" si="14"/>
        <v>3.941269841269841E-3</v>
      </c>
    </row>
    <row r="63" spans="1:42" customFormat="1" ht="17">
      <c r="A63" s="9">
        <v>64</v>
      </c>
      <c r="B63" s="1" t="s">
        <v>140</v>
      </c>
      <c r="C63" s="1" t="s">
        <v>38</v>
      </c>
      <c r="D63" s="1" t="s">
        <v>145</v>
      </c>
      <c r="E63" s="1" t="s">
        <v>146</v>
      </c>
      <c r="F63" s="10">
        <v>0.43966083</v>
      </c>
      <c r="G63" s="10">
        <v>0.59499804999999995</v>
      </c>
      <c r="H63" s="11">
        <v>39</v>
      </c>
      <c r="I63" s="11">
        <v>651</v>
      </c>
      <c r="J63" s="10">
        <v>9.1704785700000002</v>
      </c>
      <c r="K63" s="12">
        <v>12.3302</v>
      </c>
      <c r="L63" s="12">
        <v>3.1115784999999998</v>
      </c>
      <c r="M63" s="12">
        <v>1.1304000000000001</v>
      </c>
      <c r="N63" s="12">
        <v>6.05890007</v>
      </c>
      <c r="O63" s="12">
        <v>31.7136</v>
      </c>
      <c r="P63" s="12">
        <v>8.6358955500000008</v>
      </c>
      <c r="Q63" s="12">
        <v>8.4918845600000008</v>
      </c>
      <c r="R63" s="13">
        <v>5.0910855446833186E-2</v>
      </c>
      <c r="S63" s="1">
        <v>11.9</v>
      </c>
      <c r="T63" s="12"/>
      <c r="U63" s="41">
        <v>132010023</v>
      </c>
      <c r="V63" s="1">
        <v>2022</v>
      </c>
      <c r="W63">
        <f t="shared" si="0"/>
        <v>0</v>
      </c>
      <c r="X63">
        <f t="shared" si="1"/>
        <v>0</v>
      </c>
      <c r="Y63">
        <f t="shared" si="2"/>
        <v>1</v>
      </c>
      <c r="Z63">
        <f t="shared" si="3"/>
        <v>0</v>
      </c>
      <c r="AA63">
        <f t="shared" si="4"/>
        <v>0</v>
      </c>
      <c r="AB63">
        <f t="shared" si="5"/>
        <v>0</v>
      </c>
      <c r="AC63">
        <f t="shared" si="6"/>
        <v>0</v>
      </c>
      <c r="AD63">
        <f t="shared" si="7"/>
        <v>0</v>
      </c>
      <c r="AE63">
        <f t="shared" si="8"/>
        <v>1</v>
      </c>
      <c r="AF63">
        <f t="shared" si="9"/>
        <v>0</v>
      </c>
      <c r="AG63">
        <f t="shared" si="10"/>
        <v>0.34514358974358972</v>
      </c>
      <c r="AH63">
        <f t="shared" si="11"/>
        <v>0.25235426027152841</v>
      </c>
      <c r="AI63">
        <f t="shared" si="12"/>
        <v>5.3599611376503891</v>
      </c>
      <c r="AJ63">
        <f t="shared" si="13"/>
        <v>0.91602157407544982</v>
      </c>
      <c r="AK63">
        <f t="shared" si="14"/>
        <v>1.7364055299539172E-3</v>
      </c>
    </row>
    <row r="64" spans="1:42" customFormat="1" ht="17">
      <c r="A64" s="9">
        <v>65</v>
      </c>
      <c r="B64" s="1" t="s">
        <v>140</v>
      </c>
      <c r="C64" s="1" t="s">
        <v>38</v>
      </c>
      <c r="D64" s="1" t="s">
        <v>147</v>
      </c>
      <c r="E64" s="1" t="s">
        <v>148</v>
      </c>
      <c r="F64" s="10">
        <v>0.60784530000000003</v>
      </c>
      <c r="G64" s="10">
        <v>0.81418011999999995</v>
      </c>
      <c r="H64" s="11">
        <v>57</v>
      </c>
      <c r="I64" s="11">
        <v>379</v>
      </c>
      <c r="J64" s="10">
        <v>10.82840069</v>
      </c>
      <c r="K64" s="12">
        <v>23.248899999999999</v>
      </c>
      <c r="L64" s="12">
        <v>5.3904513999999999</v>
      </c>
      <c r="M64" s="12">
        <v>0.83909999999999996</v>
      </c>
      <c r="N64" s="12">
        <v>5.4379492899999997</v>
      </c>
      <c r="O64" s="12">
        <v>9.1905000000000001</v>
      </c>
      <c r="P64" s="12">
        <v>12.766059500000001</v>
      </c>
      <c r="Q64" s="12">
        <v>12.19102477</v>
      </c>
      <c r="R64" s="13">
        <v>4.76141678644064E-2</v>
      </c>
      <c r="S64" s="1">
        <v>10.9</v>
      </c>
      <c r="T64" s="12"/>
      <c r="U64" s="41">
        <v>135010016</v>
      </c>
      <c r="V64" s="1">
        <v>2022</v>
      </c>
      <c r="W64">
        <f t="shared" si="0"/>
        <v>0</v>
      </c>
      <c r="X64">
        <f t="shared" si="1"/>
        <v>0</v>
      </c>
      <c r="Y64">
        <f t="shared" si="2"/>
        <v>1</v>
      </c>
      <c r="Z64">
        <f t="shared" si="3"/>
        <v>0</v>
      </c>
      <c r="AA64">
        <f t="shared" si="4"/>
        <v>0</v>
      </c>
      <c r="AB64">
        <f t="shared" si="5"/>
        <v>0</v>
      </c>
      <c r="AC64">
        <f t="shared" si="6"/>
        <v>0</v>
      </c>
      <c r="AD64">
        <f t="shared" si="7"/>
        <v>0</v>
      </c>
      <c r="AE64">
        <f t="shared" si="8"/>
        <v>1</v>
      </c>
      <c r="AF64">
        <f t="shared" si="9"/>
        <v>0</v>
      </c>
      <c r="AG64">
        <f t="shared" si="10"/>
        <v>0.42259649122807014</v>
      </c>
      <c r="AH64">
        <f t="shared" si="11"/>
        <v>0.23185834168498295</v>
      </c>
      <c r="AI64">
        <f t="shared" si="12"/>
        <v>6.4806927541413417</v>
      </c>
      <c r="AJ64">
        <f t="shared" si="13"/>
        <v>0.96516522749916978</v>
      </c>
      <c r="AK64">
        <f t="shared" si="14"/>
        <v>2.2139841688654351E-3</v>
      </c>
    </row>
    <row r="65" spans="1:37" customFormat="1" ht="17">
      <c r="A65" s="9">
        <v>66</v>
      </c>
      <c r="B65" s="1" t="s">
        <v>140</v>
      </c>
      <c r="C65" s="1" t="s">
        <v>38</v>
      </c>
      <c r="D65" s="1" t="s">
        <v>149</v>
      </c>
      <c r="E65" s="1" t="s">
        <v>150</v>
      </c>
      <c r="F65" s="10">
        <v>-0.57767942000000005</v>
      </c>
      <c r="G65" s="10">
        <v>3.1347031400000001</v>
      </c>
      <c r="H65" s="11">
        <v>303</v>
      </c>
      <c r="I65" s="11">
        <v>679</v>
      </c>
      <c r="J65" s="10">
        <v>45.773874939999999</v>
      </c>
      <c r="K65" s="12">
        <v>77.858000000000004</v>
      </c>
      <c r="L65" s="12">
        <v>27.028366049999999</v>
      </c>
      <c r="M65" s="12">
        <v>2.2725</v>
      </c>
      <c r="N65" s="12">
        <v>18.74550889</v>
      </c>
      <c r="O65" s="12">
        <v>17.304600000000001</v>
      </c>
      <c r="P65" s="12">
        <v>79.828019909999995</v>
      </c>
      <c r="Q65" s="12">
        <v>75.692801560000007</v>
      </c>
      <c r="R65" s="13">
        <v>-7.2365495304942988E-3</v>
      </c>
      <c r="S65" s="1">
        <v>7.9</v>
      </c>
      <c r="T65" s="12"/>
      <c r="U65" s="41">
        <v>412040012</v>
      </c>
      <c r="V65" s="1">
        <v>2022</v>
      </c>
      <c r="W65">
        <f t="shared" si="0"/>
        <v>0</v>
      </c>
      <c r="X65">
        <f t="shared" si="1"/>
        <v>0</v>
      </c>
      <c r="Y65">
        <f t="shared" si="2"/>
        <v>1</v>
      </c>
      <c r="Z65">
        <f t="shared" si="3"/>
        <v>0</v>
      </c>
      <c r="AA65">
        <f t="shared" si="4"/>
        <v>0</v>
      </c>
      <c r="AB65">
        <f t="shared" si="5"/>
        <v>0</v>
      </c>
      <c r="AC65">
        <f t="shared" si="6"/>
        <v>0</v>
      </c>
      <c r="AD65">
        <f t="shared" si="7"/>
        <v>0</v>
      </c>
      <c r="AE65">
        <f t="shared" si="8"/>
        <v>1</v>
      </c>
      <c r="AF65">
        <f t="shared" si="9"/>
        <v>0</v>
      </c>
      <c r="AG65">
        <f t="shared" si="10"/>
        <v>0.26445709570957093</v>
      </c>
      <c r="AH65">
        <f t="shared" si="11"/>
        <v>0.34714950358344676</v>
      </c>
      <c r="AI65">
        <f t="shared" si="12"/>
        <v>8.2488487964796473</v>
      </c>
      <c r="AJ65">
        <f t="shared" si="13"/>
        <v>0.97164001223004981</v>
      </c>
      <c r="AK65">
        <f t="shared" si="14"/>
        <v>3.3468335787923418E-3</v>
      </c>
    </row>
    <row r="66" spans="1:37" customFormat="1" ht="17">
      <c r="A66" s="9">
        <v>67</v>
      </c>
      <c r="B66" s="1" t="s">
        <v>140</v>
      </c>
      <c r="C66" s="1" t="s">
        <v>38</v>
      </c>
      <c r="D66" s="1" t="s">
        <v>151</v>
      </c>
      <c r="E66" s="1" t="s">
        <v>152</v>
      </c>
      <c r="F66" s="10">
        <v>0.45686282</v>
      </c>
      <c r="G66" s="10">
        <v>0.56755999999999995</v>
      </c>
      <c r="H66" s="11">
        <v>155</v>
      </c>
      <c r="I66" s="11">
        <v>596</v>
      </c>
      <c r="J66" s="10">
        <v>20.48671676</v>
      </c>
      <c r="K66" s="12">
        <v>48.432899999999997</v>
      </c>
      <c r="L66" s="12">
        <v>10.146959409999999</v>
      </c>
      <c r="M66" s="12">
        <v>1.4463999999999999</v>
      </c>
      <c r="N66" s="12">
        <v>10.339757349999999</v>
      </c>
      <c r="O66" s="12">
        <v>16.228200000000001</v>
      </c>
      <c r="P66" s="12">
        <v>25.42963769</v>
      </c>
      <c r="Q66" s="12">
        <v>21.35084505</v>
      </c>
      <c r="R66" s="13">
        <v>1.7965762059585208E-2</v>
      </c>
      <c r="S66" s="1">
        <v>9.9</v>
      </c>
      <c r="T66" s="12"/>
      <c r="U66" s="41">
        <v>532090029</v>
      </c>
      <c r="V66" s="1">
        <v>2022</v>
      </c>
      <c r="W66">
        <f t="shared" si="0"/>
        <v>0</v>
      </c>
      <c r="X66">
        <f t="shared" si="1"/>
        <v>0</v>
      </c>
      <c r="Y66">
        <f t="shared" si="2"/>
        <v>1</v>
      </c>
      <c r="Z66">
        <f t="shared" si="3"/>
        <v>0</v>
      </c>
      <c r="AA66">
        <f t="shared" si="4"/>
        <v>0</v>
      </c>
      <c r="AB66">
        <f t="shared" si="5"/>
        <v>0</v>
      </c>
      <c r="AC66">
        <f t="shared" si="6"/>
        <v>0</v>
      </c>
      <c r="AD66">
        <f t="shared" si="7"/>
        <v>0</v>
      </c>
      <c r="AE66">
        <f t="shared" si="8"/>
        <v>1</v>
      </c>
      <c r="AF66">
        <f t="shared" si="9"/>
        <v>0</v>
      </c>
      <c r="AG66">
        <f t="shared" si="10"/>
        <v>0.32180193548387093</v>
      </c>
      <c r="AH66">
        <f t="shared" si="11"/>
        <v>0.20950550989100383</v>
      </c>
      <c r="AI66">
        <f t="shared" si="12"/>
        <v>7.1486154245022124</v>
      </c>
      <c r="AJ66">
        <f t="shared" si="13"/>
        <v>0.97100199882516403</v>
      </c>
      <c r="AK66">
        <f t="shared" si="14"/>
        <v>2.4268456375838923E-3</v>
      </c>
    </row>
    <row r="67" spans="1:37" customFormat="1" ht="17">
      <c r="A67" s="9">
        <v>68</v>
      </c>
      <c r="B67" s="1" t="s">
        <v>140</v>
      </c>
      <c r="C67" s="1" t="s">
        <v>38</v>
      </c>
      <c r="D67" s="1" t="s">
        <v>153</v>
      </c>
      <c r="E67" s="1" t="s">
        <v>154</v>
      </c>
      <c r="F67" s="10">
        <v>3.9511600000000001E-2</v>
      </c>
      <c r="G67" s="10">
        <v>0.52643238000000003</v>
      </c>
      <c r="H67" s="11">
        <v>40</v>
      </c>
      <c r="I67" s="11">
        <v>476</v>
      </c>
      <c r="J67" s="10">
        <v>8.9043712999999993</v>
      </c>
      <c r="K67" s="12">
        <v>20.303100000000001</v>
      </c>
      <c r="L67" s="12">
        <v>4.4979255599999997</v>
      </c>
      <c r="M67" s="12">
        <v>0.55369999999999997</v>
      </c>
      <c r="N67" s="12">
        <v>4.4064457399999997</v>
      </c>
      <c r="O67" s="12">
        <v>10.163</v>
      </c>
      <c r="P67" s="12">
        <v>13.67234449</v>
      </c>
      <c r="Q67" s="12">
        <v>13.717014539999999</v>
      </c>
      <c r="R67" s="13">
        <v>2.889892075854212E-3</v>
      </c>
      <c r="S67" s="1">
        <v>8.8000000000000007</v>
      </c>
      <c r="T67" s="12"/>
      <c r="U67" s="41">
        <v>632010014</v>
      </c>
      <c r="V67" s="1">
        <v>2022</v>
      </c>
      <c r="W67">
        <f t="shared" si="0"/>
        <v>0</v>
      </c>
      <c r="X67">
        <f t="shared" si="1"/>
        <v>0</v>
      </c>
      <c r="Y67">
        <f t="shared" si="2"/>
        <v>1</v>
      </c>
      <c r="Z67">
        <f t="shared" si="3"/>
        <v>0</v>
      </c>
      <c r="AA67">
        <f t="shared" si="4"/>
        <v>0</v>
      </c>
      <c r="AB67">
        <f t="shared" si="5"/>
        <v>0</v>
      </c>
      <c r="AC67">
        <f t="shared" si="6"/>
        <v>0</v>
      </c>
      <c r="AD67">
        <f t="shared" si="7"/>
        <v>0</v>
      </c>
      <c r="AE67">
        <f t="shared" si="8"/>
        <v>1</v>
      </c>
      <c r="AF67">
        <f t="shared" si="9"/>
        <v>0</v>
      </c>
      <c r="AG67">
        <f t="shared" si="10"/>
        <v>0.52141999999999999</v>
      </c>
      <c r="AH67">
        <f t="shared" si="11"/>
        <v>0.22153885662780559</v>
      </c>
      <c r="AI67">
        <f t="shared" si="12"/>
        <v>7.9581826620913851</v>
      </c>
      <c r="AJ67">
        <f t="shared" si="13"/>
        <v>0.97345230332553412</v>
      </c>
      <c r="AK67">
        <f t="shared" si="14"/>
        <v>1.163235294117647E-3</v>
      </c>
    </row>
    <row r="68" spans="1:37" customFormat="1" ht="17">
      <c r="A68" s="9">
        <v>69</v>
      </c>
      <c r="B68" s="1" t="s">
        <v>140</v>
      </c>
      <c r="C68" s="1" t="s">
        <v>38</v>
      </c>
      <c r="D68" s="1" t="s">
        <v>155</v>
      </c>
      <c r="E68" s="1" t="s">
        <v>156</v>
      </c>
      <c r="F68" s="10">
        <v>2.41750585</v>
      </c>
      <c r="G68" s="10">
        <v>2.7350900399999998</v>
      </c>
      <c r="H68" s="11">
        <v>62</v>
      </c>
      <c r="I68" s="11">
        <v>275</v>
      </c>
      <c r="J68" s="10">
        <v>12.03890878</v>
      </c>
      <c r="K68" s="12">
        <v>35.232199999999999</v>
      </c>
      <c r="L68" s="12">
        <v>7.6143016100000001</v>
      </c>
      <c r="M68" s="12">
        <v>0.72899999999999998</v>
      </c>
      <c r="N68" s="12">
        <v>4.4246071699999998</v>
      </c>
      <c r="O68" s="12">
        <v>4.2911999999999999</v>
      </c>
      <c r="P68" s="12">
        <v>23.05280234</v>
      </c>
      <c r="Q68" s="12">
        <v>15.10887756</v>
      </c>
      <c r="R68" s="13">
        <v>0.10486819842311632</v>
      </c>
      <c r="S68" s="1">
        <v>7</v>
      </c>
      <c r="T68" s="12"/>
      <c r="U68" s="41">
        <v>932020025</v>
      </c>
      <c r="V68" s="1">
        <v>2022</v>
      </c>
      <c r="W68">
        <f t="shared" ref="W68:W131" si="15">IF(U68&gt;1000000000,1,0)</f>
        <v>0</v>
      </c>
      <c r="X68">
        <f t="shared" ref="X68:X131" si="16">IF(B68="臺北區",1,0)</f>
        <v>0</v>
      </c>
      <c r="Y68">
        <f t="shared" ref="Y68:Y131" si="17">IF(B68="北區",1,0)</f>
        <v>1</v>
      </c>
      <c r="Z68">
        <f t="shared" ref="Z68:Z131" si="18">IF(B68="中區",1,0)</f>
        <v>0</v>
      </c>
      <c r="AA68">
        <f t="shared" ref="AA68:AA131" si="19">IF(B68="南區",1,0)</f>
        <v>0</v>
      </c>
      <c r="AB68">
        <f t="shared" ref="AB68:AB131" si="20">IF(B68="高屏區",1,0)</f>
        <v>0</v>
      </c>
      <c r="AC68">
        <f t="shared" ref="AC68:AC131" si="21">IF(B68="東區",1,0)</f>
        <v>0</v>
      </c>
      <c r="AD68">
        <f t="shared" ref="AD68:AD131" si="22">IF(C68="醫學中心",1,0)</f>
        <v>0</v>
      </c>
      <c r="AE68">
        <f t="shared" ref="AE68:AE131" si="23">IF(C68="區域醫院",1,0)</f>
        <v>1</v>
      </c>
      <c r="AF68">
        <f t="shared" ref="AF68:AF131" si="24">IF(C68="地區醫院",1,0)</f>
        <v>0</v>
      </c>
      <c r="AG68">
        <f t="shared" ref="AG68:AG131" si="25">(K68+M68)/H68</f>
        <v>0.5800193548387097</v>
      </c>
      <c r="AH68">
        <f t="shared" ref="AH68:AH131" si="26">L68/K68</f>
        <v>0.21611768808078974</v>
      </c>
      <c r="AI68">
        <f t="shared" ref="AI68:AI131" si="27">N68/M68</f>
        <v>6.0694199862825791</v>
      </c>
      <c r="AJ68">
        <f t="shared" ref="AJ68:AJ131" si="28">K68/(K68+M68)</f>
        <v>0.97972815145212067</v>
      </c>
      <c r="AK68">
        <f t="shared" ref="AK68:AK131" si="29">M68/I68</f>
        <v>2.6509090909090909E-3</v>
      </c>
    </row>
    <row r="69" spans="1:37" customFormat="1" ht="17">
      <c r="A69" s="9">
        <v>70</v>
      </c>
      <c r="B69" s="1" t="s">
        <v>140</v>
      </c>
      <c r="C69" s="1" t="s">
        <v>38</v>
      </c>
      <c r="D69" s="1" t="s">
        <v>157</v>
      </c>
      <c r="E69" s="1" t="s">
        <v>158</v>
      </c>
      <c r="F69" s="10">
        <v>0.22580407</v>
      </c>
      <c r="G69" s="10">
        <v>0.10598788000000001</v>
      </c>
      <c r="H69" s="11">
        <v>79</v>
      </c>
      <c r="I69" s="11">
        <v>321</v>
      </c>
      <c r="J69" s="10">
        <v>16.175339319999999</v>
      </c>
      <c r="K69" s="12">
        <v>36.949399999999997</v>
      </c>
      <c r="L69" s="12">
        <v>10.81208444</v>
      </c>
      <c r="M69" s="12">
        <v>0.82189999999999996</v>
      </c>
      <c r="N69" s="12">
        <v>5.3632548800000004</v>
      </c>
      <c r="O69" s="12">
        <v>4.57</v>
      </c>
      <c r="P69" s="12">
        <v>23.68795399</v>
      </c>
      <c r="Q69" s="12">
        <v>20.97646954</v>
      </c>
      <c r="R69" s="13">
        <v>9.5324429494976406E-3</v>
      </c>
      <c r="S69" s="1">
        <v>7.7</v>
      </c>
      <c r="T69" s="12"/>
      <c r="U69" s="41">
        <v>933050018</v>
      </c>
      <c r="V69" s="1">
        <v>2022</v>
      </c>
      <c r="W69">
        <f t="shared" si="15"/>
        <v>0</v>
      </c>
      <c r="X69">
        <f t="shared" si="16"/>
        <v>0</v>
      </c>
      <c r="Y69">
        <f t="shared" si="17"/>
        <v>1</v>
      </c>
      <c r="Z69">
        <f t="shared" si="18"/>
        <v>0</v>
      </c>
      <c r="AA69">
        <f t="shared" si="19"/>
        <v>0</v>
      </c>
      <c r="AB69">
        <f t="shared" si="20"/>
        <v>0</v>
      </c>
      <c r="AC69">
        <f t="shared" si="21"/>
        <v>0</v>
      </c>
      <c r="AD69">
        <f t="shared" si="22"/>
        <v>0</v>
      </c>
      <c r="AE69">
        <f t="shared" si="23"/>
        <v>1</v>
      </c>
      <c r="AF69">
        <f t="shared" si="24"/>
        <v>0</v>
      </c>
      <c r="AG69">
        <f t="shared" si="25"/>
        <v>0.47811772151898729</v>
      </c>
      <c r="AH69">
        <f t="shared" si="26"/>
        <v>0.29261867418686094</v>
      </c>
      <c r="AI69">
        <f t="shared" si="27"/>
        <v>6.5254348217544722</v>
      </c>
      <c r="AJ69">
        <f t="shared" si="28"/>
        <v>0.97824009234524623</v>
      </c>
      <c r="AK69">
        <f t="shared" si="29"/>
        <v>2.560436137071651E-3</v>
      </c>
    </row>
    <row r="70" spans="1:37" customFormat="1" ht="17">
      <c r="A70" s="9">
        <v>71</v>
      </c>
      <c r="B70" s="1" t="s">
        <v>140</v>
      </c>
      <c r="C70" s="1" t="s">
        <v>38</v>
      </c>
      <c r="D70" s="1" t="s">
        <v>159</v>
      </c>
      <c r="E70" s="1" t="s">
        <v>160</v>
      </c>
      <c r="F70" s="10">
        <v>9.0284587900000002</v>
      </c>
      <c r="G70" s="10">
        <v>8.8499475200000006</v>
      </c>
      <c r="H70" s="11">
        <v>169</v>
      </c>
      <c r="I70" s="11">
        <v>459</v>
      </c>
      <c r="J70" s="10">
        <v>40.876370450000003</v>
      </c>
      <c r="K70" s="12">
        <v>92.360500000000002</v>
      </c>
      <c r="L70" s="12">
        <v>26.99495357</v>
      </c>
      <c r="M70" s="12">
        <v>2.2774000000000001</v>
      </c>
      <c r="N70" s="12">
        <v>13.88141688</v>
      </c>
      <c r="O70" s="12">
        <v>12.360900000000001</v>
      </c>
      <c r="P70" s="12">
        <v>55.281094850000002</v>
      </c>
      <c r="Q70" s="12">
        <v>41.874769020000002</v>
      </c>
      <c r="R70" s="13">
        <v>0.16331910238930444</v>
      </c>
      <c r="S70" s="1">
        <v>8.6999999999999993</v>
      </c>
      <c r="T70" s="12"/>
      <c r="U70" s="41">
        <v>1112010519</v>
      </c>
      <c r="V70" s="1">
        <v>2022</v>
      </c>
      <c r="W70">
        <f t="shared" si="15"/>
        <v>1</v>
      </c>
      <c r="X70">
        <f t="shared" si="16"/>
        <v>0</v>
      </c>
      <c r="Y70">
        <f t="shared" si="17"/>
        <v>1</v>
      </c>
      <c r="Z70">
        <f t="shared" si="18"/>
        <v>0</v>
      </c>
      <c r="AA70">
        <f t="shared" si="19"/>
        <v>0</v>
      </c>
      <c r="AB70">
        <f t="shared" si="20"/>
        <v>0</v>
      </c>
      <c r="AC70">
        <f t="shared" si="21"/>
        <v>0</v>
      </c>
      <c r="AD70">
        <f t="shared" si="22"/>
        <v>0</v>
      </c>
      <c r="AE70">
        <f t="shared" si="23"/>
        <v>1</v>
      </c>
      <c r="AF70">
        <f t="shared" si="24"/>
        <v>0</v>
      </c>
      <c r="AG70">
        <f t="shared" si="25"/>
        <v>0.55998757396449705</v>
      </c>
      <c r="AH70">
        <f t="shared" si="26"/>
        <v>0.29227812289885829</v>
      </c>
      <c r="AI70">
        <f t="shared" si="27"/>
        <v>6.09529150785984</v>
      </c>
      <c r="AJ70">
        <f t="shared" si="28"/>
        <v>0.97593564523304088</v>
      </c>
      <c r="AK70">
        <f t="shared" si="29"/>
        <v>4.9616557734204793E-3</v>
      </c>
    </row>
    <row r="71" spans="1:37" customFormat="1" ht="17">
      <c r="A71" s="9">
        <v>72</v>
      </c>
      <c r="B71" s="1" t="s">
        <v>140</v>
      </c>
      <c r="C71" s="1" t="s">
        <v>38</v>
      </c>
      <c r="D71" s="1" t="s">
        <v>161</v>
      </c>
      <c r="E71" s="1" t="s">
        <v>162</v>
      </c>
      <c r="F71" s="10">
        <v>2.3386507600000002</v>
      </c>
      <c r="G71" s="10">
        <v>2.9502550200000002</v>
      </c>
      <c r="H71" s="11">
        <v>93</v>
      </c>
      <c r="I71" s="11">
        <v>303</v>
      </c>
      <c r="J71" s="10">
        <v>18.923561549999999</v>
      </c>
      <c r="K71" s="12">
        <v>53.047800000000002</v>
      </c>
      <c r="L71" s="12">
        <v>12.493415880000001</v>
      </c>
      <c r="M71" s="12">
        <v>1.3439000000000001</v>
      </c>
      <c r="N71" s="12">
        <v>6.4301456699999999</v>
      </c>
      <c r="O71" s="12">
        <v>8.7238000000000007</v>
      </c>
      <c r="P71" s="12">
        <v>25.182831310000001</v>
      </c>
      <c r="Q71" s="12">
        <v>20.38998647</v>
      </c>
      <c r="R71" s="13">
        <v>9.2866871528910697E-2</v>
      </c>
      <c r="S71" s="1">
        <v>9.9</v>
      </c>
      <c r="T71" s="12"/>
      <c r="U71" s="41">
        <v>1132010024</v>
      </c>
      <c r="V71" s="1">
        <v>2022</v>
      </c>
      <c r="W71">
        <f t="shared" si="15"/>
        <v>1</v>
      </c>
      <c r="X71">
        <f t="shared" si="16"/>
        <v>0</v>
      </c>
      <c r="Y71">
        <f t="shared" si="17"/>
        <v>1</v>
      </c>
      <c r="Z71">
        <f t="shared" si="18"/>
        <v>0</v>
      </c>
      <c r="AA71">
        <f t="shared" si="19"/>
        <v>0</v>
      </c>
      <c r="AB71">
        <f t="shared" si="20"/>
        <v>0</v>
      </c>
      <c r="AC71">
        <f t="shared" si="21"/>
        <v>0</v>
      </c>
      <c r="AD71">
        <f t="shared" si="22"/>
        <v>0</v>
      </c>
      <c r="AE71">
        <f t="shared" si="23"/>
        <v>1</v>
      </c>
      <c r="AF71">
        <f t="shared" si="24"/>
        <v>0</v>
      </c>
      <c r="AG71">
        <f t="shared" si="25"/>
        <v>0.58485698924731178</v>
      </c>
      <c r="AH71">
        <f t="shared" si="26"/>
        <v>0.23551242238132403</v>
      </c>
      <c r="AI71">
        <f t="shared" si="27"/>
        <v>4.7846905796562238</v>
      </c>
      <c r="AJ71">
        <f t="shared" si="28"/>
        <v>0.97529218612398583</v>
      </c>
      <c r="AK71">
        <f t="shared" si="29"/>
        <v>4.4353135313531357E-3</v>
      </c>
    </row>
    <row r="72" spans="1:37" customFormat="1" ht="17">
      <c r="A72" s="9">
        <v>73</v>
      </c>
      <c r="B72" s="1" t="s">
        <v>140</v>
      </c>
      <c r="C72" s="1" t="s">
        <v>38</v>
      </c>
      <c r="D72" s="1" t="s">
        <v>163</v>
      </c>
      <c r="E72" s="1" t="s">
        <v>164</v>
      </c>
      <c r="F72" s="10">
        <v>0.96279546999999999</v>
      </c>
      <c r="G72" s="10">
        <v>2.1269331</v>
      </c>
      <c r="H72" s="11">
        <v>85</v>
      </c>
      <c r="I72" s="11">
        <v>750</v>
      </c>
      <c r="J72" s="10">
        <v>21.11542729</v>
      </c>
      <c r="K72" s="12">
        <v>43.166200000000003</v>
      </c>
      <c r="L72" s="12">
        <v>11.09632425</v>
      </c>
      <c r="M72" s="12">
        <v>1.6311</v>
      </c>
      <c r="N72" s="12">
        <v>10.019103039999999</v>
      </c>
      <c r="O72" s="12">
        <v>22.717400000000001</v>
      </c>
      <c r="P72" s="12">
        <v>24.665544220000001</v>
      </c>
      <c r="Q72" s="12">
        <v>19.686829790000001</v>
      </c>
      <c r="R72" s="13">
        <v>3.9034025011267313E-2</v>
      </c>
      <c r="S72" s="1">
        <v>10.8</v>
      </c>
      <c r="T72" s="12"/>
      <c r="U72" s="41">
        <v>1135050020</v>
      </c>
      <c r="V72" s="1">
        <v>2022</v>
      </c>
      <c r="W72">
        <f t="shared" si="15"/>
        <v>1</v>
      </c>
      <c r="X72">
        <f t="shared" si="16"/>
        <v>0</v>
      </c>
      <c r="Y72">
        <f t="shared" si="17"/>
        <v>1</v>
      </c>
      <c r="Z72">
        <f t="shared" si="18"/>
        <v>0</v>
      </c>
      <c r="AA72">
        <f t="shared" si="19"/>
        <v>0</v>
      </c>
      <c r="AB72">
        <f t="shared" si="20"/>
        <v>0</v>
      </c>
      <c r="AC72">
        <f t="shared" si="21"/>
        <v>0</v>
      </c>
      <c r="AD72">
        <f t="shared" si="22"/>
        <v>0</v>
      </c>
      <c r="AE72">
        <f t="shared" si="23"/>
        <v>1</v>
      </c>
      <c r="AF72">
        <f t="shared" si="24"/>
        <v>0</v>
      </c>
      <c r="AG72">
        <f t="shared" si="25"/>
        <v>0.52702705882352952</v>
      </c>
      <c r="AH72">
        <f t="shared" si="26"/>
        <v>0.25706048366546047</v>
      </c>
      <c r="AI72">
        <f t="shared" si="27"/>
        <v>6.1425437067009989</v>
      </c>
      <c r="AJ72">
        <f t="shared" si="28"/>
        <v>0.96358932346369086</v>
      </c>
      <c r="AK72">
        <f t="shared" si="29"/>
        <v>2.1748000000000002E-3</v>
      </c>
    </row>
    <row r="73" spans="1:37" customFormat="1" ht="17">
      <c r="A73" s="9">
        <v>74</v>
      </c>
      <c r="B73" s="1" t="s">
        <v>140</v>
      </c>
      <c r="C73" s="1" t="s">
        <v>38</v>
      </c>
      <c r="D73" s="1" t="s">
        <v>165</v>
      </c>
      <c r="E73" s="1" t="s">
        <v>166</v>
      </c>
      <c r="F73" s="10">
        <v>-0.58460999999999996</v>
      </c>
      <c r="G73" s="10">
        <v>0.80611999999999995</v>
      </c>
      <c r="H73" s="11">
        <v>111</v>
      </c>
      <c r="I73" s="11">
        <v>525</v>
      </c>
      <c r="J73" s="10">
        <v>24.29770358</v>
      </c>
      <c r="K73" s="12">
        <v>53.723100000000002</v>
      </c>
      <c r="L73" s="12">
        <v>14.37040945</v>
      </c>
      <c r="M73" s="12">
        <v>1.5055000000000001</v>
      </c>
      <c r="N73" s="12">
        <v>9.9272941299999999</v>
      </c>
      <c r="O73" s="12">
        <v>8.5298999999999996</v>
      </c>
      <c r="P73" s="12">
        <v>40.56259</v>
      </c>
      <c r="Q73" s="12">
        <v>35.424630000000001</v>
      </c>
      <c r="R73" s="13">
        <v>-1.4412541211002551E-2</v>
      </c>
      <c r="S73" s="1">
        <v>9.9</v>
      </c>
      <c r="T73" s="12"/>
      <c r="U73" s="41">
        <v>1532011154</v>
      </c>
      <c r="V73" s="1">
        <v>2022</v>
      </c>
      <c r="W73">
        <f t="shared" si="15"/>
        <v>1</v>
      </c>
      <c r="X73">
        <f t="shared" si="16"/>
        <v>0</v>
      </c>
      <c r="Y73">
        <f t="shared" si="17"/>
        <v>1</v>
      </c>
      <c r="Z73">
        <f t="shared" si="18"/>
        <v>0</v>
      </c>
      <c r="AA73">
        <f t="shared" si="19"/>
        <v>0</v>
      </c>
      <c r="AB73">
        <f t="shared" si="20"/>
        <v>0</v>
      </c>
      <c r="AC73">
        <f t="shared" si="21"/>
        <v>0</v>
      </c>
      <c r="AD73">
        <f t="shared" si="22"/>
        <v>0</v>
      </c>
      <c r="AE73">
        <f t="shared" si="23"/>
        <v>1</v>
      </c>
      <c r="AF73">
        <f t="shared" si="24"/>
        <v>0</v>
      </c>
      <c r="AG73">
        <f t="shared" si="25"/>
        <v>0.49755495495495494</v>
      </c>
      <c r="AH73">
        <f t="shared" si="26"/>
        <v>0.26749032446005533</v>
      </c>
      <c r="AI73">
        <f t="shared" si="27"/>
        <v>6.5940180205911654</v>
      </c>
      <c r="AJ73">
        <f t="shared" si="28"/>
        <v>0.97274057281915538</v>
      </c>
      <c r="AK73">
        <f t="shared" si="29"/>
        <v>2.8676190476190477E-3</v>
      </c>
    </row>
    <row r="74" spans="1:37" customFormat="1" ht="17">
      <c r="A74" s="9">
        <v>75</v>
      </c>
      <c r="B74" s="1" t="s">
        <v>140</v>
      </c>
      <c r="C74" s="1" t="s">
        <v>38</v>
      </c>
      <c r="D74" s="1" t="s">
        <v>167</v>
      </c>
      <c r="E74" s="1" t="s">
        <v>168</v>
      </c>
      <c r="F74" s="10">
        <v>2.4995500000000002</v>
      </c>
      <c r="G74" s="10">
        <v>3.7610800000000002</v>
      </c>
      <c r="H74" s="11">
        <v>173</v>
      </c>
      <c r="I74" s="11">
        <v>467</v>
      </c>
      <c r="J74" s="10">
        <v>34.008101359999998</v>
      </c>
      <c r="K74" s="12">
        <v>87.445899999999995</v>
      </c>
      <c r="L74" s="12">
        <v>21.45370436</v>
      </c>
      <c r="M74" s="12">
        <v>1.9635</v>
      </c>
      <c r="N74" s="12">
        <v>12.554397</v>
      </c>
      <c r="O74" s="12">
        <v>10.922800000000001</v>
      </c>
      <c r="P74" s="12">
        <v>48.927889999999998</v>
      </c>
      <c r="Q74" s="12">
        <v>38.874850000000002</v>
      </c>
      <c r="R74" s="13">
        <v>5.1086404911391027E-2</v>
      </c>
      <c r="S74" s="1">
        <v>8.6999999999999993</v>
      </c>
      <c r="T74" s="12"/>
      <c r="U74" s="41">
        <v>1532100049</v>
      </c>
      <c r="V74" s="1">
        <v>2022</v>
      </c>
      <c r="W74">
        <f t="shared" si="15"/>
        <v>1</v>
      </c>
      <c r="X74">
        <f t="shared" si="16"/>
        <v>0</v>
      </c>
      <c r="Y74">
        <f t="shared" si="17"/>
        <v>1</v>
      </c>
      <c r="Z74">
        <f t="shared" si="18"/>
        <v>0</v>
      </c>
      <c r="AA74">
        <f t="shared" si="19"/>
        <v>0</v>
      </c>
      <c r="AB74">
        <f t="shared" si="20"/>
        <v>0</v>
      </c>
      <c r="AC74">
        <f t="shared" si="21"/>
        <v>0</v>
      </c>
      <c r="AD74">
        <f t="shared" si="22"/>
        <v>0</v>
      </c>
      <c r="AE74">
        <f t="shared" si="23"/>
        <v>1</v>
      </c>
      <c r="AF74">
        <f t="shared" si="24"/>
        <v>0</v>
      </c>
      <c r="AG74">
        <f t="shared" si="25"/>
        <v>0.5168173410404624</v>
      </c>
      <c r="AH74">
        <f t="shared" si="26"/>
        <v>0.2453368809744082</v>
      </c>
      <c r="AI74">
        <f t="shared" si="27"/>
        <v>6.3938869365928186</v>
      </c>
      <c r="AJ74">
        <f t="shared" si="28"/>
        <v>0.97803922182678782</v>
      </c>
      <c r="AK74">
        <f t="shared" si="29"/>
        <v>4.2044967880085658E-3</v>
      </c>
    </row>
    <row r="75" spans="1:37" customFormat="1" ht="17">
      <c r="A75" s="9">
        <v>76</v>
      </c>
      <c r="B75" s="1" t="s">
        <v>140</v>
      </c>
      <c r="C75" s="1" t="s">
        <v>77</v>
      </c>
      <c r="D75" s="1" t="s">
        <v>169</v>
      </c>
      <c r="E75" s="1" t="s">
        <v>170</v>
      </c>
      <c r="F75" s="10">
        <v>2.6235590499999999</v>
      </c>
      <c r="G75" s="10">
        <v>3.33775252</v>
      </c>
      <c r="H75" s="11">
        <v>30</v>
      </c>
      <c r="I75" s="11">
        <v>209</v>
      </c>
      <c r="J75" s="10">
        <v>7.35682071</v>
      </c>
      <c r="K75" s="12">
        <v>20.465299999999999</v>
      </c>
      <c r="L75" s="12">
        <v>4.9968533099999997</v>
      </c>
      <c r="M75" s="12">
        <v>0.35510000000000003</v>
      </c>
      <c r="N75" s="12">
        <v>2.3599673999999999</v>
      </c>
      <c r="O75" s="12">
        <v>3.9342999999999999</v>
      </c>
      <c r="P75" s="12">
        <v>77.969920040000005</v>
      </c>
      <c r="Q75" s="12">
        <v>74.323200790000001</v>
      </c>
      <c r="R75" s="13">
        <v>3.3648348602307997E-2</v>
      </c>
      <c r="S75" s="1">
        <v>12.3</v>
      </c>
      <c r="T75" s="12"/>
      <c r="U75" s="41">
        <v>132110519</v>
      </c>
      <c r="V75" s="1">
        <v>2022</v>
      </c>
      <c r="W75">
        <f t="shared" si="15"/>
        <v>0</v>
      </c>
      <c r="X75">
        <f t="shared" si="16"/>
        <v>0</v>
      </c>
      <c r="Y75">
        <f t="shared" si="17"/>
        <v>1</v>
      </c>
      <c r="Z75">
        <f t="shared" si="18"/>
        <v>0</v>
      </c>
      <c r="AA75">
        <f t="shared" si="19"/>
        <v>0</v>
      </c>
      <c r="AB75">
        <f t="shared" si="20"/>
        <v>0</v>
      </c>
      <c r="AC75">
        <f t="shared" si="21"/>
        <v>0</v>
      </c>
      <c r="AD75">
        <f t="shared" si="22"/>
        <v>0</v>
      </c>
      <c r="AE75">
        <f t="shared" si="23"/>
        <v>0</v>
      </c>
      <c r="AF75">
        <f t="shared" si="24"/>
        <v>1</v>
      </c>
      <c r="AG75">
        <f t="shared" si="25"/>
        <v>0.69401333333333326</v>
      </c>
      <c r="AH75">
        <f t="shared" si="26"/>
        <v>0.24416223119133362</v>
      </c>
      <c r="AI75">
        <f t="shared" si="27"/>
        <v>6.6459234018586306</v>
      </c>
      <c r="AJ75">
        <f t="shared" si="28"/>
        <v>0.98294461201513894</v>
      </c>
      <c r="AK75">
        <f t="shared" si="29"/>
        <v>1.699043062200957E-3</v>
      </c>
    </row>
    <row r="76" spans="1:37" customFormat="1" ht="17">
      <c r="A76" s="9">
        <v>77</v>
      </c>
      <c r="B76" s="1" t="s">
        <v>140</v>
      </c>
      <c r="C76" s="1" t="s">
        <v>77</v>
      </c>
      <c r="D76" s="1" t="s">
        <v>171</v>
      </c>
      <c r="E76" s="1" t="s">
        <v>172</v>
      </c>
      <c r="F76" s="10">
        <v>-0.57767942000000005</v>
      </c>
      <c r="G76" s="10">
        <v>3.1347031400000001</v>
      </c>
      <c r="H76" s="11">
        <v>134</v>
      </c>
      <c r="I76" s="11">
        <v>616</v>
      </c>
      <c r="J76" s="10">
        <v>20.802409900000001</v>
      </c>
      <c r="K76" s="12">
        <v>46.072899999999997</v>
      </c>
      <c r="L76" s="12">
        <v>12.253686399999999</v>
      </c>
      <c r="M76" s="12">
        <v>1.1711</v>
      </c>
      <c r="N76" s="12">
        <v>8.5487234999999995</v>
      </c>
      <c r="O76" s="12">
        <v>11.6274</v>
      </c>
      <c r="P76" s="12">
        <v>79.828019909999995</v>
      </c>
      <c r="Q76" s="12">
        <v>75.692801560000007</v>
      </c>
      <c r="R76" s="13">
        <v>-7.2365495304942988E-3</v>
      </c>
      <c r="S76" s="1">
        <v>8.3000000000000007</v>
      </c>
      <c r="T76" s="12"/>
      <c r="U76" s="41">
        <v>433050018</v>
      </c>
      <c r="V76" s="1">
        <v>2022</v>
      </c>
      <c r="W76">
        <f t="shared" si="15"/>
        <v>0</v>
      </c>
      <c r="X76">
        <f t="shared" si="16"/>
        <v>0</v>
      </c>
      <c r="Y76">
        <f t="shared" si="17"/>
        <v>1</v>
      </c>
      <c r="Z76">
        <f t="shared" si="18"/>
        <v>0</v>
      </c>
      <c r="AA76">
        <f t="shared" si="19"/>
        <v>0</v>
      </c>
      <c r="AB76">
        <f t="shared" si="20"/>
        <v>0</v>
      </c>
      <c r="AC76">
        <f t="shared" si="21"/>
        <v>0</v>
      </c>
      <c r="AD76">
        <f t="shared" si="22"/>
        <v>0</v>
      </c>
      <c r="AE76">
        <f t="shared" si="23"/>
        <v>0</v>
      </c>
      <c r="AF76">
        <f t="shared" si="24"/>
        <v>1</v>
      </c>
      <c r="AG76">
        <f t="shared" si="25"/>
        <v>0.3525671641791045</v>
      </c>
      <c r="AH76">
        <f t="shared" si="26"/>
        <v>0.26596299342997726</v>
      </c>
      <c r="AI76">
        <f t="shared" si="27"/>
        <v>7.299738280249338</v>
      </c>
      <c r="AJ76">
        <f t="shared" si="28"/>
        <v>0.97521166709000084</v>
      </c>
      <c r="AK76">
        <f t="shared" si="29"/>
        <v>1.9011363636363637E-3</v>
      </c>
    </row>
    <row r="77" spans="1:37" customFormat="1" ht="17">
      <c r="A77" s="9">
        <v>78</v>
      </c>
      <c r="B77" s="1" t="s">
        <v>140</v>
      </c>
      <c r="C77" s="1" t="s">
        <v>77</v>
      </c>
      <c r="D77" s="1" t="s">
        <v>173</v>
      </c>
      <c r="E77" s="1" t="s">
        <v>174</v>
      </c>
      <c r="F77" s="10">
        <v>0.19297436000000001</v>
      </c>
      <c r="G77" s="10">
        <v>0.13403999999999999</v>
      </c>
      <c r="H77" s="11">
        <v>39</v>
      </c>
      <c r="I77" s="11">
        <v>240</v>
      </c>
      <c r="J77" s="10">
        <v>6.6428033199999996</v>
      </c>
      <c r="K77" s="12">
        <v>27.121500000000001</v>
      </c>
      <c r="L77" s="12">
        <v>4.4496045200000003</v>
      </c>
      <c r="M77" s="12">
        <v>0.35959999999999998</v>
      </c>
      <c r="N77" s="12">
        <v>2.1931987999999998</v>
      </c>
      <c r="O77" s="12">
        <v>4.1547000000000001</v>
      </c>
      <c r="P77" s="12">
        <v>8.5443635400000009</v>
      </c>
      <c r="Q77" s="12">
        <v>7.4123523499999999</v>
      </c>
      <c r="R77" s="13">
        <v>2.2584989402265065E-2</v>
      </c>
      <c r="S77" s="1">
        <v>10.6</v>
      </c>
      <c r="T77" s="12"/>
      <c r="U77" s="41">
        <v>512040014</v>
      </c>
      <c r="V77" s="1">
        <v>2022</v>
      </c>
      <c r="W77">
        <f t="shared" si="15"/>
        <v>0</v>
      </c>
      <c r="X77">
        <f t="shared" si="16"/>
        <v>0</v>
      </c>
      <c r="Y77">
        <f t="shared" si="17"/>
        <v>1</v>
      </c>
      <c r="Z77">
        <f t="shared" si="18"/>
        <v>0</v>
      </c>
      <c r="AA77">
        <f t="shared" si="19"/>
        <v>0</v>
      </c>
      <c r="AB77">
        <f t="shared" si="20"/>
        <v>0</v>
      </c>
      <c r="AC77">
        <f t="shared" si="21"/>
        <v>0</v>
      </c>
      <c r="AD77">
        <f t="shared" si="22"/>
        <v>0</v>
      </c>
      <c r="AE77">
        <f t="shared" si="23"/>
        <v>0</v>
      </c>
      <c r="AF77">
        <f t="shared" si="24"/>
        <v>1</v>
      </c>
      <c r="AG77">
        <f t="shared" si="25"/>
        <v>0.70464358974358976</v>
      </c>
      <c r="AH77">
        <f t="shared" si="26"/>
        <v>0.16406188890732445</v>
      </c>
      <c r="AI77">
        <f t="shared" si="27"/>
        <v>6.0989955506117903</v>
      </c>
      <c r="AJ77">
        <f t="shared" si="28"/>
        <v>0.98691464315474997</v>
      </c>
      <c r="AK77">
        <f t="shared" si="29"/>
        <v>1.4983333333333333E-3</v>
      </c>
    </row>
    <row r="78" spans="1:37" customFormat="1" ht="17">
      <c r="A78" s="9">
        <v>79</v>
      </c>
      <c r="B78" s="1" t="s">
        <v>140</v>
      </c>
      <c r="C78" s="1" t="s">
        <v>77</v>
      </c>
      <c r="D78" s="1" t="s">
        <v>175</v>
      </c>
      <c r="E78" s="1" t="s">
        <v>176</v>
      </c>
      <c r="F78" s="10">
        <v>2.1509319999999998E-2</v>
      </c>
      <c r="G78" s="10">
        <v>0.19348123</v>
      </c>
      <c r="H78" s="11">
        <v>43</v>
      </c>
      <c r="I78" s="11">
        <v>403</v>
      </c>
      <c r="J78" s="10">
        <v>9.7258846699999992</v>
      </c>
      <c r="K78" s="12">
        <v>22.4635</v>
      </c>
      <c r="L78" s="12">
        <v>5.3466941099999996</v>
      </c>
      <c r="M78" s="12">
        <v>0.62839999999999996</v>
      </c>
      <c r="N78" s="12">
        <v>4.3791905599999996</v>
      </c>
      <c r="O78" s="12">
        <v>13.3241</v>
      </c>
      <c r="P78" s="12">
        <v>11.109571669999999</v>
      </c>
      <c r="Q78" s="12">
        <v>10.72983099</v>
      </c>
      <c r="R78" s="13">
        <v>1.9361070470505367E-3</v>
      </c>
      <c r="S78" s="1">
        <v>10.8</v>
      </c>
      <c r="T78" s="12"/>
      <c r="U78" s="41">
        <v>633030010</v>
      </c>
      <c r="V78" s="1">
        <v>2022</v>
      </c>
      <c r="W78">
        <f t="shared" si="15"/>
        <v>0</v>
      </c>
      <c r="X78">
        <f t="shared" si="16"/>
        <v>0</v>
      </c>
      <c r="Y78">
        <f t="shared" si="17"/>
        <v>1</v>
      </c>
      <c r="Z78">
        <f t="shared" si="18"/>
        <v>0</v>
      </c>
      <c r="AA78">
        <f t="shared" si="19"/>
        <v>0</v>
      </c>
      <c r="AB78">
        <f t="shared" si="20"/>
        <v>0</v>
      </c>
      <c r="AC78">
        <f t="shared" si="21"/>
        <v>0</v>
      </c>
      <c r="AD78">
        <f t="shared" si="22"/>
        <v>0</v>
      </c>
      <c r="AE78">
        <f t="shared" si="23"/>
        <v>0</v>
      </c>
      <c r="AF78">
        <f t="shared" si="24"/>
        <v>1</v>
      </c>
      <c r="AG78">
        <f t="shared" si="25"/>
        <v>0.53702093023255815</v>
      </c>
      <c r="AH78">
        <f t="shared" si="26"/>
        <v>0.23801696574442985</v>
      </c>
      <c r="AI78">
        <f t="shared" si="27"/>
        <v>6.9687946530872056</v>
      </c>
      <c r="AJ78">
        <f t="shared" si="28"/>
        <v>0.97278699457385498</v>
      </c>
      <c r="AK78">
        <f t="shared" si="29"/>
        <v>1.5593052109181141E-3</v>
      </c>
    </row>
    <row r="79" spans="1:37" customFormat="1" ht="17">
      <c r="A79" s="9">
        <v>80</v>
      </c>
      <c r="B79" s="1" t="s">
        <v>140</v>
      </c>
      <c r="C79" s="1" t="s">
        <v>77</v>
      </c>
      <c r="D79" s="1" t="s">
        <v>177</v>
      </c>
      <c r="E79" s="1" t="s">
        <v>178</v>
      </c>
      <c r="F79" s="10">
        <v>0.89283073000000002</v>
      </c>
      <c r="G79" s="10">
        <v>0.73739984000000003</v>
      </c>
      <c r="H79" s="11">
        <v>20</v>
      </c>
      <c r="I79" s="11">
        <v>65</v>
      </c>
      <c r="J79" s="10">
        <v>2.75362939</v>
      </c>
      <c r="K79" s="12">
        <v>18.595300000000002</v>
      </c>
      <c r="L79" s="12">
        <v>1.3626042700000001</v>
      </c>
      <c r="M79" s="12">
        <v>0.32250000000000001</v>
      </c>
      <c r="N79" s="12">
        <v>1.3910251199999999</v>
      </c>
      <c r="O79" s="12">
        <v>1.2735000000000001</v>
      </c>
      <c r="P79" s="12">
        <v>6.5908611600000002</v>
      </c>
      <c r="Q79" s="12">
        <v>5.4289688700000003</v>
      </c>
      <c r="R79" s="13">
        <v>0.13546495796613017</v>
      </c>
      <c r="S79" s="1">
        <v>7.8</v>
      </c>
      <c r="T79" s="12"/>
      <c r="U79" s="41">
        <v>932020016</v>
      </c>
      <c r="V79" s="1">
        <v>2022</v>
      </c>
      <c r="W79">
        <f t="shared" si="15"/>
        <v>0</v>
      </c>
      <c r="X79">
        <f t="shared" si="16"/>
        <v>0</v>
      </c>
      <c r="Y79">
        <f t="shared" si="17"/>
        <v>1</v>
      </c>
      <c r="Z79">
        <f t="shared" si="18"/>
        <v>0</v>
      </c>
      <c r="AA79">
        <f t="shared" si="19"/>
        <v>0</v>
      </c>
      <c r="AB79">
        <f t="shared" si="20"/>
        <v>0</v>
      </c>
      <c r="AC79">
        <f t="shared" si="21"/>
        <v>0</v>
      </c>
      <c r="AD79">
        <f t="shared" si="22"/>
        <v>0</v>
      </c>
      <c r="AE79">
        <f t="shared" si="23"/>
        <v>0</v>
      </c>
      <c r="AF79">
        <f t="shared" si="24"/>
        <v>1</v>
      </c>
      <c r="AG79">
        <f t="shared" si="25"/>
        <v>0.94589000000000012</v>
      </c>
      <c r="AH79">
        <f t="shared" si="26"/>
        <v>7.3276810269261583E-2</v>
      </c>
      <c r="AI79">
        <f t="shared" si="27"/>
        <v>4.3132561860465115</v>
      </c>
      <c r="AJ79">
        <f t="shared" si="28"/>
        <v>0.98295256319445168</v>
      </c>
      <c r="AK79">
        <f t="shared" si="29"/>
        <v>4.9615384615384617E-3</v>
      </c>
    </row>
    <row r="80" spans="1:37" customFormat="1" ht="17">
      <c r="A80" s="9">
        <v>81</v>
      </c>
      <c r="B80" s="1" t="s">
        <v>140</v>
      </c>
      <c r="C80" s="1" t="s">
        <v>77</v>
      </c>
      <c r="D80" s="1" t="s">
        <v>179</v>
      </c>
      <c r="E80" s="1" t="s">
        <v>180</v>
      </c>
      <c r="F80" s="10">
        <v>0.17783475000000001</v>
      </c>
      <c r="G80" s="10">
        <v>6.545811E-2</v>
      </c>
      <c r="H80" s="11">
        <v>16</v>
      </c>
      <c r="I80" s="11">
        <v>37</v>
      </c>
      <c r="J80" s="10">
        <v>2.4922464</v>
      </c>
      <c r="K80" s="12">
        <v>7.3901000000000003</v>
      </c>
      <c r="L80" s="12">
        <v>1.9374876299999999</v>
      </c>
      <c r="M80" s="12">
        <v>9.6199999999999994E-2</v>
      </c>
      <c r="N80" s="12">
        <v>0.55475876999999996</v>
      </c>
      <c r="O80" s="12">
        <v>0.63849999999999996</v>
      </c>
      <c r="P80" s="12">
        <v>3.4594649</v>
      </c>
      <c r="Q80" s="12">
        <v>2.97592166</v>
      </c>
      <c r="R80" s="13">
        <v>5.1405276579045506E-2</v>
      </c>
      <c r="S80" s="1">
        <v>8.3000000000000007</v>
      </c>
      <c r="T80" s="12"/>
      <c r="U80" s="41">
        <v>932020034</v>
      </c>
      <c r="V80" s="1">
        <v>2022</v>
      </c>
      <c r="W80">
        <f t="shared" si="15"/>
        <v>0</v>
      </c>
      <c r="X80">
        <f t="shared" si="16"/>
        <v>0</v>
      </c>
      <c r="Y80">
        <f t="shared" si="17"/>
        <v>1</v>
      </c>
      <c r="Z80">
        <f t="shared" si="18"/>
        <v>0</v>
      </c>
      <c r="AA80">
        <f t="shared" si="19"/>
        <v>0</v>
      </c>
      <c r="AB80">
        <f t="shared" si="20"/>
        <v>0</v>
      </c>
      <c r="AC80">
        <f t="shared" si="21"/>
        <v>0</v>
      </c>
      <c r="AD80">
        <f t="shared" si="22"/>
        <v>0</v>
      </c>
      <c r="AE80">
        <f t="shared" si="23"/>
        <v>0</v>
      </c>
      <c r="AF80">
        <f t="shared" si="24"/>
        <v>1</v>
      </c>
      <c r="AG80">
        <f t="shared" si="25"/>
        <v>0.46789375</v>
      </c>
      <c r="AH80">
        <f t="shared" si="26"/>
        <v>0.26217339819488233</v>
      </c>
      <c r="AI80">
        <f t="shared" si="27"/>
        <v>5.7667231808731811</v>
      </c>
      <c r="AJ80">
        <f t="shared" si="28"/>
        <v>0.9871498604116854</v>
      </c>
      <c r="AK80">
        <f t="shared" si="29"/>
        <v>2.5999999999999999E-3</v>
      </c>
    </row>
    <row r="81" spans="1:37" customFormat="1" ht="17">
      <c r="A81" s="9">
        <v>82</v>
      </c>
      <c r="B81" s="1" t="s">
        <v>140</v>
      </c>
      <c r="C81" s="1" t="s">
        <v>77</v>
      </c>
      <c r="D81" s="1" t="s">
        <v>181</v>
      </c>
      <c r="E81" s="1" t="s">
        <v>182</v>
      </c>
      <c r="F81" s="10">
        <v>0.42425223000000001</v>
      </c>
      <c r="G81" s="10">
        <v>0.34669751999999998</v>
      </c>
      <c r="H81" s="11">
        <v>14</v>
      </c>
      <c r="I81" s="11">
        <v>124</v>
      </c>
      <c r="J81" s="10">
        <v>2.36110884</v>
      </c>
      <c r="K81" s="12">
        <v>8.3485999999999994</v>
      </c>
      <c r="L81" s="12">
        <v>1.2923722499999999</v>
      </c>
      <c r="M81" s="12">
        <v>0.1598</v>
      </c>
      <c r="N81" s="12">
        <v>1.0687365900000001</v>
      </c>
      <c r="O81" s="12">
        <v>1.0213000000000001</v>
      </c>
      <c r="P81" s="12">
        <v>3.47773683</v>
      </c>
      <c r="Q81" s="12">
        <v>2.7271169999999998</v>
      </c>
      <c r="R81" s="13">
        <v>0.12199089544104463</v>
      </c>
      <c r="S81" s="1">
        <v>10.7</v>
      </c>
      <c r="T81" s="12"/>
      <c r="U81" s="41">
        <v>935010012</v>
      </c>
      <c r="V81" s="1">
        <v>2022</v>
      </c>
      <c r="W81">
        <f t="shared" si="15"/>
        <v>0</v>
      </c>
      <c r="X81">
        <f t="shared" si="16"/>
        <v>0</v>
      </c>
      <c r="Y81">
        <f t="shared" si="17"/>
        <v>1</v>
      </c>
      <c r="Z81">
        <f t="shared" si="18"/>
        <v>0</v>
      </c>
      <c r="AA81">
        <f t="shared" si="19"/>
        <v>0</v>
      </c>
      <c r="AB81">
        <f t="shared" si="20"/>
        <v>0</v>
      </c>
      <c r="AC81">
        <f t="shared" si="21"/>
        <v>0</v>
      </c>
      <c r="AD81">
        <f t="shared" si="22"/>
        <v>0</v>
      </c>
      <c r="AE81">
        <f t="shared" si="23"/>
        <v>0</v>
      </c>
      <c r="AF81">
        <f t="shared" si="24"/>
        <v>1</v>
      </c>
      <c r="AG81">
        <f t="shared" si="25"/>
        <v>0.60774285714285714</v>
      </c>
      <c r="AH81">
        <f t="shared" si="26"/>
        <v>0.15480107443164123</v>
      </c>
      <c r="AI81">
        <f t="shared" si="27"/>
        <v>6.6879636420525665</v>
      </c>
      <c r="AJ81">
        <f t="shared" si="28"/>
        <v>0.98121856048140654</v>
      </c>
      <c r="AK81">
        <f t="shared" si="29"/>
        <v>1.2887096774193548E-3</v>
      </c>
    </row>
    <row r="82" spans="1:37" customFormat="1" ht="17">
      <c r="A82" s="9">
        <v>83</v>
      </c>
      <c r="B82" s="1" t="s">
        <v>140</v>
      </c>
      <c r="C82" s="1" t="s">
        <v>77</v>
      </c>
      <c r="D82" s="1" t="s">
        <v>183</v>
      </c>
      <c r="E82" s="1" t="s">
        <v>184</v>
      </c>
      <c r="F82" s="10">
        <v>0.43100590999999999</v>
      </c>
      <c r="G82" s="10">
        <v>0.50778562000000005</v>
      </c>
      <c r="H82" s="11">
        <v>15</v>
      </c>
      <c r="I82" s="11">
        <v>203</v>
      </c>
      <c r="J82" s="10">
        <v>4.9843212799999996</v>
      </c>
      <c r="K82" s="12">
        <v>15.129099999999999</v>
      </c>
      <c r="L82" s="12">
        <v>2.9534919999999998</v>
      </c>
      <c r="M82" s="12">
        <v>0.43120000000000003</v>
      </c>
      <c r="N82" s="12">
        <v>2.0308292799999998</v>
      </c>
      <c r="O82" s="12">
        <v>3.2073</v>
      </c>
      <c r="P82" s="12">
        <v>5.7225154700000003</v>
      </c>
      <c r="Q82" s="12">
        <v>4.8550652599999999</v>
      </c>
      <c r="R82" s="13">
        <v>7.5317561352088405E-2</v>
      </c>
      <c r="S82" s="1">
        <v>8.9</v>
      </c>
      <c r="T82" s="12"/>
      <c r="U82" s="41">
        <v>935020027</v>
      </c>
      <c r="V82" s="1">
        <v>2022</v>
      </c>
      <c r="W82">
        <f t="shared" si="15"/>
        <v>0</v>
      </c>
      <c r="X82">
        <f t="shared" si="16"/>
        <v>0</v>
      </c>
      <c r="Y82">
        <f t="shared" si="17"/>
        <v>1</v>
      </c>
      <c r="Z82">
        <f t="shared" si="18"/>
        <v>0</v>
      </c>
      <c r="AA82">
        <f t="shared" si="19"/>
        <v>0</v>
      </c>
      <c r="AB82">
        <f t="shared" si="20"/>
        <v>0</v>
      </c>
      <c r="AC82">
        <f t="shared" si="21"/>
        <v>0</v>
      </c>
      <c r="AD82">
        <f t="shared" si="22"/>
        <v>0</v>
      </c>
      <c r="AE82">
        <f t="shared" si="23"/>
        <v>0</v>
      </c>
      <c r="AF82">
        <f t="shared" si="24"/>
        <v>1</v>
      </c>
      <c r="AG82">
        <f t="shared" si="25"/>
        <v>1.0373533333333333</v>
      </c>
      <c r="AH82">
        <f t="shared" si="26"/>
        <v>0.19521927940194725</v>
      </c>
      <c r="AI82">
        <f t="shared" si="27"/>
        <v>4.7097153988868268</v>
      </c>
      <c r="AJ82">
        <f t="shared" si="28"/>
        <v>0.97228845202213321</v>
      </c>
      <c r="AK82">
        <f t="shared" si="29"/>
        <v>2.1241379310344829E-3</v>
      </c>
    </row>
    <row r="83" spans="1:37" customFormat="1" ht="17">
      <c r="A83" s="9">
        <v>84</v>
      </c>
      <c r="B83" s="1" t="s">
        <v>140</v>
      </c>
      <c r="C83" s="1" t="s">
        <v>77</v>
      </c>
      <c r="D83" s="1" t="s">
        <v>185</v>
      </c>
      <c r="E83" s="1" t="s">
        <v>186</v>
      </c>
      <c r="F83" s="10">
        <v>1.87610784</v>
      </c>
      <c r="G83" s="10">
        <v>1.96598227</v>
      </c>
      <c r="H83" s="11">
        <v>57</v>
      </c>
      <c r="I83" s="11">
        <v>250</v>
      </c>
      <c r="J83" s="10">
        <v>14.29172333</v>
      </c>
      <c r="K83" s="12">
        <v>43.520899999999997</v>
      </c>
      <c r="L83" s="12">
        <v>9.28751353</v>
      </c>
      <c r="M83" s="12">
        <v>0.86240000000000006</v>
      </c>
      <c r="N83" s="12">
        <v>5.0042097999999999</v>
      </c>
      <c r="O83" s="12">
        <v>4.7626999999999997</v>
      </c>
      <c r="P83" s="12">
        <v>21.616658220000001</v>
      </c>
      <c r="Q83" s="12">
        <v>17.732281270000001</v>
      </c>
      <c r="R83" s="13">
        <v>8.6789910859773958E-2</v>
      </c>
      <c r="S83" s="1">
        <v>8.9</v>
      </c>
      <c r="T83" s="12"/>
      <c r="U83" s="41">
        <v>1112010528</v>
      </c>
      <c r="V83" s="1">
        <v>2022</v>
      </c>
      <c r="W83">
        <f t="shared" si="15"/>
        <v>1</v>
      </c>
      <c r="X83">
        <f t="shared" si="16"/>
        <v>0</v>
      </c>
      <c r="Y83">
        <f t="shared" si="17"/>
        <v>1</v>
      </c>
      <c r="Z83">
        <f t="shared" si="18"/>
        <v>0</v>
      </c>
      <c r="AA83">
        <f t="shared" si="19"/>
        <v>0</v>
      </c>
      <c r="AB83">
        <f t="shared" si="20"/>
        <v>0</v>
      </c>
      <c r="AC83">
        <f t="shared" si="21"/>
        <v>0</v>
      </c>
      <c r="AD83">
        <f t="shared" si="22"/>
        <v>0</v>
      </c>
      <c r="AE83">
        <f t="shared" si="23"/>
        <v>0</v>
      </c>
      <c r="AF83">
        <f t="shared" si="24"/>
        <v>1</v>
      </c>
      <c r="AG83">
        <f t="shared" si="25"/>
        <v>0.77865438596491221</v>
      </c>
      <c r="AH83">
        <f t="shared" si="26"/>
        <v>0.2134035263517069</v>
      </c>
      <c r="AI83">
        <f t="shared" si="27"/>
        <v>5.8026551484230051</v>
      </c>
      <c r="AJ83">
        <f t="shared" si="28"/>
        <v>0.98056926817068579</v>
      </c>
      <c r="AK83">
        <f t="shared" si="29"/>
        <v>3.4496000000000001E-3</v>
      </c>
    </row>
    <row r="84" spans="1:37" customFormat="1" ht="17">
      <c r="A84" s="9">
        <v>85</v>
      </c>
      <c r="B84" s="1" t="s">
        <v>140</v>
      </c>
      <c r="C84" s="1" t="s">
        <v>77</v>
      </c>
      <c r="D84" s="1" t="s">
        <v>187</v>
      </c>
      <c r="E84" s="1" t="s">
        <v>188</v>
      </c>
      <c r="F84" s="10">
        <v>4.4663009200000001</v>
      </c>
      <c r="G84" s="10">
        <v>22.343751099999999</v>
      </c>
      <c r="H84" s="11">
        <v>143</v>
      </c>
      <c r="I84" s="11">
        <v>523</v>
      </c>
      <c r="J84" s="10">
        <v>30.49490862</v>
      </c>
      <c r="K84" s="12">
        <v>94.413499999999999</v>
      </c>
      <c r="L84" s="12">
        <v>26.733720890000001</v>
      </c>
      <c r="M84" s="12">
        <v>0.58540000000000003</v>
      </c>
      <c r="N84" s="12">
        <v>3.7611877300000001</v>
      </c>
      <c r="O84" s="12">
        <v>10.1312</v>
      </c>
      <c r="P84" s="12">
        <v>41.075607679999997</v>
      </c>
      <c r="Q84" s="12">
        <v>34.98813749</v>
      </c>
      <c r="R84" s="13">
        <v>0.10873365416270331</v>
      </c>
      <c r="S84" s="1">
        <v>9.6</v>
      </c>
      <c r="T84" s="12"/>
      <c r="U84" s="41">
        <v>1132071036</v>
      </c>
      <c r="V84" s="1">
        <v>2022</v>
      </c>
      <c r="W84">
        <f t="shared" si="15"/>
        <v>1</v>
      </c>
      <c r="X84">
        <f t="shared" si="16"/>
        <v>0</v>
      </c>
      <c r="Y84">
        <f t="shared" si="17"/>
        <v>1</v>
      </c>
      <c r="Z84">
        <f t="shared" si="18"/>
        <v>0</v>
      </c>
      <c r="AA84">
        <f t="shared" si="19"/>
        <v>0</v>
      </c>
      <c r="AB84">
        <f t="shared" si="20"/>
        <v>0</v>
      </c>
      <c r="AC84">
        <f t="shared" si="21"/>
        <v>0</v>
      </c>
      <c r="AD84">
        <f t="shared" si="22"/>
        <v>0</v>
      </c>
      <c r="AE84">
        <f t="shared" si="23"/>
        <v>0</v>
      </c>
      <c r="AF84">
        <f t="shared" si="24"/>
        <v>1</v>
      </c>
      <c r="AG84">
        <f t="shared" si="25"/>
        <v>0.66432797202797211</v>
      </c>
      <c r="AH84">
        <f t="shared" si="26"/>
        <v>0.28315570220360436</v>
      </c>
      <c r="AI84">
        <f t="shared" si="27"/>
        <v>6.4249875811410995</v>
      </c>
      <c r="AJ84">
        <f t="shared" si="28"/>
        <v>0.99383782338532334</v>
      </c>
      <c r="AK84">
        <f t="shared" si="29"/>
        <v>1.1193116634799236E-3</v>
      </c>
    </row>
    <row r="85" spans="1:37" customFormat="1" ht="17">
      <c r="A85" s="9">
        <v>86</v>
      </c>
      <c r="B85" s="1" t="s">
        <v>140</v>
      </c>
      <c r="C85" s="1" t="s">
        <v>77</v>
      </c>
      <c r="D85" s="1" t="s">
        <v>189</v>
      </c>
      <c r="E85" s="1" t="s">
        <v>190</v>
      </c>
      <c r="F85" s="10">
        <v>0.82998000000000005</v>
      </c>
      <c r="G85" s="10">
        <v>1.08199</v>
      </c>
      <c r="H85" s="11">
        <v>28</v>
      </c>
      <c r="I85" s="11">
        <v>324</v>
      </c>
      <c r="J85" s="10">
        <v>6.8565883699999999</v>
      </c>
      <c r="K85" s="12">
        <v>20.241900000000001</v>
      </c>
      <c r="L85" s="12">
        <v>4.4703134999999996</v>
      </c>
      <c r="M85" s="12">
        <v>0.44850000000000001</v>
      </c>
      <c r="N85" s="12">
        <v>2.3862748699999998</v>
      </c>
      <c r="O85" s="12">
        <v>9.3149999999999995</v>
      </c>
      <c r="P85" s="12">
        <v>9.4346300000000003</v>
      </c>
      <c r="Q85" s="12">
        <v>7.0742099999999999</v>
      </c>
      <c r="R85" s="13">
        <v>8.7971653366374733E-2</v>
      </c>
      <c r="S85" s="1">
        <v>9.5</v>
      </c>
      <c r="T85" s="12"/>
      <c r="U85" s="41">
        <v>1133060019</v>
      </c>
      <c r="V85" s="1">
        <v>2022</v>
      </c>
      <c r="W85">
        <f t="shared" si="15"/>
        <v>1</v>
      </c>
      <c r="X85">
        <f t="shared" si="16"/>
        <v>0</v>
      </c>
      <c r="Y85">
        <f t="shared" si="17"/>
        <v>1</v>
      </c>
      <c r="Z85">
        <f t="shared" si="18"/>
        <v>0</v>
      </c>
      <c r="AA85">
        <f t="shared" si="19"/>
        <v>0</v>
      </c>
      <c r="AB85">
        <f t="shared" si="20"/>
        <v>0</v>
      </c>
      <c r="AC85">
        <f t="shared" si="21"/>
        <v>0</v>
      </c>
      <c r="AD85">
        <f t="shared" si="22"/>
        <v>0</v>
      </c>
      <c r="AE85">
        <f t="shared" si="23"/>
        <v>0</v>
      </c>
      <c r="AF85">
        <f t="shared" si="24"/>
        <v>1</v>
      </c>
      <c r="AG85">
        <f t="shared" si="25"/>
        <v>0.73894285714285712</v>
      </c>
      <c r="AH85">
        <f t="shared" si="26"/>
        <v>0.22084456004624067</v>
      </c>
      <c r="AI85">
        <f t="shared" si="27"/>
        <v>5.3205682720178364</v>
      </c>
      <c r="AJ85">
        <f t="shared" si="28"/>
        <v>0.97832328036190697</v>
      </c>
      <c r="AK85">
        <f t="shared" si="29"/>
        <v>1.3842592592592593E-3</v>
      </c>
    </row>
    <row r="86" spans="1:37" customFormat="1" ht="17">
      <c r="A86" s="9">
        <v>87</v>
      </c>
      <c r="B86" s="1" t="s">
        <v>140</v>
      </c>
      <c r="C86" s="1" t="s">
        <v>77</v>
      </c>
      <c r="D86" s="1" t="s">
        <v>191</v>
      </c>
      <c r="E86" s="1" t="s">
        <v>192</v>
      </c>
      <c r="F86" s="10">
        <v>4.1182299999999996</v>
      </c>
      <c r="G86" s="10">
        <v>4.7534200000000002</v>
      </c>
      <c r="H86" s="11">
        <v>134</v>
      </c>
      <c r="I86" s="11">
        <v>561</v>
      </c>
      <c r="J86" s="10">
        <v>28.729903060000002</v>
      </c>
      <c r="K86" s="12">
        <v>75.659700000000001</v>
      </c>
      <c r="L86" s="12">
        <v>18.022994740000001</v>
      </c>
      <c r="M86" s="12">
        <v>1.7428999999999999</v>
      </c>
      <c r="N86" s="12">
        <v>10.70690832</v>
      </c>
      <c r="O86" s="12">
        <v>9.6207999999999991</v>
      </c>
      <c r="P86" s="12">
        <v>39.392960000000002</v>
      </c>
      <c r="Q86" s="12">
        <v>34.730879999999999</v>
      </c>
      <c r="R86" s="13">
        <v>0.10454228369739162</v>
      </c>
      <c r="S86" s="1">
        <v>11.4</v>
      </c>
      <c r="T86" s="12"/>
      <c r="U86" s="41">
        <v>1333050017</v>
      </c>
      <c r="V86" s="1">
        <v>2022</v>
      </c>
      <c r="W86">
        <f t="shared" si="15"/>
        <v>1</v>
      </c>
      <c r="X86">
        <f t="shared" si="16"/>
        <v>0</v>
      </c>
      <c r="Y86">
        <f t="shared" si="17"/>
        <v>1</v>
      </c>
      <c r="Z86">
        <f t="shared" si="18"/>
        <v>0</v>
      </c>
      <c r="AA86">
        <f t="shared" si="19"/>
        <v>0</v>
      </c>
      <c r="AB86">
        <f t="shared" si="20"/>
        <v>0</v>
      </c>
      <c r="AC86">
        <f t="shared" si="21"/>
        <v>0</v>
      </c>
      <c r="AD86">
        <f t="shared" si="22"/>
        <v>0</v>
      </c>
      <c r="AE86">
        <f t="shared" si="23"/>
        <v>0</v>
      </c>
      <c r="AF86">
        <f t="shared" si="24"/>
        <v>1</v>
      </c>
      <c r="AG86">
        <f t="shared" si="25"/>
        <v>0.57763134328358212</v>
      </c>
      <c r="AH86">
        <f t="shared" si="26"/>
        <v>0.23821129002626235</v>
      </c>
      <c r="AI86">
        <f t="shared" si="27"/>
        <v>6.1431569912215274</v>
      </c>
      <c r="AJ86">
        <f t="shared" si="28"/>
        <v>0.97748266854084997</v>
      </c>
      <c r="AK86">
        <f t="shared" si="29"/>
        <v>3.106773618538324E-3</v>
      </c>
    </row>
    <row r="87" spans="1:37" customFormat="1" ht="17">
      <c r="A87" s="9">
        <v>88</v>
      </c>
      <c r="B87" s="1" t="s">
        <v>140</v>
      </c>
      <c r="C87" s="1" t="s">
        <v>77</v>
      </c>
      <c r="D87" s="1" t="s">
        <v>193</v>
      </c>
      <c r="E87" s="1" t="s">
        <v>194</v>
      </c>
      <c r="F87" s="10">
        <v>0.17602999999999999</v>
      </c>
      <c r="G87" s="10">
        <v>0.19699</v>
      </c>
      <c r="H87" s="11">
        <v>45</v>
      </c>
      <c r="I87" s="11">
        <v>85</v>
      </c>
      <c r="J87" s="10">
        <v>5.2410903900000001</v>
      </c>
      <c r="K87" s="12">
        <v>20.392700000000001</v>
      </c>
      <c r="L87" s="12">
        <v>3.7476133599999999</v>
      </c>
      <c r="M87" s="12">
        <v>0.24460000000000001</v>
      </c>
      <c r="N87" s="12">
        <v>1.49347703</v>
      </c>
      <c r="O87" s="12">
        <v>1.6322000000000001</v>
      </c>
      <c r="P87" s="12">
        <v>7.46068</v>
      </c>
      <c r="Q87" s="12">
        <v>7.2846500000000001</v>
      </c>
      <c r="R87" s="13">
        <v>2.3594364052606464E-2</v>
      </c>
      <c r="S87" s="1">
        <v>10.3</v>
      </c>
      <c r="T87" s="12"/>
      <c r="U87" s="41">
        <v>1512011185</v>
      </c>
      <c r="V87" s="1">
        <v>2022</v>
      </c>
      <c r="W87">
        <f t="shared" si="15"/>
        <v>1</v>
      </c>
      <c r="X87">
        <f t="shared" si="16"/>
        <v>0</v>
      </c>
      <c r="Y87">
        <f t="shared" si="17"/>
        <v>1</v>
      </c>
      <c r="Z87">
        <f t="shared" si="18"/>
        <v>0</v>
      </c>
      <c r="AA87">
        <f t="shared" si="19"/>
        <v>0</v>
      </c>
      <c r="AB87">
        <f t="shared" si="20"/>
        <v>0</v>
      </c>
      <c r="AC87">
        <f t="shared" si="21"/>
        <v>0</v>
      </c>
      <c r="AD87">
        <f t="shared" si="22"/>
        <v>0</v>
      </c>
      <c r="AE87">
        <f t="shared" si="23"/>
        <v>0</v>
      </c>
      <c r="AF87">
        <f t="shared" si="24"/>
        <v>1</v>
      </c>
      <c r="AG87">
        <f t="shared" si="25"/>
        <v>0.45860666666666666</v>
      </c>
      <c r="AH87">
        <f t="shared" si="26"/>
        <v>0.18377229891088476</v>
      </c>
      <c r="AI87">
        <f t="shared" si="27"/>
        <v>6.1057932542927222</v>
      </c>
      <c r="AJ87">
        <f t="shared" si="28"/>
        <v>0.9881476743566262</v>
      </c>
      <c r="AK87">
        <f t="shared" si="29"/>
        <v>2.8776470588235295E-3</v>
      </c>
    </row>
    <row r="88" spans="1:37" customFormat="1" ht="17">
      <c r="A88" s="9">
        <v>89</v>
      </c>
      <c r="B88" s="1" t="s">
        <v>140</v>
      </c>
      <c r="C88" s="1" t="s">
        <v>77</v>
      </c>
      <c r="D88" s="1" t="s">
        <v>195</v>
      </c>
      <c r="E88" s="1" t="s">
        <v>196</v>
      </c>
      <c r="F88" s="10">
        <v>0.53693999999999997</v>
      </c>
      <c r="G88" s="10">
        <v>0.59626999999999997</v>
      </c>
      <c r="H88" s="11">
        <v>14</v>
      </c>
      <c r="I88" s="11">
        <v>20</v>
      </c>
      <c r="J88" s="10">
        <v>2.8055621300000002</v>
      </c>
      <c r="K88" s="12">
        <v>11.787800000000001</v>
      </c>
      <c r="L88" s="12">
        <v>2.7414519899999998</v>
      </c>
      <c r="M88" s="12">
        <v>1.24E-2</v>
      </c>
      <c r="N88" s="12">
        <v>6.4110139999999996E-2</v>
      </c>
      <c r="O88" s="12">
        <v>0.18060000000000001</v>
      </c>
      <c r="P88" s="12">
        <v>3.2610399999999999</v>
      </c>
      <c r="Q88" s="12">
        <v>1.86266</v>
      </c>
      <c r="R88" s="13">
        <v>0.16465299413683979</v>
      </c>
      <c r="S88" s="1">
        <v>6</v>
      </c>
      <c r="T88" s="12"/>
      <c r="U88" s="41">
        <v>1532010120</v>
      </c>
      <c r="V88" s="1">
        <v>2022</v>
      </c>
      <c r="W88">
        <f t="shared" si="15"/>
        <v>1</v>
      </c>
      <c r="X88">
        <f t="shared" si="16"/>
        <v>0</v>
      </c>
      <c r="Y88">
        <f t="shared" si="17"/>
        <v>1</v>
      </c>
      <c r="Z88">
        <f t="shared" si="18"/>
        <v>0</v>
      </c>
      <c r="AA88">
        <f t="shared" si="19"/>
        <v>0</v>
      </c>
      <c r="AB88">
        <f t="shared" si="20"/>
        <v>0</v>
      </c>
      <c r="AC88">
        <f t="shared" si="21"/>
        <v>0</v>
      </c>
      <c r="AD88">
        <f t="shared" si="22"/>
        <v>0</v>
      </c>
      <c r="AE88">
        <f t="shared" si="23"/>
        <v>0</v>
      </c>
      <c r="AF88">
        <f t="shared" si="24"/>
        <v>1</v>
      </c>
      <c r="AG88">
        <f t="shared" si="25"/>
        <v>0.8428714285714286</v>
      </c>
      <c r="AH88">
        <f t="shared" si="26"/>
        <v>0.23256689034425421</v>
      </c>
      <c r="AI88">
        <f t="shared" si="27"/>
        <v>5.1701725806451613</v>
      </c>
      <c r="AJ88">
        <f t="shared" si="28"/>
        <v>0.99894917035304487</v>
      </c>
      <c r="AK88">
        <f t="shared" si="29"/>
        <v>6.2E-4</v>
      </c>
    </row>
    <row r="89" spans="1:37" customFormat="1" ht="17">
      <c r="A89" s="9">
        <v>90</v>
      </c>
      <c r="B89" s="1" t="s">
        <v>140</v>
      </c>
      <c r="C89" s="1" t="s">
        <v>77</v>
      </c>
      <c r="D89" s="1" t="s">
        <v>197</v>
      </c>
      <c r="E89" s="1" t="s">
        <v>198</v>
      </c>
      <c r="F89" s="10">
        <v>0.33617999999999998</v>
      </c>
      <c r="G89" s="10">
        <v>0.32579000000000002</v>
      </c>
      <c r="H89" s="11">
        <v>24</v>
      </c>
      <c r="I89" s="11">
        <v>121</v>
      </c>
      <c r="J89" s="10">
        <v>5.3894625200000004</v>
      </c>
      <c r="K89" s="12">
        <v>17.945699999999999</v>
      </c>
      <c r="L89" s="12">
        <v>4.4185769400000003</v>
      </c>
      <c r="M89" s="12">
        <v>0.16919999999999999</v>
      </c>
      <c r="N89" s="12">
        <v>0.97088558000000003</v>
      </c>
      <c r="O89" s="12">
        <v>1.7594000000000001</v>
      </c>
      <c r="P89" s="12">
        <v>5.4175000000000004</v>
      </c>
      <c r="Q89" s="12">
        <v>4.9465000000000003</v>
      </c>
      <c r="R89" s="13">
        <v>6.2054453161052146E-2</v>
      </c>
      <c r="S89" s="1">
        <v>7.4</v>
      </c>
      <c r="T89" s="12"/>
      <c r="U89" s="41">
        <v>1532021338</v>
      </c>
      <c r="V89" s="1">
        <v>2022</v>
      </c>
      <c r="W89">
        <f t="shared" si="15"/>
        <v>1</v>
      </c>
      <c r="X89">
        <f t="shared" si="16"/>
        <v>0</v>
      </c>
      <c r="Y89">
        <f t="shared" si="17"/>
        <v>1</v>
      </c>
      <c r="Z89">
        <f t="shared" si="18"/>
        <v>0</v>
      </c>
      <c r="AA89">
        <f t="shared" si="19"/>
        <v>0</v>
      </c>
      <c r="AB89">
        <f t="shared" si="20"/>
        <v>0</v>
      </c>
      <c r="AC89">
        <f t="shared" si="21"/>
        <v>0</v>
      </c>
      <c r="AD89">
        <f t="shared" si="22"/>
        <v>0</v>
      </c>
      <c r="AE89">
        <f t="shared" si="23"/>
        <v>0</v>
      </c>
      <c r="AF89">
        <f t="shared" si="24"/>
        <v>1</v>
      </c>
      <c r="AG89">
        <f t="shared" si="25"/>
        <v>0.75478749999999994</v>
      </c>
      <c r="AH89">
        <f t="shared" si="26"/>
        <v>0.24621925809525405</v>
      </c>
      <c r="AI89">
        <f t="shared" si="27"/>
        <v>5.7380944444444451</v>
      </c>
      <c r="AJ89">
        <f t="shared" si="28"/>
        <v>0.9906596227415001</v>
      </c>
      <c r="AK89">
        <f t="shared" si="29"/>
        <v>1.3983471074380165E-3</v>
      </c>
    </row>
    <row r="90" spans="1:37" customFormat="1" ht="17">
      <c r="A90" s="9">
        <v>91</v>
      </c>
      <c r="B90" s="1" t="s">
        <v>140</v>
      </c>
      <c r="C90" s="1" t="s">
        <v>77</v>
      </c>
      <c r="D90" s="1" t="s">
        <v>199</v>
      </c>
      <c r="E90" s="1" t="s">
        <v>200</v>
      </c>
      <c r="F90" s="10">
        <v>8.3260000000000001E-2</v>
      </c>
      <c r="G90" s="10">
        <v>9.5350000000000004E-2</v>
      </c>
      <c r="H90" s="11">
        <v>14</v>
      </c>
      <c r="I90" s="11">
        <v>79</v>
      </c>
      <c r="J90" s="10">
        <v>2.9681100499999999</v>
      </c>
      <c r="K90" s="12">
        <v>3.9239999999999999</v>
      </c>
      <c r="L90" s="12">
        <v>2.0409819200000001</v>
      </c>
      <c r="M90" s="12">
        <v>8.9399999999999993E-2</v>
      </c>
      <c r="N90" s="12">
        <v>0.92712813000000005</v>
      </c>
      <c r="O90" s="12">
        <v>1.7585</v>
      </c>
      <c r="P90" s="12">
        <v>3.2534200000000002</v>
      </c>
      <c r="Q90" s="12">
        <v>3.0647500000000001</v>
      </c>
      <c r="R90" s="13">
        <v>2.5591531373139648E-2</v>
      </c>
      <c r="S90" s="1">
        <v>3</v>
      </c>
      <c r="T90" s="12"/>
      <c r="U90" s="41">
        <v>1532021365</v>
      </c>
      <c r="V90" s="1">
        <v>2022</v>
      </c>
      <c r="W90">
        <f t="shared" si="15"/>
        <v>1</v>
      </c>
      <c r="X90">
        <f t="shared" si="16"/>
        <v>0</v>
      </c>
      <c r="Y90">
        <f t="shared" si="17"/>
        <v>1</v>
      </c>
      <c r="Z90">
        <f t="shared" si="18"/>
        <v>0</v>
      </c>
      <c r="AA90">
        <f t="shared" si="19"/>
        <v>0</v>
      </c>
      <c r="AB90">
        <f t="shared" si="20"/>
        <v>0</v>
      </c>
      <c r="AC90">
        <f t="shared" si="21"/>
        <v>0</v>
      </c>
      <c r="AD90">
        <f t="shared" si="22"/>
        <v>0</v>
      </c>
      <c r="AE90">
        <f t="shared" si="23"/>
        <v>0</v>
      </c>
      <c r="AF90">
        <f t="shared" si="24"/>
        <v>1</v>
      </c>
      <c r="AG90">
        <f t="shared" si="25"/>
        <v>0.28667142857142858</v>
      </c>
      <c r="AH90">
        <f t="shared" si="26"/>
        <v>0.52012791029561678</v>
      </c>
      <c r="AI90">
        <f t="shared" si="27"/>
        <v>10.370560738255035</v>
      </c>
      <c r="AJ90">
        <f t="shared" si="28"/>
        <v>0.97772462251457615</v>
      </c>
      <c r="AK90">
        <f t="shared" si="29"/>
        <v>1.131645569620253E-3</v>
      </c>
    </row>
    <row r="91" spans="1:37" customFormat="1" ht="17">
      <c r="A91" s="9">
        <v>92</v>
      </c>
      <c r="B91" s="1" t="s">
        <v>140</v>
      </c>
      <c r="C91" s="1" t="s">
        <v>77</v>
      </c>
      <c r="D91" s="1" t="s">
        <v>201</v>
      </c>
      <c r="E91" s="1" t="s">
        <v>202</v>
      </c>
      <c r="F91" s="10">
        <v>1.08438222</v>
      </c>
      <c r="G91" s="10">
        <v>1.00532054</v>
      </c>
      <c r="H91" s="11">
        <v>37</v>
      </c>
      <c r="I91" s="11">
        <v>182</v>
      </c>
      <c r="J91" s="10">
        <v>7.5480588500000003</v>
      </c>
      <c r="K91" s="12">
        <v>23.999500000000001</v>
      </c>
      <c r="L91" s="12">
        <v>5.4754825800000004</v>
      </c>
      <c r="M91" s="12">
        <v>0.3518</v>
      </c>
      <c r="N91" s="12">
        <v>2.0725762699999999</v>
      </c>
      <c r="O91" s="12">
        <v>2.4243000000000001</v>
      </c>
      <c r="P91" s="12">
        <v>9.6127162100000003</v>
      </c>
      <c r="Q91" s="12">
        <v>7.5962843199999996</v>
      </c>
      <c r="R91" s="13">
        <v>0.11280705643550877</v>
      </c>
      <c r="S91" s="1">
        <v>6.6</v>
      </c>
      <c r="T91" s="12"/>
      <c r="U91" s="41">
        <v>1532040039</v>
      </c>
      <c r="V91" s="1">
        <v>2022</v>
      </c>
      <c r="W91">
        <f t="shared" si="15"/>
        <v>1</v>
      </c>
      <c r="X91">
        <f t="shared" si="16"/>
        <v>0</v>
      </c>
      <c r="Y91">
        <f t="shared" si="17"/>
        <v>1</v>
      </c>
      <c r="Z91">
        <f t="shared" si="18"/>
        <v>0</v>
      </c>
      <c r="AA91">
        <f t="shared" si="19"/>
        <v>0</v>
      </c>
      <c r="AB91">
        <f t="shared" si="20"/>
        <v>0</v>
      </c>
      <c r="AC91">
        <f t="shared" si="21"/>
        <v>0</v>
      </c>
      <c r="AD91">
        <f t="shared" si="22"/>
        <v>0</v>
      </c>
      <c r="AE91">
        <f t="shared" si="23"/>
        <v>0</v>
      </c>
      <c r="AF91">
        <f t="shared" si="24"/>
        <v>1</v>
      </c>
      <c r="AG91">
        <f t="shared" si="25"/>
        <v>0.65814324324324325</v>
      </c>
      <c r="AH91">
        <f t="shared" si="26"/>
        <v>0.2281498606220963</v>
      </c>
      <c r="AI91">
        <f t="shared" si="27"/>
        <v>5.891348123934053</v>
      </c>
      <c r="AJ91">
        <f t="shared" si="28"/>
        <v>0.98555313268696121</v>
      </c>
      <c r="AK91">
        <f t="shared" si="29"/>
        <v>1.932967032967033E-3</v>
      </c>
    </row>
    <row r="92" spans="1:37" customFormat="1" ht="17">
      <c r="A92" s="9">
        <v>93</v>
      </c>
      <c r="B92" s="1" t="s">
        <v>140</v>
      </c>
      <c r="C92" s="1" t="s">
        <v>77</v>
      </c>
      <c r="D92" s="1" t="s">
        <v>203</v>
      </c>
      <c r="E92" s="1" t="s">
        <v>204</v>
      </c>
      <c r="F92" s="10">
        <v>-1.0202</v>
      </c>
      <c r="G92" s="10">
        <v>0.84792000000000001</v>
      </c>
      <c r="H92" s="11">
        <v>55</v>
      </c>
      <c r="I92" s="11">
        <v>254</v>
      </c>
      <c r="J92" s="10">
        <v>9.7764650700000004</v>
      </c>
      <c r="K92" s="12">
        <v>32.278700000000001</v>
      </c>
      <c r="L92" s="12">
        <v>7.1529228600000003</v>
      </c>
      <c r="M92" s="12">
        <v>0.50870000000000004</v>
      </c>
      <c r="N92" s="12">
        <v>2.6235422100000001</v>
      </c>
      <c r="O92" s="12">
        <v>3.1791999999999998</v>
      </c>
      <c r="P92" s="12">
        <v>13.1104</v>
      </c>
      <c r="Q92" s="12">
        <v>12.25225</v>
      </c>
      <c r="R92" s="13">
        <v>-7.7816084940200148E-2</v>
      </c>
      <c r="S92" s="1">
        <v>6.3</v>
      </c>
      <c r="T92" s="12"/>
      <c r="U92" s="41">
        <v>1532040066</v>
      </c>
      <c r="V92" s="1">
        <v>2022</v>
      </c>
      <c r="W92">
        <f t="shared" si="15"/>
        <v>1</v>
      </c>
      <c r="X92">
        <f t="shared" si="16"/>
        <v>0</v>
      </c>
      <c r="Y92">
        <f t="shared" si="17"/>
        <v>1</v>
      </c>
      <c r="Z92">
        <f t="shared" si="18"/>
        <v>0</v>
      </c>
      <c r="AA92">
        <f t="shared" si="19"/>
        <v>0</v>
      </c>
      <c r="AB92">
        <f t="shared" si="20"/>
        <v>0</v>
      </c>
      <c r="AC92">
        <f t="shared" si="21"/>
        <v>0</v>
      </c>
      <c r="AD92">
        <f t="shared" si="22"/>
        <v>0</v>
      </c>
      <c r="AE92">
        <f t="shared" si="23"/>
        <v>0</v>
      </c>
      <c r="AF92">
        <f t="shared" si="24"/>
        <v>1</v>
      </c>
      <c r="AG92">
        <f t="shared" si="25"/>
        <v>0.59613454545454547</v>
      </c>
      <c r="AH92">
        <f t="shared" si="26"/>
        <v>0.22159885187445591</v>
      </c>
      <c r="AI92">
        <f t="shared" si="27"/>
        <v>5.1573465893453898</v>
      </c>
      <c r="AJ92">
        <f t="shared" si="28"/>
        <v>0.98448489358717073</v>
      </c>
      <c r="AK92">
        <f t="shared" si="29"/>
        <v>2.0027559055118111E-3</v>
      </c>
    </row>
    <row r="93" spans="1:37" customFormat="1" ht="17">
      <c r="A93" s="9">
        <v>94</v>
      </c>
      <c r="B93" s="1" t="s">
        <v>140</v>
      </c>
      <c r="C93" s="1" t="s">
        <v>77</v>
      </c>
      <c r="D93" s="1" t="s">
        <v>205</v>
      </c>
      <c r="E93" s="1" t="s">
        <v>206</v>
      </c>
      <c r="F93" s="10">
        <v>-0.1865</v>
      </c>
      <c r="G93" s="10">
        <v>-1.6379999999999999E-2</v>
      </c>
      <c r="H93" s="11">
        <v>15</v>
      </c>
      <c r="I93" s="11">
        <v>59</v>
      </c>
      <c r="J93" s="10">
        <v>3.0520930800000001</v>
      </c>
      <c r="K93" s="12">
        <v>5.6067999999999998</v>
      </c>
      <c r="L93" s="12">
        <v>2.3706473899999998</v>
      </c>
      <c r="M93" s="12">
        <v>7.17E-2</v>
      </c>
      <c r="N93" s="12">
        <v>0.68144568999999999</v>
      </c>
      <c r="O93" s="12">
        <v>1.4997</v>
      </c>
      <c r="P93" s="12">
        <v>3.0903800000000001</v>
      </c>
      <c r="Q93" s="12">
        <v>2.8967700000000001</v>
      </c>
      <c r="R93" s="13">
        <v>-6.0348565548573312E-2</v>
      </c>
      <c r="S93" s="1">
        <v>10.7</v>
      </c>
      <c r="T93" s="12"/>
      <c r="U93" s="41">
        <v>1532091081</v>
      </c>
      <c r="V93" s="1">
        <v>2022</v>
      </c>
      <c r="W93">
        <f t="shared" si="15"/>
        <v>1</v>
      </c>
      <c r="X93">
        <f t="shared" si="16"/>
        <v>0</v>
      </c>
      <c r="Y93">
        <f t="shared" si="17"/>
        <v>1</v>
      </c>
      <c r="Z93">
        <f t="shared" si="18"/>
        <v>0</v>
      </c>
      <c r="AA93">
        <f t="shared" si="19"/>
        <v>0</v>
      </c>
      <c r="AB93">
        <f t="shared" si="20"/>
        <v>0</v>
      </c>
      <c r="AC93">
        <f t="shared" si="21"/>
        <v>0</v>
      </c>
      <c r="AD93">
        <f t="shared" si="22"/>
        <v>0</v>
      </c>
      <c r="AE93">
        <f t="shared" si="23"/>
        <v>0</v>
      </c>
      <c r="AF93">
        <f t="shared" si="24"/>
        <v>1</v>
      </c>
      <c r="AG93">
        <f t="shared" si="25"/>
        <v>0.37856666666666666</v>
      </c>
      <c r="AH93">
        <f t="shared" si="26"/>
        <v>0.42281647107084253</v>
      </c>
      <c r="AI93">
        <f t="shared" si="27"/>
        <v>9.5041239888423981</v>
      </c>
      <c r="AJ93">
        <f t="shared" si="28"/>
        <v>0.98737342608083123</v>
      </c>
      <c r="AK93">
        <f t="shared" si="29"/>
        <v>1.2152542372881356E-3</v>
      </c>
    </row>
    <row r="94" spans="1:37" customFormat="1" ht="17">
      <c r="A94" s="9">
        <v>95</v>
      </c>
      <c r="B94" s="1" t="s">
        <v>140</v>
      </c>
      <c r="C94" s="1" t="s">
        <v>77</v>
      </c>
      <c r="D94" s="1" t="s">
        <v>207</v>
      </c>
      <c r="E94" s="1" t="s">
        <v>208</v>
      </c>
      <c r="F94" s="10">
        <v>-1.1991470000000001E-2</v>
      </c>
      <c r="G94" s="10">
        <v>4.7566300000000004E-3</v>
      </c>
      <c r="H94" s="11">
        <v>9</v>
      </c>
      <c r="I94" s="11">
        <v>82</v>
      </c>
      <c r="J94" s="10">
        <v>2.7054053599999999</v>
      </c>
      <c r="K94" s="12">
        <v>3.2458999999999998</v>
      </c>
      <c r="L94" s="12">
        <v>1.22544915</v>
      </c>
      <c r="M94" s="12">
        <v>0.129</v>
      </c>
      <c r="N94" s="12">
        <v>1.4799562100000001</v>
      </c>
      <c r="O94" s="12">
        <v>2.8351999999999999</v>
      </c>
      <c r="P94" s="12">
        <v>2.5289559800000001</v>
      </c>
      <c r="Q94" s="12">
        <v>2.4045415499999998</v>
      </c>
      <c r="R94" s="13">
        <v>-4.7416681408586634E-3</v>
      </c>
      <c r="S94" s="1">
        <v>11.5</v>
      </c>
      <c r="T94" s="12"/>
      <c r="U94" s="41">
        <v>1532101091</v>
      </c>
      <c r="V94" s="1">
        <v>2022</v>
      </c>
      <c r="W94">
        <f t="shared" si="15"/>
        <v>1</v>
      </c>
      <c r="X94">
        <f t="shared" si="16"/>
        <v>0</v>
      </c>
      <c r="Y94">
        <f t="shared" si="17"/>
        <v>1</v>
      </c>
      <c r="Z94">
        <f t="shared" si="18"/>
        <v>0</v>
      </c>
      <c r="AA94">
        <f t="shared" si="19"/>
        <v>0</v>
      </c>
      <c r="AB94">
        <f t="shared" si="20"/>
        <v>0</v>
      </c>
      <c r="AC94">
        <f t="shared" si="21"/>
        <v>0</v>
      </c>
      <c r="AD94">
        <f t="shared" si="22"/>
        <v>0</v>
      </c>
      <c r="AE94">
        <f t="shared" si="23"/>
        <v>0</v>
      </c>
      <c r="AF94">
        <f t="shared" si="24"/>
        <v>1</v>
      </c>
      <c r="AG94">
        <f t="shared" si="25"/>
        <v>0.37498888888888887</v>
      </c>
      <c r="AH94">
        <f t="shared" si="26"/>
        <v>0.37753755506947229</v>
      </c>
      <c r="AI94">
        <f t="shared" si="27"/>
        <v>11.472528759689922</v>
      </c>
      <c r="AJ94">
        <f t="shared" si="28"/>
        <v>0.9617766452339328</v>
      </c>
      <c r="AK94">
        <f t="shared" si="29"/>
        <v>1.5731707317073172E-3</v>
      </c>
    </row>
    <row r="95" spans="1:37" customFormat="1" ht="17">
      <c r="A95" s="9">
        <v>96</v>
      </c>
      <c r="B95" s="1" t="s">
        <v>140</v>
      </c>
      <c r="C95" s="1" t="s">
        <v>77</v>
      </c>
      <c r="D95" s="1" t="s">
        <v>209</v>
      </c>
      <c r="E95" s="1" t="s">
        <v>210</v>
      </c>
      <c r="F95" s="10">
        <v>-0.36162</v>
      </c>
      <c r="G95" s="10">
        <v>0.97497999999999996</v>
      </c>
      <c r="H95" s="11">
        <v>93</v>
      </c>
      <c r="I95" s="11">
        <v>431</v>
      </c>
      <c r="J95" s="10">
        <v>24.381637139999999</v>
      </c>
      <c r="K95" s="12">
        <v>53.819600000000001</v>
      </c>
      <c r="L95" s="12">
        <v>13.97221702</v>
      </c>
      <c r="M95" s="12">
        <v>1.6079000000000001</v>
      </c>
      <c r="N95" s="12">
        <v>10.40942012</v>
      </c>
      <c r="O95" s="12">
        <v>11.9292</v>
      </c>
      <c r="P95" s="12">
        <v>25.174669999999999</v>
      </c>
      <c r="Q95" s="12">
        <v>24.540839999999999</v>
      </c>
      <c r="R95" s="13">
        <v>-1.4364438540803116E-2</v>
      </c>
      <c r="S95" s="1">
        <v>10.5</v>
      </c>
      <c r="T95" s="12"/>
      <c r="U95" s="41">
        <v>1535010051</v>
      </c>
      <c r="V95" s="1">
        <v>2022</v>
      </c>
      <c r="W95">
        <f t="shared" si="15"/>
        <v>1</v>
      </c>
      <c r="X95">
        <f t="shared" si="16"/>
        <v>0</v>
      </c>
      <c r="Y95">
        <f t="shared" si="17"/>
        <v>1</v>
      </c>
      <c r="Z95">
        <f t="shared" si="18"/>
        <v>0</v>
      </c>
      <c r="AA95">
        <f t="shared" si="19"/>
        <v>0</v>
      </c>
      <c r="AB95">
        <f t="shared" si="20"/>
        <v>0</v>
      </c>
      <c r="AC95">
        <f t="shared" si="21"/>
        <v>0</v>
      </c>
      <c r="AD95">
        <f t="shared" si="22"/>
        <v>0</v>
      </c>
      <c r="AE95">
        <f t="shared" si="23"/>
        <v>0</v>
      </c>
      <c r="AF95">
        <f t="shared" si="24"/>
        <v>1</v>
      </c>
      <c r="AG95">
        <f t="shared" si="25"/>
        <v>0.59599462365591405</v>
      </c>
      <c r="AH95">
        <f t="shared" si="26"/>
        <v>0.25961205620257305</v>
      </c>
      <c r="AI95">
        <f t="shared" si="27"/>
        <v>6.4739225822501396</v>
      </c>
      <c r="AJ95">
        <f t="shared" si="28"/>
        <v>0.97099093410310766</v>
      </c>
      <c r="AK95">
        <f t="shared" si="29"/>
        <v>3.7306264501160095E-3</v>
      </c>
    </row>
    <row r="96" spans="1:37" customFormat="1" ht="17">
      <c r="A96" s="9">
        <v>97</v>
      </c>
      <c r="B96" s="1" t="s">
        <v>140</v>
      </c>
      <c r="C96" s="1" t="s">
        <v>77</v>
      </c>
      <c r="D96" s="1" t="s">
        <v>211</v>
      </c>
      <c r="E96" s="1" t="s">
        <v>212</v>
      </c>
      <c r="F96" s="10">
        <v>-0.12272726</v>
      </c>
      <c r="G96" s="10">
        <v>-0.10551070999999999</v>
      </c>
      <c r="H96" s="11">
        <v>15</v>
      </c>
      <c r="I96" s="11">
        <v>102</v>
      </c>
      <c r="J96" s="10">
        <v>2.7298724700000001</v>
      </c>
      <c r="K96" s="12">
        <v>10.3035</v>
      </c>
      <c r="L96" s="12">
        <v>1.9765828000000001</v>
      </c>
      <c r="M96" s="12">
        <v>0.1244</v>
      </c>
      <c r="N96" s="12">
        <v>0.75328967000000002</v>
      </c>
      <c r="O96" s="12">
        <v>1.6243000000000001</v>
      </c>
      <c r="P96" s="12">
        <v>3.09495422</v>
      </c>
      <c r="Q96" s="12">
        <v>2.9812443700000002</v>
      </c>
      <c r="R96" s="13">
        <v>-3.9653982345496538E-2</v>
      </c>
      <c r="S96" s="1">
        <v>11</v>
      </c>
      <c r="T96" s="12"/>
      <c r="U96" s="41">
        <v>1535051178</v>
      </c>
      <c r="V96" s="1">
        <v>2022</v>
      </c>
      <c r="W96">
        <f t="shared" si="15"/>
        <v>1</v>
      </c>
      <c r="X96">
        <f t="shared" si="16"/>
        <v>0</v>
      </c>
      <c r="Y96">
        <f t="shared" si="17"/>
        <v>1</v>
      </c>
      <c r="Z96">
        <f t="shared" si="18"/>
        <v>0</v>
      </c>
      <c r="AA96">
        <f t="shared" si="19"/>
        <v>0</v>
      </c>
      <c r="AB96">
        <f t="shared" si="20"/>
        <v>0</v>
      </c>
      <c r="AC96">
        <f t="shared" si="21"/>
        <v>0</v>
      </c>
      <c r="AD96">
        <f t="shared" si="22"/>
        <v>0</v>
      </c>
      <c r="AE96">
        <f t="shared" si="23"/>
        <v>0</v>
      </c>
      <c r="AF96">
        <f t="shared" si="24"/>
        <v>1</v>
      </c>
      <c r="AG96">
        <f t="shared" si="25"/>
        <v>0.69519333333333333</v>
      </c>
      <c r="AH96">
        <f t="shared" si="26"/>
        <v>0.19183605570922505</v>
      </c>
      <c r="AI96">
        <f t="shared" si="27"/>
        <v>6.0553831993569132</v>
      </c>
      <c r="AJ96">
        <f t="shared" si="28"/>
        <v>0.98807046481074812</v>
      </c>
      <c r="AK96">
        <f t="shared" si="29"/>
        <v>1.2196078431372548E-3</v>
      </c>
    </row>
    <row r="97" spans="1:37" customFormat="1" ht="17">
      <c r="A97" s="9">
        <v>98</v>
      </c>
      <c r="B97" s="1" t="s">
        <v>213</v>
      </c>
      <c r="C97" s="1" t="s">
        <v>21</v>
      </c>
      <c r="D97" s="1" t="s">
        <v>214</v>
      </c>
      <c r="E97" s="1" t="s">
        <v>215</v>
      </c>
      <c r="F97" s="10">
        <v>10.65191278</v>
      </c>
      <c r="G97" s="10">
        <v>17.644292419999999</v>
      </c>
      <c r="H97" s="11">
        <v>950</v>
      </c>
      <c r="I97" s="11">
        <v>1409</v>
      </c>
      <c r="J97" s="10">
        <v>147.23669161000001</v>
      </c>
      <c r="K97" s="12">
        <v>189.4616</v>
      </c>
      <c r="L97" s="12">
        <v>83.038412629999996</v>
      </c>
      <c r="M97" s="12">
        <v>8.0740999999999996</v>
      </c>
      <c r="N97" s="12">
        <v>64.198278979999998</v>
      </c>
      <c r="O97" s="12">
        <v>47.9876</v>
      </c>
      <c r="P97" s="12">
        <v>179.7109743</v>
      </c>
      <c r="Q97" s="12">
        <v>151.78717909</v>
      </c>
      <c r="R97" s="13">
        <v>5.9272466923573963E-2</v>
      </c>
      <c r="S97" s="1">
        <v>7.8</v>
      </c>
      <c r="T97" s="12"/>
      <c r="U97" s="41">
        <v>617060018</v>
      </c>
      <c r="V97" s="1">
        <v>2022</v>
      </c>
      <c r="W97">
        <f t="shared" si="15"/>
        <v>0</v>
      </c>
      <c r="X97">
        <f t="shared" si="16"/>
        <v>0</v>
      </c>
      <c r="Y97">
        <f t="shared" si="17"/>
        <v>0</v>
      </c>
      <c r="Z97">
        <f t="shared" si="18"/>
        <v>1</v>
      </c>
      <c r="AA97">
        <f t="shared" si="19"/>
        <v>0</v>
      </c>
      <c r="AB97">
        <f t="shared" si="20"/>
        <v>0</v>
      </c>
      <c r="AC97">
        <f t="shared" si="21"/>
        <v>0</v>
      </c>
      <c r="AD97">
        <f t="shared" si="22"/>
        <v>1</v>
      </c>
      <c r="AE97">
        <f t="shared" si="23"/>
        <v>0</v>
      </c>
      <c r="AF97">
        <f t="shared" si="24"/>
        <v>0</v>
      </c>
      <c r="AG97">
        <f t="shared" si="25"/>
        <v>0.20793231578947369</v>
      </c>
      <c r="AH97">
        <f t="shared" si="26"/>
        <v>0.43828624180308828</v>
      </c>
      <c r="AI97">
        <f t="shared" si="27"/>
        <v>7.9511374617604442</v>
      </c>
      <c r="AJ97">
        <f t="shared" si="28"/>
        <v>0.95912586939980982</v>
      </c>
      <c r="AK97">
        <f t="shared" si="29"/>
        <v>5.7303761533002125E-3</v>
      </c>
    </row>
    <row r="98" spans="1:37" customFormat="1" ht="17">
      <c r="A98" s="9">
        <v>99</v>
      </c>
      <c r="B98" s="1" t="s">
        <v>213</v>
      </c>
      <c r="C98" s="1" t="s">
        <v>21</v>
      </c>
      <c r="D98" s="1" t="s">
        <v>216</v>
      </c>
      <c r="E98" s="1" t="s">
        <v>217</v>
      </c>
      <c r="F98" s="10">
        <v>3.47201</v>
      </c>
      <c r="G98" s="10">
        <v>7.0324</v>
      </c>
      <c r="H98" s="11">
        <v>788</v>
      </c>
      <c r="I98" s="11">
        <v>1429</v>
      </c>
      <c r="J98" s="10">
        <v>112.98391146</v>
      </c>
      <c r="K98" s="12">
        <v>152.94030000000001</v>
      </c>
      <c r="L98" s="12">
        <v>59.119607960000003</v>
      </c>
      <c r="M98" s="12">
        <v>5.6742999999999997</v>
      </c>
      <c r="N98" s="12">
        <v>53.864303499999998</v>
      </c>
      <c r="O98" s="12">
        <v>43.912599999999998</v>
      </c>
      <c r="P98" s="12">
        <v>145.28933000000001</v>
      </c>
      <c r="Q98" s="12">
        <v>130.84105</v>
      </c>
      <c r="R98" s="13">
        <v>2.3897212548230486E-2</v>
      </c>
      <c r="S98" s="1">
        <v>7.5</v>
      </c>
      <c r="T98" s="12"/>
      <c r="U98" s="41">
        <v>1137010024</v>
      </c>
      <c r="V98" s="1">
        <v>2022</v>
      </c>
      <c r="W98">
        <f t="shared" si="15"/>
        <v>1</v>
      </c>
      <c r="X98">
        <f t="shared" si="16"/>
        <v>0</v>
      </c>
      <c r="Y98">
        <f t="shared" si="17"/>
        <v>0</v>
      </c>
      <c r="Z98">
        <f t="shared" si="18"/>
        <v>1</v>
      </c>
      <c r="AA98">
        <f t="shared" si="19"/>
        <v>0</v>
      </c>
      <c r="AB98">
        <f t="shared" si="20"/>
        <v>0</v>
      </c>
      <c r="AC98">
        <f t="shared" si="21"/>
        <v>0</v>
      </c>
      <c r="AD98">
        <f t="shared" si="22"/>
        <v>1</v>
      </c>
      <c r="AE98">
        <f t="shared" si="23"/>
        <v>0</v>
      </c>
      <c r="AF98">
        <f t="shared" si="24"/>
        <v>0</v>
      </c>
      <c r="AG98">
        <f t="shared" si="25"/>
        <v>0.20128756345177665</v>
      </c>
      <c r="AH98">
        <f t="shared" si="26"/>
        <v>0.38655349806427736</v>
      </c>
      <c r="AI98">
        <f t="shared" si="27"/>
        <v>9.4926781276985714</v>
      </c>
      <c r="AJ98">
        <f t="shared" si="28"/>
        <v>0.96422586571475777</v>
      </c>
      <c r="AK98">
        <f t="shared" si="29"/>
        <v>3.9708187543736877E-3</v>
      </c>
    </row>
    <row r="99" spans="1:37" customFormat="1" ht="17">
      <c r="A99" s="9">
        <v>100</v>
      </c>
      <c r="B99" s="1" t="s">
        <v>213</v>
      </c>
      <c r="C99" s="1" t="s">
        <v>21</v>
      </c>
      <c r="D99" s="1" t="s">
        <v>218</v>
      </c>
      <c r="E99" s="1" t="s">
        <v>219</v>
      </c>
      <c r="F99" s="10">
        <v>5.0579558699999998</v>
      </c>
      <c r="G99" s="10">
        <v>8.2462313500000004</v>
      </c>
      <c r="H99" s="11">
        <v>531</v>
      </c>
      <c r="I99" s="11">
        <v>1022</v>
      </c>
      <c r="J99" s="10">
        <v>77.358071159999994</v>
      </c>
      <c r="K99" s="12">
        <v>109.7925</v>
      </c>
      <c r="L99" s="12">
        <v>43.61316927</v>
      </c>
      <c r="M99" s="12">
        <v>3.8180999999999998</v>
      </c>
      <c r="N99" s="12">
        <v>33.744901890000001</v>
      </c>
      <c r="O99" s="12">
        <v>26.878599999999999</v>
      </c>
      <c r="P99" s="12">
        <v>101.42367600999999</v>
      </c>
      <c r="Q99" s="12">
        <v>95.239474950000002</v>
      </c>
      <c r="R99" s="13">
        <v>4.9869577489000734E-2</v>
      </c>
      <c r="S99" s="1">
        <v>7.4</v>
      </c>
      <c r="T99" s="12"/>
      <c r="U99" s="41">
        <v>1317040011</v>
      </c>
      <c r="V99" s="1">
        <v>2022</v>
      </c>
      <c r="W99">
        <f t="shared" si="15"/>
        <v>1</v>
      </c>
      <c r="X99">
        <f t="shared" si="16"/>
        <v>0</v>
      </c>
      <c r="Y99">
        <f t="shared" si="17"/>
        <v>0</v>
      </c>
      <c r="Z99">
        <f t="shared" si="18"/>
        <v>1</v>
      </c>
      <c r="AA99">
        <f t="shared" si="19"/>
        <v>0</v>
      </c>
      <c r="AB99">
        <f t="shared" si="20"/>
        <v>0</v>
      </c>
      <c r="AC99">
        <f t="shared" si="21"/>
        <v>0</v>
      </c>
      <c r="AD99">
        <f t="shared" si="22"/>
        <v>1</v>
      </c>
      <c r="AE99">
        <f t="shared" si="23"/>
        <v>0</v>
      </c>
      <c r="AF99">
        <f t="shared" si="24"/>
        <v>0</v>
      </c>
      <c r="AG99">
        <f t="shared" si="25"/>
        <v>0.21395593220338985</v>
      </c>
      <c r="AH99">
        <f t="shared" si="26"/>
        <v>0.39723268228704145</v>
      </c>
      <c r="AI99">
        <f t="shared" si="27"/>
        <v>8.8381398837117953</v>
      </c>
      <c r="AJ99">
        <f t="shared" si="28"/>
        <v>0.96639310064377792</v>
      </c>
      <c r="AK99">
        <f t="shared" si="29"/>
        <v>3.7359099804305284E-3</v>
      </c>
    </row>
    <row r="100" spans="1:37" customFormat="1" ht="17">
      <c r="A100" s="9">
        <v>101</v>
      </c>
      <c r="B100" s="1" t="s">
        <v>213</v>
      </c>
      <c r="C100" s="1" t="s">
        <v>21</v>
      </c>
      <c r="D100" s="1" t="s">
        <v>220</v>
      </c>
      <c r="E100" s="1" t="s">
        <v>221</v>
      </c>
      <c r="F100" s="10">
        <v>25.545679140000001</v>
      </c>
      <c r="G100" s="10">
        <v>30.622583429999999</v>
      </c>
      <c r="H100" s="11">
        <v>1071</v>
      </c>
      <c r="I100" s="11">
        <v>1941</v>
      </c>
      <c r="J100" s="10">
        <v>188.72485245999999</v>
      </c>
      <c r="K100" s="12">
        <v>288.66579999999999</v>
      </c>
      <c r="L100" s="12">
        <v>106.84641827</v>
      </c>
      <c r="M100" s="12">
        <v>8.5902999999999992</v>
      </c>
      <c r="N100" s="12">
        <v>81.878434189999993</v>
      </c>
      <c r="O100" s="12">
        <v>60.526699999999998</v>
      </c>
      <c r="P100" s="12">
        <v>243.35342241999999</v>
      </c>
      <c r="Q100" s="12">
        <v>214.35884530000001</v>
      </c>
      <c r="R100" s="13">
        <v>0.10497357664405926</v>
      </c>
      <c r="S100" s="1">
        <v>8.4</v>
      </c>
      <c r="T100" s="12"/>
      <c r="U100" s="41">
        <v>1317050017</v>
      </c>
      <c r="V100" s="1">
        <v>2022</v>
      </c>
      <c r="W100">
        <f t="shared" si="15"/>
        <v>1</v>
      </c>
      <c r="X100">
        <f t="shared" si="16"/>
        <v>0</v>
      </c>
      <c r="Y100">
        <f t="shared" si="17"/>
        <v>0</v>
      </c>
      <c r="Z100">
        <f t="shared" si="18"/>
        <v>1</v>
      </c>
      <c r="AA100">
        <f t="shared" si="19"/>
        <v>0</v>
      </c>
      <c r="AB100">
        <f t="shared" si="20"/>
        <v>0</v>
      </c>
      <c r="AC100">
        <f t="shared" si="21"/>
        <v>0</v>
      </c>
      <c r="AD100">
        <f t="shared" si="22"/>
        <v>1</v>
      </c>
      <c r="AE100">
        <f t="shared" si="23"/>
        <v>0</v>
      </c>
      <c r="AF100">
        <f t="shared" si="24"/>
        <v>0</v>
      </c>
      <c r="AG100">
        <f t="shared" si="25"/>
        <v>0.27755004668534078</v>
      </c>
      <c r="AH100">
        <f t="shared" si="26"/>
        <v>0.37013881890407524</v>
      </c>
      <c r="AI100">
        <f t="shared" si="27"/>
        <v>9.5314988056296048</v>
      </c>
      <c r="AJ100">
        <f t="shared" si="28"/>
        <v>0.97110134998070685</v>
      </c>
      <c r="AK100">
        <f t="shared" si="29"/>
        <v>4.4257083977331272E-3</v>
      </c>
    </row>
    <row r="101" spans="1:37" customFormat="1" ht="17">
      <c r="A101" s="9">
        <v>102</v>
      </c>
      <c r="B101" s="1" t="s">
        <v>213</v>
      </c>
      <c r="C101" s="1" t="s">
        <v>38</v>
      </c>
      <c r="D101" s="1" t="s">
        <v>222</v>
      </c>
      <c r="E101" s="1" t="s">
        <v>223</v>
      </c>
      <c r="F101" s="10">
        <v>0.74576951000000002</v>
      </c>
      <c r="G101" s="10">
        <v>1.15897491</v>
      </c>
      <c r="H101" s="11">
        <v>122</v>
      </c>
      <c r="I101" s="11">
        <v>593</v>
      </c>
      <c r="J101" s="10">
        <v>18.53774353</v>
      </c>
      <c r="K101" s="12">
        <v>44.967599999999997</v>
      </c>
      <c r="L101" s="12">
        <v>9.9491917999999995</v>
      </c>
      <c r="M101" s="12">
        <v>1.4232</v>
      </c>
      <c r="N101" s="12">
        <v>8.5885517300000007</v>
      </c>
      <c r="O101" s="12">
        <v>15.6365</v>
      </c>
      <c r="P101" s="12">
        <v>23.872798230000001</v>
      </c>
      <c r="Q101" s="12">
        <v>23.001631499999998</v>
      </c>
      <c r="R101" s="13">
        <v>3.1239300178176055E-2</v>
      </c>
      <c r="S101" s="1">
        <v>9.6999999999999993</v>
      </c>
      <c r="T101" s="12"/>
      <c r="U101" s="41">
        <v>117030010</v>
      </c>
      <c r="V101" s="1">
        <v>2022</v>
      </c>
      <c r="W101">
        <f t="shared" si="15"/>
        <v>0</v>
      </c>
      <c r="X101">
        <f t="shared" si="16"/>
        <v>0</v>
      </c>
      <c r="Y101">
        <f t="shared" si="17"/>
        <v>0</v>
      </c>
      <c r="Z101">
        <f t="shared" si="18"/>
        <v>1</v>
      </c>
      <c r="AA101">
        <f t="shared" si="19"/>
        <v>0</v>
      </c>
      <c r="AB101">
        <f t="shared" si="20"/>
        <v>0</v>
      </c>
      <c r="AC101">
        <f t="shared" si="21"/>
        <v>0</v>
      </c>
      <c r="AD101">
        <f t="shared" si="22"/>
        <v>0</v>
      </c>
      <c r="AE101">
        <f t="shared" si="23"/>
        <v>1</v>
      </c>
      <c r="AF101">
        <f t="shared" si="24"/>
        <v>0</v>
      </c>
      <c r="AG101">
        <f t="shared" si="25"/>
        <v>0.38025245901639343</v>
      </c>
      <c r="AH101">
        <f t="shared" si="26"/>
        <v>0.22125245287718268</v>
      </c>
      <c r="AI101">
        <f t="shared" si="27"/>
        <v>6.0346765949971894</v>
      </c>
      <c r="AJ101">
        <f t="shared" si="28"/>
        <v>0.96932150340153644</v>
      </c>
      <c r="AK101">
        <f t="shared" si="29"/>
        <v>2.4000000000000002E-3</v>
      </c>
    </row>
    <row r="102" spans="1:37" customFormat="1" ht="17">
      <c r="A102" s="9">
        <v>103</v>
      </c>
      <c r="B102" s="1" t="s">
        <v>213</v>
      </c>
      <c r="C102" s="1" t="s">
        <v>38</v>
      </c>
      <c r="D102" s="1" t="s">
        <v>224</v>
      </c>
      <c r="E102" s="1" t="s">
        <v>225</v>
      </c>
      <c r="F102" s="10">
        <v>1.03290047</v>
      </c>
      <c r="G102" s="10">
        <v>1.38642307</v>
      </c>
      <c r="H102" s="11">
        <v>114</v>
      </c>
      <c r="I102" s="11">
        <v>620</v>
      </c>
      <c r="J102" s="10">
        <v>25.023970089999999</v>
      </c>
      <c r="K102" s="12">
        <v>55.025599999999997</v>
      </c>
      <c r="L102" s="12">
        <v>12.49910951</v>
      </c>
      <c r="M102" s="12">
        <v>1.7934000000000001</v>
      </c>
      <c r="N102" s="12">
        <v>12.52486058</v>
      </c>
      <c r="O102" s="12">
        <v>16.5747</v>
      </c>
      <c r="P102" s="12">
        <v>27.174429010000001</v>
      </c>
      <c r="Q102" s="12">
        <v>25.906427879999999</v>
      </c>
      <c r="R102" s="13">
        <v>3.801001557824453E-2</v>
      </c>
      <c r="S102" s="1">
        <v>9.9</v>
      </c>
      <c r="T102" s="12"/>
      <c r="U102" s="41">
        <v>136010010</v>
      </c>
      <c r="V102" s="1">
        <v>2022</v>
      </c>
      <c r="W102">
        <f t="shared" si="15"/>
        <v>0</v>
      </c>
      <c r="X102">
        <f t="shared" si="16"/>
        <v>0</v>
      </c>
      <c r="Y102">
        <f t="shared" si="17"/>
        <v>0</v>
      </c>
      <c r="Z102">
        <f t="shared" si="18"/>
        <v>1</v>
      </c>
      <c r="AA102">
        <f t="shared" si="19"/>
        <v>0</v>
      </c>
      <c r="AB102">
        <f t="shared" si="20"/>
        <v>0</v>
      </c>
      <c r="AC102">
        <f t="shared" si="21"/>
        <v>0</v>
      </c>
      <c r="AD102">
        <f t="shared" si="22"/>
        <v>0</v>
      </c>
      <c r="AE102">
        <f t="shared" si="23"/>
        <v>1</v>
      </c>
      <c r="AF102">
        <f t="shared" si="24"/>
        <v>0</v>
      </c>
      <c r="AG102">
        <f t="shared" si="25"/>
        <v>0.49841228070175436</v>
      </c>
      <c r="AH102">
        <f t="shared" si="26"/>
        <v>0.22715080816928848</v>
      </c>
      <c r="AI102">
        <f t="shared" si="27"/>
        <v>6.9838633768261404</v>
      </c>
      <c r="AJ102">
        <f t="shared" si="28"/>
        <v>0.96843661451275109</v>
      </c>
      <c r="AK102">
        <f t="shared" si="29"/>
        <v>2.8925806451612903E-3</v>
      </c>
    </row>
    <row r="103" spans="1:37" customFormat="1" ht="17">
      <c r="A103" s="9">
        <v>104</v>
      </c>
      <c r="B103" s="1" t="s">
        <v>213</v>
      </c>
      <c r="C103" s="1" t="s">
        <v>38</v>
      </c>
      <c r="D103" s="1" t="s">
        <v>226</v>
      </c>
      <c r="E103" s="1" t="s">
        <v>227</v>
      </c>
      <c r="F103" s="10">
        <v>0.52729720000000002</v>
      </c>
      <c r="G103" s="10">
        <v>1.00832308</v>
      </c>
      <c r="H103" s="11">
        <v>71</v>
      </c>
      <c r="I103" s="11">
        <v>634</v>
      </c>
      <c r="J103" s="10">
        <v>16.293117389999999</v>
      </c>
      <c r="K103" s="12">
        <v>33.531399999999998</v>
      </c>
      <c r="L103" s="12">
        <v>8.2675946299999996</v>
      </c>
      <c r="M103" s="12">
        <v>1.2727999999999999</v>
      </c>
      <c r="N103" s="12">
        <v>8.0255227599999994</v>
      </c>
      <c r="O103" s="12">
        <v>17.9451</v>
      </c>
      <c r="P103" s="12">
        <v>19.453867389999999</v>
      </c>
      <c r="Q103" s="12">
        <v>18.53405055</v>
      </c>
      <c r="R103" s="13">
        <v>2.7105006394309548E-2</v>
      </c>
      <c r="S103" s="1">
        <v>10.8</v>
      </c>
      <c r="T103" s="12"/>
      <c r="U103" s="41">
        <v>137170515</v>
      </c>
      <c r="V103" s="1">
        <v>2022</v>
      </c>
      <c r="W103">
        <f t="shared" si="15"/>
        <v>0</v>
      </c>
      <c r="X103">
        <f t="shared" si="16"/>
        <v>0</v>
      </c>
      <c r="Y103">
        <f t="shared" si="17"/>
        <v>0</v>
      </c>
      <c r="Z103">
        <f t="shared" si="18"/>
        <v>1</v>
      </c>
      <c r="AA103">
        <f t="shared" si="19"/>
        <v>0</v>
      </c>
      <c r="AB103">
        <f t="shared" si="20"/>
        <v>0</v>
      </c>
      <c r="AC103">
        <f t="shared" si="21"/>
        <v>0</v>
      </c>
      <c r="AD103">
        <f t="shared" si="22"/>
        <v>0</v>
      </c>
      <c r="AE103">
        <f t="shared" si="23"/>
        <v>1</v>
      </c>
      <c r="AF103">
        <f t="shared" si="24"/>
        <v>0</v>
      </c>
      <c r="AG103">
        <f t="shared" si="25"/>
        <v>0.49019999999999991</v>
      </c>
      <c r="AH103">
        <f t="shared" si="26"/>
        <v>0.24656276296247698</v>
      </c>
      <c r="AI103">
        <f t="shared" si="27"/>
        <v>6.3054075738529223</v>
      </c>
      <c r="AJ103">
        <f t="shared" si="28"/>
        <v>0.96342970101309622</v>
      </c>
      <c r="AK103">
        <f t="shared" si="29"/>
        <v>2.0075709779179812E-3</v>
      </c>
    </row>
    <row r="104" spans="1:37" customFormat="1" ht="17">
      <c r="A104" s="9">
        <v>105</v>
      </c>
      <c r="B104" s="1" t="s">
        <v>213</v>
      </c>
      <c r="C104" s="1" t="s">
        <v>38</v>
      </c>
      <c r="D104" s="1" t="s">
        <v>228</v>
      </c>
      <c r="E104" s="1" t="s">
        <v>229</v>
      </c>
      <c r="F104" s="10">
        <v>0.77234290000000005</v>
      </c>
      <c r="G104" s="10">
        <v>1.0166460900000001</v>
      </c>
      <c r="H104" s="11">
        <v>68</v>
      </c>
      <c r="I104" s="11">
        <v>388</v>
      </c>
      <c r="J104" s="10">
        <v>17.240364320000001</v>
      </c>
      <c r="K104" s="12">
        <v>40.739699999999999</v>
      </c>
      <c r="L104" s="12">
        <v>9.7701769899999995</v>
      </c>
      <c r="M104" s="12">
        <v>1.0980000000000001</v>
      </c>
      <c r="N104" s="12">
        <v>7.4701873299999999</v>
      </c>
      <c r="O104" s="12">
        <v>9.4537999999999993</v>
      </c>
      <c r="P104" s="12">
        <v>18.327688630000001</v>
      </c>
      <c r="Q104" s="12">
        <v>17.500231710000001</v>
      </c>
      <c r="R104" s="13">
        <v>4.214076938953322E-2</v>
      </c>
      <c r="S104" s="1">
        <v>9.8000000000000007</v>
      </c>
      <c r="T104" s="12"/>
      <c r="U104" s="41">
        <v>138010027</v>
      </c>
      <c r="V104" s="1">
        <v>2022</v>
      </c>
      <c r="W104">
        <f t="shared" si="15"/>
        <v>0</v>
      </c>
      <c r="X104">
        <f t="shared" si="16"/>
        <v>0</v>
      </c>
      <c r="Y104">
        <f t="shared" si="17"/>
        <v>0</v>
      </c>
      <c r="Z104">
        <f t="shared" si="18"/>
        <v>1</v>
      </c>
      <c r="AA104">
        <f t="shared" si="19"/>
        <v>0</v>
      </c>
      <c r="AB104">
        <f t="shared" si="20"/>
        <v>0</v>
      </c>
      <c r="AC104">
        <f t="shared" si="21"/>
        <v>0</v>
      </c>
      <c r="AD104">
        <f t="shared" si="22"/>
        <v>0</v>
      </c>
      <c r="AE104">
        <f t="shared" si="23"/>
        <v>1</v>
      </c>
      <c r="AF104">
        <f t="shared" si="24"/>
        <v>0</v>
      </c>
      <c r="AG104">
        <f t="shared" si="25"/>
        <v>0.61526029411764704</v>
      </c>
      <c r="AH104">
        <f t="shared" si="26"/>
        <v>0.23981956150879855</v>
      </c>
      <c r="AI104">
        <f t="shared" si="27"/>
        <v>6.8034492987249537</v>
      </c>
      <c r="AJ104">
        <f t="shared" si="28"/>
        <v>0.97375572748979988</v>
      </c>
      <c r="AK104">
        <f t="shared" si="29"/>
        <v>2.8298969072164952E-3</v>
      </c>
    </row>
    <row r="105" spans="1:37" customFormat="1" ht="17">
      <c r="A105" s="9">
        <v>106</v>
      </c>
      <c r="B105" s="1" t="s">
        <v>213</v>
      </c>
      <c r="C105" s="1" t="s">
        <v>38</v>
      </c>
      <c r="D105" s="1" t="s">
        <v>230</v>
      </c>
      <c r="E105" s="1" t="s">
        <v>231</v>
      </c>
      <c r="F105" s="10">
        <v>0.45580359999999998</v>
      </c>
      <c r="G105" s="10">
        <v>0.58892754000000003</v>
      </c>
      <c r="H105" s="11">
        <v>38</v>
      </c>
      <c r="I105" s="11">
        <v>1011</v>
      </c>
      <c r="J105" s="10">
        <v>8.3375769200000001</v>
      </c>
      <c r="K105" s="12">
        <v>9.52</v>
      </c>
      <c r="L105" s="12">
        <v>1.6093980000000001</v>
      </c>
      <c r="M105" s="12">
        <v>1.3506</v>
      </c>
      <c r="N105" s="12">
        <v>6.7281789200000004</v>
      </c>
      <c r="O105" s="12">
        <v>47.452500000000001</v>
      </c>
      <c r="P105" s="12">
        <v>8.80182705</v>
      </c>
      <c r="Q105" s="12">
        <v>8.9017374500000006</v>
      </c>
      <c r="R105" s="13">
        <v>5.1785112046708527E-2</v>
      </c>
      <c r="S105" s="1">
        <v>11.7</v>
      </c>
      <c r="T105" s="12"/>
      <c r="U105" s="41">
        <v>138030010</v>
      </c>
      <c r="V105" s="1">
        <v>2022</v>
      </c>
      <c r="W105">
        <f t="shared" si="15"/>
        <v>0</v>
      </c>
      <c r="X105">
        <f t="shared" si="16"/>
        <v>0</v>
      </c>
      <c r="Y105">
        <f t="shared" si="17"/>
        <v>0</v>
      </c>
      <c r="Z105">
        <f t="shared" si="18"/>
        <v>1</v>
      </c>
      <c r="AA105">
        <f t="shared" si="19"/>
        <v>0</v>
      </c>
      <c r="AB105">
        <f t="shared" si="20"/>
        <v>0</v>
      </c>
      <c r="AC105">
        <f t="shared" si="21"/>
        <v>0</v>
      </c>
      <c r="AD105">
        <f t="shared" si="22"/>
        <v>0</v>
      </c>
      <c r="AE105">
        <f t="shared" si="23"/>
        <v>1</v>
      </c>
      <c r="AF105">
        <f t="shared" si="24"/>
        <v>0</v>
      </c>
      <c r="AG105">
        <f t="shared" si="25"/>
        <v>0.28606842105263158</v>
      </c>
      <c r="AH105">
        <f t="shared" si="26"/>
        <v>0.1690544117647059</v>
      </c>
      <c r="AI105">
        <f t="shared" si="27"/>
        <v>4.9816221827336005</v>
      </c>
      <c r="AJ105">
        <f t="shared" si="28"/>
        <v>0.87575662796901732</v>
      </c>
      <c r="AK105">
        <f t="shared" si="29"/>
        <v>1.3359050445103857E-3</v>
      </c>
    </row>
    <row r="106" spans="1:37" customFormat="1" ht="17">
      <c r="A106" s="9">
        <v>107</v>
      </c>
      <c r="B106" s="1" t="s">
        <v>213</v>
      </c>
      <c r="C106" s="1" t="s">
        <v>38</v>
      </c>
      <c r="D106" s="1" t="s">
        <v>232</v>
      </c>
      <c r="E106" s="1" t="s">
        <v>233</v>
      </c>
      <c r="F106" s="10">
        <v>0.12964295000000001</v>
      </c>
      <c r="G106" s="10">
        <v>0.25812000000000002</v>
      </c>
      <c r="H106" s="11">
        <v>88</v>
      </c>
      <c r="I106" s="11">
        <v>448</v>
      </c>
      <c r="J106" s="10">
        <v>12.950169069999999</v>
      </c>
      <c r="K106" s="12">
        <v>30.561599999999999</v>
      </c>
      <c r="L106" s="12">
        <v>6.1888899000000004</v>
      </c>
      <c r="M106" s="12">
        <v>0.93410000000000004</v>
      </c>
      <c r="N106" s="12">
        <v>6.7612791699999999</v>
      </c>
      <c r="O106" s="12">
        <v>9.2716999999999992</v>
      </c>
      <c r="P106" s="12">
        <v>15.608809669999999</v>
      </c>
      <c r="Q106" s="12">
        <v>13.16710881</v>
      </c>
      <c r="R106" s="13">
        <v>8.305755066587343E-3</v>
      </c>
      <c r="S106" s="1">
        <v>10</v>
      </c>
      <c r="T106" s="12"/>
      <c r="U106" s="41">
        <v>536190011</v>
      </c>
      <c r="V106" s="1">
        <v>2022</v>
      </c>
      <c r="W106">
        <f t="shared" si="15"/>
        <v>0</v>
      </c>
      <c r="X106">
        <f t="shared" si="16"/>
        <v>0</v>
      </c>
      <c r="Y106">
        <f t="shared" si="17"/>
        <v>0</v>
      </c>
      <c r="Z106">
        <f t="shared" si="18"/>
        <v>1</v>
      </c>
      <c r="AA106">
        <f t="shared" si="19"/>
        <v>0</v>
      </c>
      <c r="AB106">
        <f t="shared" si="20"/>
        <v>0</v>
      </c>
      <c r="AC106">
        <f t="shared" si="21"/>
        <v>0</v>
      </c>
      <c r="AD106">
        <f t="shared" si="22"/>
        <v>0</v>
      </c>
      <c r="AE106">
        <f t="shared" si="23"/>
        <v>1</v>
      </c>
      <c r="AF106">
        <f t="shared" si="24"/>
        <v>0</v>
      </c>
      <c r="AG106">
        <f t="shared" si="25"/>
        <v>0.35790568181818183</v>
      </c>
      <c r="AH106">
        <f t="shared" si="26"/>
        <v>0.20250542838071309</v>
      </c>
      <c r="AI106">
        <f t="shared" si="27"/>
        <v>7.2382819505406273</v>
      </c>
      <c r="AJ106">
        <f t="shared" si="28"/>
        <v>0.97034198319135623</v>
      </c>
      <c r="AK106">
        <f t="shared" si="29"/>
        <v>2.0850446428571428E-3</v>
      </c>
    </row>
    <row r="107" spans="1:37" customFormat="1" ht="17">
      <c r="A107" s="9">
        <v>108</v>
      </c>
      <c r="B107" s="1" t="s">
        <v>213</v>
      </c>
      <c r="C107" s="1" t="s">
        <v>38</v>
      </c>
      <c r="D107" s="1" t="s">
        <v>234</v>
      </c>
      <c r="E107" s="1" t="s">
        <v>235</v>
      </c>
      <c r="F107" s="10">
        <v>2.8389811800000002</v>
      </c>
      <c r="G107" s="10">
        <v>2.1694744099999999</v>
      </c>
      <c r="H107" s="11">
        <v>94</v>
      </c>
      <c r="I107" s="11">
        <v>537</v>
      </c>
      <c r="J107" s="10">
        <v>18.720061650000002</v>
      </c>
      <c r="K107" s="12">
        <v>44.282499999999999</v>
      </c>
      <c r="L107" s="12">
        <v>10.287916920000001</v>
      </c>
      <c r="M107" s="12">
        <v>1.7505999999999999</v>
      </c>
      <c r="N107" s="12">
        <v>8.4321447299999992</v>
      </c>
      <c r="O107" s="12">
        <v>11.1524</v>
      </c>
      <c r="P107" s="12">
        <v>29.24061219</v>
      </c>
      <c r="Q107" s="12">
        <v>25.717103259999998</v>
      </c>
      <c r="R107" s="13">
        <v>9.7090346862536051E-2</v>
      </c>
      <c r="S107" s="1">
        <v>8.1999999999999993</v>
      </c>
      <c r="T107" s="12"/>
      <c r="U107" s="41">
        <v>917070029</v>
      </c>
      <c r="V107" s="1">
        <v>2022</v>
      </c>
      <c r="W107">
        <f t="shared" si="15"/>
        <v>0</v>
      </c>
      <c r="X107">
        <f t="shared" si="16"/>
        <v>0</v>
      </c>
      <c r="Y107">
        <f t="shared" si="17"/>
        <v>0</v>
      </c>
      <c r="Z107">
        <f t="shared" si="18"/>
        <v>1</v>
      </c>
      <c r="AA107">
        <f t="shared" si="19"/>
        <v>0</v>
      </c>
      <c r="AB107">
        <f t="shared" si="20"/>
        <v>0</v>
      </c>
      <c r="AC107">
        <f t="shared" si="21"/>
        <v>0</v>
      </c>
      <c r="AD107">
        <f t="shared" si="22"/>
        <v>0</v>
      </c>
      <c r="AE107">
        <f t="shared" si="23"/>
        <v>1</v>
      </c>
      <c r="AF107">
        <f t="shared" si="24"/>
        <v>0</v>
      </c>
      <c r="AG107">
        <f t="shared" si="25"/>
        <v>0.48971382978723399</v>
      </c>
      <c r="AH107">
        <f t="shared" si="26"/>
        <v>0.2323246636933326</v>
      </c>
      <c r="AI107">
        <f t="shared" si="27"/>
        <v>4.8167169713241176</v>
      </c>
      <c r="AJ107">
        <f t="shared" si="28"/>
        <v>0.96197084271969524</v>
      </c>
      <c r="AK107">
        <f t="shared" si="29"/>
        <v>3.2599627560521414E-3</v>
      </c>
    </row>
    <row r="108" spans="1:37" customFormat="1" ht="17">
      <c r="A108" s="9">
        <v>109</v>
      </c>
      <c r="B108" s="1" t="s">
        <v>213</v>
      </c>
      <c r="C108" s="1" t="s">
        <v>38</v>
      </c>
      <c r="D108" s="1" t="s">
        <v>236</v>
      </c>
      <c r="E108" s="1" t="s">
        <v>237</v>
      </c>
      <c r="F108" s="10">
        <v>0.16975502000000001</v>
      </c>
      <c r="G108" s="10">
        <v>0.32356024</v>
      </c>
      <c r="H108" s="11">
        <v>35</v>
      </c>
      <c r="I108" s="11">
        <v>274</v>
      </c>
      <c r="J108" s="10">
        <v>6.0346320799999997</v>
      </c>
      <c r="K108" s="12">
        <v>11.992100000000001</v>
      </c>
      <c r="L108" s="12">
        <v>2.6951215199999998</v>
      </c>
      <c r="M108" s="12">
        <v>0.5403</v>
      </c>
      <c r="N108" s="12">
        <v>3.3395105599999999</v>
      </c>
      <c r="O108" s="12">
        <v>4.0846999999999998</v>
      </c>
      <c r="P108" s="12">
        <v>7.67701732</v>
      </c>
      <c r="Q108" s="12">
        <v>6.8828222099999996</v>
      </c>
      <c r="R108" s="13">
        <v>2.2112105903129578E-2</v>
      </c>
      <c r="S108" s="1">
        <v>8.8000000000000007</v>
      </c>
      <c r="T108" s="12"/>
      <c r="U108" s="41">
        <v>936030018</v>
      </c>
      <c r="V108" s="1">
        <v>2022</v>
      </c>
      <c r="W108">
        <f t="shared" si="15"/>
        <v>0</v>
      </c>
      <c r="X108">
        <f t="shared" si="16"/>
        <v>0</v>
      </c>
      <c r="Y108">
        <f t="shared" si="17"/>
        <v>0</v>
      </c>
      <c r="Z108">
        <f t="shared" si="18"/>
        <v>1</v>
      </c>
      <c r="AA108">
        <f t="shared" si="19"/>
        <v>0</v>
      </c>
      <c r="AB108">
        <f t="shared" si="20"/>
        <v>0</v>
      </c>
      <c r="AC108">
        <f t="shared" si="21"/>
        <v>0</v>
      </c>
      <c r="AD108">
        <f t="shared" si="22"/>
        <v>0</v>
      </c>
      <c r="AE108">
        <f t="shared" si="23"/>
        <v>1</v>
      </c>
      <c r="AF108">
        <f t="shared" si="24"/>
        <v>0</v>
      </c>
      <c r="AG108">
        <f t="shared" si="25"/>
        <v>0.35806857142857146</v>
      </c>
      <c r="AH108">
        <f t="shared" si="26"/>
        <v>0.22474141476472009</v>
      </c>
      <c r="AI108">
        <f t="shared" si="27"/>
        <v>6.1808450120303533</v>
      </c>
      <c r="AJ108">
        <f t="shared" si="28"/>
        <v>0.95688774695987999</v>
      </c>
      <c r="AK108">
        <f t="shared" si="29"/>
        <v>1.9718978102189781E-3</v>
      </c>
    </row>
    <row r="109" spans="1:37" customFormat="1" ht="17">
      <c r="A109" s="9">
        <v>110</v>
      </c>
      <c r="B109" s="1" t="s">
        <v>213</v>
      </c>
      <c r="C109" s="1" t="s">
        <v>38</v>
      </c>
      <c r="D109" s="1" t="s">
        <v>238</v>
      </c>
      <c r="E109" s="1" t="s">
        <v>239</v>
      </c>
      <c r="F109" s="10">
        <v>2.97471</v>
      </c>
      <c r="G109" s="10">
        <v>3.0952099999999998</v>
      </c>
      <c r="H109" s="11">
        <v>249</v>
      </c>
      <c r="I109" s="11">
        <v>1018</v>
      </c>
      <c r="J109" s="10">
        <v>40.312929930000003</v>
      </c>
      <c r="K109" s="12">
        <v>94.657399999999996</v>
      </c>
      <c r="L109" s="12">
        <v>22.515137530000001</v>
      </c>
      <c r="M109" s="12">
        <v>2.93</v>
      </c>
      <c r="N109" s="12">
        <v>17.797792399999999</v>
      </c>
      <c r="O109" s="12">
        <v>25.235399999999998</v>
      </c>
      <c r="P109" s="12">
        <v>49.720930000000003</v>
      </c>
      <c r="Q109" s="12">
        <v>38.401519999999998</v>
      </c>
      <c r="R109" s="13">
        <v>5.9828124695173644E-2</v>
      </c>
      <c r="S109" s="1">
        <v>9.6999999999999993</v>
      </c>
      <c r="T109" s="12"/>
      <c r="U109" s="41">
        <v>936050029</v>
      </c>
      <c r="V109" s="1">
        <v>2022</v>
      </c>
      <c r="W109">
        <f t="shared" si="15"/>
        <v>0</v>
      </c>
      <c r="X109">
        <f t="shared" si="16"/>
        <v>0</v>
      </c>
      <c r="Y109">
        <f t="shared" si="17"/>
        <v>0</v>
      </c>
      <c r="Z109">
        <f t="shared" si="18"/>
        <v>1</v>
      </c>
      <c r="AA109">
        <f t="shared" si="19"/>
        <v>0</v>
      </c>
      <c r="AB109">
        <f t="shared" si="20"/>
        <v>0</v>
      </c>
      <c r="AC109">
        <f t="shared" si="21"/>
        <v>0</v>
      </c>
      <c r="AD109">
        <f t="shared" si="22"/>
        <v>0</v>
      </c>
      <c r="AE109">
        <f t="shared" si="23"/>
        <v>1</v>
      </c>
      <c r="AF109">
        <f t="shared" si="24"/>
        <v>0</v>
      </c>
      <c r="AG109">
        <f t="shared" si="25"/>
        <v>0.39191726907630525</v>
      </c>
      <c r="AH109">
        <f t="shared" si="26"/>
        <v>0.23785924322873861</v>
      </c>
      <c r="AI109">
        <f t="shared" si="27"/>
        <v>6.0743318771331047</v>
      </c>
      <c r="AJ109">
        <f t="shared" si="28"/>
        <v>0.96997563210004567</v>
      </c>
      <c r="AK109">
        <f t="shared" si="29"/>
        <v>2.8781925343811395E-3</v>
      </c>
    </row>
    <row r="110" spans="1:37" customFormat="1" ht="17">
      <c r="A110" s="9">
        <v>111</v>
      </c>
      <c r="B110" s="1" t="s">
        <v>213</v>
      </c>
      <c r="C110" s="1" t="s">
        <v>38</v>
      </c>
      <c r="D110" s="1" t="s">
        <v>240</v>
      </c>
      <c r="E110" s="1" t="s">
        <v>241</v>
      </c>
      <c r="F110" s="10">
        <v>2.5493864899999998</v>
      </c>
      <c r="G110" s="10">
        <v>2.1510364499999999</v>
      </c>
      <c r="H110" s="11">
        <v>351</v>
      </c>
      <c r="I110" s="11">
        <v>1143</v>
      </c>
      <c r="J110" s="10">
        <v>58.959168890000001</v>
      </c>
      <c r="K110" s="12">
        <v>112.0797</v>
      </c>
      <c r="L110" s="12">
        <v>31.207810070000001</v>
      </c>
      <c r="M110" s="12">
        <v>3.6831999999999998</v>
      </c>
      <c r="N110" s="12">
        <v>27.75135882</v>
      </c>
      <c r="O110" s="12">
        <v>29.253399999999999</v>
      </c>
      <c r="P110" s="12">
        <v>81.318010790000002</v>
      </c>
      <c r="Q110" s="12">
        <v>74.405163239999993</v>
      </c>
      <c r="R110" s="13">
        <v>3.1350822102420489E-2</v>
      </c>
      <c r="S110" s="1">
        <v>9.1</v>
      </c>
      <c r="T110" s="12"/>
      <c r="U110" s="41">
        <v>936060016</v>
      </c>
      <c r="V110" s="1">
        <v>2022</v>
      </c>
      <c r="W110">
        <f t="shared" si="15"/>
        <v>0</v>
      </c>
      <c r="X110">
        <f t="shared" si="16"/>
        <v>0</v>
      </c>
      <c r="Y110">
        <f t="shared" si="17"/>
        <v>0</v>
      </c>
      <c r="Z110">
        <f t="shared" si="18"/>
        <v>1</v>
      </c>
      <c r="AA110">
        <f t="shared" si="19"/>
        <v>0</v>
      </c>
      <c r="AB110">
        <f t="shared" si="20"/>
        <v>0</v>
      </c>
      <c r="AC110">
        <f t="shared" si="21"/>
        <v>0</v>
      </c>
      <c r="AD110">
        <f t="shared" si="22"/>
        <v>0</v>
      </c>
      <c r="AE110">
        <f t="shared" si="23"/>
        <v>1</v>
      </c>
      <c r="AF110">
        <f t="shared" si="24"/>
        <v>0</v>
      </c>
      <c r="AG110">
        <f t="shared" si="25"/>
        <v>0.32980883190883192</v>
      </c>
      <c r="AH110">
        <f t="shared" si="26"/>
        <v>0.27844301929787463</v>
      </c>
      <c r="AI110">
        <f t="shared" si="27"/>
        <v>7.5345783069070373</v>
      </c>
      <c r="AJ110">
        <f t="shared" si="28"/>
        <v>0.96818324350893081</v>
      </c>
      <c r="AK110">
        <f t="shared" si="29"/>
        <v>3.2223972003499559E-3</v>
      </c>
    </row>
    <row r="111" spans="1:37" customFormat="1" ht="17">
      <c r="A111" s="9">
        <v>112</v>
      </c>
      <c r="B111" s="1" t="s">
        <v>213</v>
      </c>
      <c r="C111" s="1" t="s">
        <v>38</v>
      </c>
      <c r="D111" s="1" t="s">
        <v>242</v>
      </c>
      <c r="E111" s="1" t="s">
        <v>243</v>
      </c>
      <c r="F111" s="10">
        <v>2.1196539300000001</v>
      </c>
      <c r="G111" s="10">
        <v>2.3746027299999999</v>
      </c>
      <c r="H111" s="11">
        <v>256</v>
      </c>
      <c r="I111" s="11">
        <v>728</v>
      </c>
      <c r="J111" s="10">
        <v>38.904780240000001</v>
      </c>
      <c r="K111" s="12">
        <v>77.327100000000002</v>
      </c>
      <c r="L111" s="12">
        <v>21.862090370000001</v>
      </c>
      <c r="M111" s="12">
        <v>2.4306000000000001</v>
      </c>
      <c r="N111" s="12">
        <v>17.04268987</v>
      </c>
      <c r="O111" s="12">
        <v>13.0107</v>
      </c>
      <c r="P111" s="12">
        <v>49.790100750000001</v>
      </c>
      <c r="Q111" s="12">
        <v>44.122917999999999</v>
      </c>
      <c r="R111" s="13">
        <v>4.2571794354121686E-2</v>
      </c>
      <c r="S111" s="1">
        <v>9.1999999999999993</v>
      </c>
      <c r="T111" s="12"/>
      <c r="U111" s="41">
        <v>937010019</v>
      </c>
      <c r="V111" s="1">
        <v>2022</v>
      </c>
      <c r="W111">
        <f t="shared" si="15"/>
        <v>0</v>
      </c>
      <c r="X111">
        <f t="shared" si="16"/>
        <v>0</v>
      </c>
      <c r="Y111">
        <f t="shared" si="17"/>
        <v>0</v>
      </c>
      <c r="Z111">
        <f t="shared" si="18"/>
        <v>1</v>
      </c>
      <c r="AA111">
        <f t="shared" si="19"/>
        <v>0</v>
      </c>
      <c r="AB111">
        <f t="shared" si="20"/>
        <v>0</v>
      </c>
      <c r="AC111">
        <f t="shared" si="21"/>
        <v>0</v>
      </c>
      <c r="AD111">
        <f t="shared" si="22"/>
        <v>0</v>
      </c>
      <c r="AE111">
        <f t="shared" si="23"/>
        <v>1</v>
      </c>
      <c r="AF111">
        <f t="shared" si="24"/>
        <v>0</v>
      </c>
      <c r="AG111">
        <f t="shared" si="25"/>
        <v>0.311553515625</v>
      </c>
      <c r="AH111">
        <f t="shared" si="26"/>
        <v>0.28272223282652525</v>
      </c>
      <c r="AI111">
        <f t="shared" si="27"/>
        <v>7.0117213321813541</v>
      </c>
      <c r="AJ111">
        <f t="shared" si="28"/>
        <v>0.96952519944782767</v>
      </c>
      <c r="AK111">
        <f t="shared" si="29"/>
        <v>3.3387362637362639E-3</v>
      </c>
    </row>
    <row r="112" spans="1:37" customFormat="1" ht="17">
      <c r="A112" s="9">
        <v>113</v>
      </c>
      <c r="B112" s="1" t="s">
        <v>213</v>
      </c>
      <c r="C112" s="1" t="s">
        <v>38</v>
      </c>
      <c r="D112" s="1" t="s">
        <v>244</v>
      </c>
      <c r="E112" s="1" t="s">
        <v>245</v>
      </c>
      <c r="F112" s="10">
        <v>2.9532151400000002</v>
      </c>
      <c r="G112" s="10">
        <v>5.6314189299999997</v>
      </c>
      <c r="H112" s="11">
        <v>250</v>
      </c>
      <c r="I112" s="11">
        <v>997</v>
      </c>
      <c r="J112" s="10">
        <v>42.046263680000003</v>
      </c>
      <c r="K112" s="12">
        <v>92.654399999999995</v>
      </c>
      <c r="L112" s="12">
        <v>24.287540799999999</v>
      </c>
      <c r="M112" s="12">
        <v>2.5135000000000001</v>
      </c>
      <c r="N112" s="12">
        <v>17.758722880000001</v>
      </c>
      <c r="O112" s="12">
        <v>16.884399999999999</v>
      </c>
      <c r="P112" s="12">
        <v>54.570414220000004</v>
      </c>
      <c r="Q112" s="12">
        <v>47.356816719999998</v>
      </c>
      <c r="R112" s="13">
        <v>5.4117513715291714E-2</v>
      </c>
      <c r="S112" s="1">
        <v>8.9</v>
      </c>
      <c r="T112" s="12"/>
      <c r="U112" s="41">
        <v>1136090519</v>
      </c>
      <c r="V112" s="1">
        <v>2022</v>
      </c>
      <c r="W112">
        <f t="shared" si="15"/>
        <v>1</v>
      </c>
      <c r="X112">
        <f t="shared" si="16"/>
        <v>0</v>
      </c>
      <c r="Y112">
        <f t="shared" si="17"/>
        <v>0</v>
      </c>
      <c r="Z112">
        <f t="shared" si="18"/>
        <v>1</v>
      </c>
      <c r="AA112">
        <f t="shared" si="19"/>
        <v>0</v>
      </c>
      <c r="AB112">
        <f t="shared" si="20"/>
        <v>0</v>
      </c>
      <c r="AC112">
        <f t="shared" si="21"/>
        <v>0</v>
      </c>
      <c r="AD112">
        <f t="shared" si="22"/>
        <v>0</v>
      </c>
      <c r="AE112">
        <f t="shared" si="23"/>
        <v>1</v>
      </c>
      <c r="AF112">
        <f t="shared" si="24"/>
        <v>0</v>
      </c>
      <c r="AG112">
        <f t="shared" si="25"/>
        <v>0.38067159999999994</v>
      </c>
      <c r="AH112">
        <f t="shared" si="26"/>
        <v>0.26213046331312922</v>
      </c>
      <c r="AI112">
        <f t="shared" si="27"/>
        <v>7.0653363357867516</v>
      </c>
      <c r="AJ112">
        <f t="shared" si="28"/>
        <v>0.97358878361296197</v>
      </c>
      <c r="AK112">
        <f t="shared" si="29"/>
        <v>2.5210631895687063E-3</v>
      </c>
    </row>
    <row r="113" spans="1:37" customFormat="1" ht="17">
      <c r="A113" s="9">
        <v>114</v>
      </c>
      <c r="B113" s="1" t="s">
        <v>213</v>
      </c>
      <c r="C113" s="1" t="s">
        <v>38</v>
      </c>
      <c r="D113" s="1" t="s">
        <v>246</v>
      </c>
      <c r="E113" s="1" t="s">
        <v>247</v>
      </c>
      <c r="F113" s="10">
        <v>-0.60259987999999998</v>
      </c>
      <c r="G113" s="10">
        <v>3.4458037400000001</v>
      </c>
      <c r="H113" s="11">
        <v>118</v>
      </c>
      <c r="I113" s="11">
        <v>550</v>
      </c>
      <c r="J113" s="10">
        <v>20.145152400000001</v>
      </c>
      <c r="K113" s="12">
        <v>52.905900000000003</v>
      </c>
      <c r="L113" s="12">
        <v>11.596692640000001</v>
      </c>
      <c r="M113" s="12">
        <v>1.4872000000000001</v>
      </c>
      <c r="N113" s="12">
        <v>8.5484597600000001</v>
      </c>
      <c r="O113" s="12">
        <v>8.9267000000000003</v>
      </c>
      <c r="P113" s="12">
        <v>24.811120290000002</v>
      </c>
      <c r="Q113" s="12">
        <v>23.13050028</v>
      </c>
      <c r="R113" s="13">
        <v>-2.4287491776132129E-2</v>
      </c>
      <c r="S113" s="1">
        <v>7.1</v>
      </c>
      <c r="T113" s="12"/>
      <c r="U113" s="41">
        <v>1136200015</v>
      </c>
      <c r="V113" s="1">
        <v>2022</v>
      </c>
      <c r="W113">
        <f t="shared" si="15"/>
        <v>1</v>
      </c>
      <c r="X113">
        <f t="shared" si="16"/>
        <v>0</v>
      </c>
      <c r="Y113">
        <f t="shared" si="17"/>
        <v>0</v>
      </c>
      <c r="Z113">
        <f t="shared" si="18"/>
        <v>1</v>
      </c>
      <c r="AA113">
        <f t="shared" si="19"/>
        <v>0</v>
      </c>
      <c r="AB113">
        <f t="shared" si="20"/>
        <v>0</v>
      </c>
      <c r="AC113">
        <f t="shared" si="21"/>
        <v>0</v>
      </c>
      <c r="AD113">
        <f t="shared" si="22"/>
        <v>0</v>
      </c>
      <c r="AE113">
        <f t="shared" si="23"/>
        <v>1</v>
      </c>
      <c r="AF113">
        <f t="shared" si="24"/>
        <v>0</v>
      </c>
      <c r="AG113">
        <f t="shared" si="25"/>
        <v>0.4609584745762712</v>
      </c>
      <c r="AH113">
        <f t="shared" si="26"/>
        <v>0.21919469548764883</v>
      </c>
      <c r="AI113">
        <f t="shared" si="27"/>
        <v>5.7480229693383533</v>
      </c>
      <c r="AJ113">
        <f t="shared" si="28"/>
        <v>0.97265829673248994</v>
      </c>
      <c r="AK113">
        <f t="shared" si="29"/>
        <v>2.7040000000000002E-3</v>
      </c>
    </row>
    <row r="114" spans="1:37" customFormat="1" ht="17">
      <c r="A114" s="9">
        <v>115</v>
      </c>
      <c r="B114" s="1" t="s">
        <v>213</v>
      </c>
      <c r="C114" s="1" t="s">
        <v>38</v>
      </c>
      <c r="D114" s="1" t="s">
        <v>248</v>
      </c>
      <c r="E114" s="1" t="s">
        <v>249</v>
      </c>
      <c r="F114" s="10">
        <v>0.96059315000000001</v>
      </c>
      <c r="G114" s="10">
        <v>1.8238645899999999</v>
      </c>
      <c r="H114" s="11">
        <v>132</v>
      </c>
      <c r="I114" s="11">
        <v>934</v>
      </c>
      <c r="J114" s="10">
        <v>26.94169145</v>
      </c>
      <c r="K114" s="12">
        <v>53.411200000000001</v>
      </c>
      <c r="L114" s="12">
        <v>14.46978637</v>
      </c>
      <c r="M114" s="12">
        <v>1.7921</v>
      </c>
      <c r="N114" s="12">
        <v>12.471905080000001</v>
      </c>
      <c r="O114" s="12">
        <v>25.7745</v>
      </c>
      <c r="P114" s="12">
        <v>33.188939019999999</v>
      </c>
      <c r="Q114" s="12">
        <v>29.74075538</v>
      </c>
      <c r="R114" s="13">
        <v>2.8943171380716226E-2</v>
      </c>
      <c r="S114" s="1">
        <v>9.6</v>
      </c>
      <c r="T114" s="12"/>
      <c r="U114" s="41">
        <v>1137020511</v>
      </c>
      <c r="V114" s="1">
        <v>2022</v>
      </c>
      <c r="W114">
        <f t="shared" si="15"/>
        <v>1</v>
      </c>
      <c r="X114">
        <f t="shared" si="16"/>
        <v>0</v>
      </c>
      <c r="Y114">
        <f t="shared" si="17"/>
        <v>0</v>
      </c>
      <c r="Z114">
        <f t="shared" si="18"/>
        <v>1</v>
      </c>
      <c r="AA114">
        <f t="shared" si="19"/>
        <v>0</v>
      </c>
      <c r="AB114">
        <f t="shared" si="20"/>
        <v>0</v>
      </c>
      <c r="AC114">
        <f t="shared" si="21"/>
        <v>0</v>
      </c>
      <c r="AD114">
        <f t="shared" si="22"/>
        <v>0</v>
      </c>
      <c r="AE114">
        <f t="shared" si="23"/>
        <v>1</v>
      </c>
      <c r="AF114">
        <f t="shared" si="24"/>
        <v>0</v>
      </c>
      <c r="AG114">
        <f t="shared" si="25"/>
        <v>0.41820681818181815</v>
      </c>
      <c r="AH114">
        <f t="shared" si="26"/>
        <v>0.27091296151368999</v>
      </c>
      <c r="AI114">
        <f t="shared" si="27"/>
        <v>6.9593801015568335</v>
      </c>
      <c r="AJ114">
        <f t="shared" si="28"/>
        <v>0.96753636105087926</v>
      </c>
      <c r="AK114">
        <f t="shared" si="29"/>
        <v>1.9187366167023555E-3</v>
      </c>
    </row>
    <row r="115" spans="1:37" customFormat="1" ht="17">
      <c r="A115" s="9">
        <v>116</v>
      </c>
      <c r="B115" s="1" t="s">
        <v>213</v>
      </c>
      <c r="C115" s="1" t="s">
        <v>38</v>
      </c>
      <c r="D115" s="1" t="s">
        <v>250</v>
      </c>
      <c r="E115" s="1" t="s">
        <v>251</v>
      </c>
      <c r="F115" s="10">
        <v>-0.54377617</v>
      </c>
      <c r="G115" s="10">
        <v>0.20414558999999999</v>
      </c>
      <c r="H115" s="11">
        <v>70</v>
      </c>
      <c r="I115" s="11">
        <v>311</v>
      </c>
      <c r="J115" s="10">
        <v>10.753108989999999</v>
      </c>
      <c r="K115" s="12">
        <v>27.913499999999999</v>
      </c>
      <c r="L115" s="12">
        <v>6.36194682</v>
      </c>
      <c r="M115" s="12">
        <v>0.88060000000000005</v>
      </c>
      <c r="N115" s="12">
        <v>4.3911621700000003</v>
      </c>
      <c r="O115" s="12">
        <v>5.8913000000000002</v>
      </c>
      <c r="P115" s="12">
        <v>13.92273623</v>
      </c>
      <c r="Q115" s="12">
        <v>12.84137679</v>
      </c>
      <c r="R115" s="13">
        <v>-3.9056702721143199E-2</v>
      </c>
      <c r="S115" s="1">
        <v>11.2</v>
      </c>
      <c r="T115" s="12"/>
      <c r="U115" s="41">
        <v>1138020015</v>
      </c>
      <c r="V115" s="1">
        <v>2022</v>
      </c>
      <c r="W115">
        <f t="shared" si="15"/>
        <v>1</v>
      </c>
      <c r="X115">
        <f t="shared" si="16"/>
        <v>0</v>
      </c>
      <c r="Y115">
        <f t="shared" si="17"/>
        <v>0</v>
      </c>
      <c r="Z115">
        <f t="shared" si="18"/>
        <v>1</v>
      </c>
      <c r="AA115">
        <f t="shared" si="19"/>
        <v>0</v>
      </c>
      <c r="AB115">
        <f t="shared" si="20"/>
        <v>0</v>
      </c>
      <c r="AC115">
        <f t="shared" si="21"/>
        <v>0</v>
      </c>
      <c r="AD115">
        <f t="shared" si="22"/>
        <v>0</v>
      </c>
      <c r="AE115">
        <f t="shared" si="23"/>
        <v>1</v>
      </c>
      <c r="AF115">
        <f t="shared" si="24"/>
        <v>0</v>
      </c>
      <c r="AG115">
        <f t="shared" si="25"/>
        <v>0.41134428571428572</v>
      </c>
      <c r="AH115">
        <f t="shared" si="26"/>
        <v>0.22791648557149766</v>
      </c>
      <c r="AI115">
        <f t="shared" si="27"/>
        <v>4.9865570860776742</v>
      </c>
      <c r="AJ115">
        <f t="shared" si="28"/>
        <v>0.96941734591461437</v>
      </c>
      <c r="AK115">
        <f t="shared" si="29"/>
        <v>2.8315112540192927E-3</v>
      </c>
    </row>
    <row r="116" spans="1:37" customFormat="1" ht="17">
      <c r="A116" s="9">
        <v>117</v>
      </c>
      <c r="B116" s="1" t="s">
        <v>213</v>
      </c>
      <c r="C116" s="1" t="s">
        <v>38</v>
      </c>
      <c r="D116" s="1" t="s">
        <v>252</v>
      </c>
      <c r="E116" s="1" t="s">
        <v>253</v>
      </c>
      <c r="F116" s="10">
        <v>-0.43926999999999999</v>
      </c>
      <c r="G116" s="10">
        <v>1.2385699999999999</v>
      </c>
      <c r="H116" s="11">
        <v>200</v>
      </c>
      <c r="I116" s="11">
        <v>933</v>
      </c>
      <c r="J116" s="10">
        <v>38.631188000000002</v>
      </c>
      <c r="K116" s="12">
        <v>82.221199999999996</v>
      </c>
      <c r="L116" s="12">
        <v>20.63783969</v>
      </c>
      <c r="M116" s="12">
        <v>3.0598000000000001</v>
      </c>
      <c r="N116" s="12">
        <v>17.993348309999998</v>
      </c>
      <c r="O116" s="12">
        <v>21.6112</v>
      </c>
      <c r="P116" s="12">
        <v>46.135930000000002</v>
      </c>
      <c r="Q116" s="12">
        <v>39.962829999999997</v>
      </c>
      <c r="R116" s="13">
        <v>-9.5212126427276968E-3</v>
      </c>
      <c r="S116" s="1">
        <v>9.9</v>
      </c>
      <c r="T116" s="12"/>
      <c r="U116" s="41">
        <v>1517061032</v>
      </c>
      <c r="V116" s="1">
        <v>2022</v>
      </c>
      <c r="W116">
        <f t="shared" si="15"/>
        <v>1</v>
      </c>
      <c r="X116">
        <f t="shared" si="16"/>
        <v>0</v>
      </c>
      <c r="Y116">
        <f t="shared" si="17"/>
        <v>0</v>
      </c>
      <c r="Z116">
        <f t="shared" si="18"/>
        <v>1</v>
      </c>
      <c r="AA116">
        <f t="shared" si="19"/>
        <v>0</v>
      </c>
      <c r="AB116">
        <f t="shared" si="20"/>
        <v>0</v>
      </c>
      <c r="AC116">
        <f t="shared" si="21"/>
        <v>0</v>
      </c>
      <c r="AD116">
        <f t="shared" si="22"/>
        <v>0</v>
      </c>
      <c r="AE116">
        <f t="shared" si="23"/>
        <v>1</v>
      </c>
      <c r="AF116">
        <f t="shared" si="24"/>
        <v>0</v>
      </c>
      <c r="AG116">
        <f t="shared" si="25"/>
        <v>0.42640499999999998</v>
      </c>
      <c r="AH116">
        <f t="shared" si="26"/>
        <v>0.251003873575185</v>
      </c>
      <c r="AI116">
        <f t="shared" si="27"/>
        <v>5.8805635368324722</v>
      </c>
      <c r="AJ116">
        <f t="shared" si="28"/>
        <v>0.96412096481045018</v>
      </c>
      <c r="AK116">
        <f t="shared" si="29"/>
        <v>3.2795284030010721E-3</v>
      </c>
    </row>
    <row r="117" spans="1:37" customFormat="1" ht="17">
      <c r="A117" s="9">
        <v>118</v>
      </c>
      <c r="B117" s="1" t="s">
        <v>213</v>
      </c>
      <c r="C117" s="1" t="s">
        <v>77</v>
      </c>
      <c r="D117" s="1" t="s">
        <v>254</v>
      </c>
      <c r="E117" s="1" t="s">
        <v>255</v>
      </c>
      <c r="F117" s="10">
        <v>0.10374927</v>
      </c>
      <c r="G117" s="10">
        <v>9.8092040000000005E-2</v>
      </c>
      <c r="H117" s="11">
        <v>12</v>
      </c>
      <c r="I117" s="11">
        <v>83</v>
      </c>
      <c r="J117" s="10">
        <v>2.82704428</v>
      </c>
      <c r="K117" s="12">
        <v>4.8453999999999997</v>
      </c>
      <c r="L117" s="12">
        <v>0.9516059</v>
      </c>
      <c r="M117" s="12">
        <v>0.29720000000000002</v>
      </c>
      <c r="N117" s="12">
        <v>1.8754383800000001</v>
      </c>
      <c r="O117" s="12">
        <v>3.0636999999999999</v>
      </c>
      <c r="P117" s="12">
        <v>2.8669137400000002</v>
      </c>
      <c r="Q117" s="12">
        <v>1.8328719600000001</v>
      </c>
      <c r="R117" s="13">
        <v>3.6188486787188792E-2</v>
      </c>
      <c r="S117" s="1">
        <v>12.2</v>
      </c>
      <c r="T117" s="12"/>
      <c r="U117" s="41">
        <v>1538041209</v>
      </c>
      <c r="V117" s="1">
        <v>2022</v>
      </c>
      <c r="W117">
        <f t="shared" si="15"/>
        <v>1</v>
      </c>
      <c r="X117">
        <f t="shared" si="16"/>
        <v>0</v>
      </c>
      <c r="Y117">
        <f t="shared" si="17"/>
        <v>0</v>
      </c>
      <c r="Z117">
        <f t="shared" si="18"/>
        <v>1</v>
      </c>
      <c r="AA117">
        <f t="shared" si="19"/>
        <v>0</v>
      </c>
      <c r="AB117">
        <f t="shared" si="20"/>
        <v>0</v>
      </c>
      <c r="AC117">
        <f t="shared" si="21"/>
        <v>0</v>
      </c>
      <c r="AD117">
        <f t="shared" si="22"/>
        <v>0</v>
      </c>
      <c r="AE117">
        <f t="shared" si="23"/>
        <v>0</v>
      </c>
      <c r="AF117">
        <f t="shared" si="24"/>
        <v>1</v>
      </c>
      <c r="AG117">
        <f t="shared" si="25"/>
        <v>0.42854999999999999</v>
      </c>
      <c r="AH117">
        <f t="shared" si="26"/>
        <v>0.19639367234903207</v>
      </c>
      <c r="AI117">
        <f t="shared" si="27"/>
        <v>6.3103579407806185</v>
      </c>
      <c r="AJ117">
        <f t="shared" si="28"/>
        <v>0.94220822152218719</v>
      </c>
      <c r="AK117">
        <f t="shared" si="29"/>
        <v>3.5807228915662654E-3</v>
      </c>
    </row>
    <row r="118" spans="1:37" customFormat="1" ht="17">
      <c r="A118" s="9">
        <v>119</v>
      </c>
      <c r="B118" s="1" t="s">
        <v>213</v>
      </c>
      <c r="C118" s="1" t="s">
        <v>77</v>
      </c>
      <c r="D118" s="1" t="s">
        <v>256</v>
      </c>
      <c r="E118" s="1" t="s">
        <v>257</v>
      </c>
      <c r="F118" s="10">
        <v>4.0948869999999998E-2</v>
      </c>
      <c r="G118" s="10">
        <v>4.4380000000000003E-2</v>
      </c>
      <c r="H118" s="11">
        <v>24</v>
      </c>
      <c r="I118" s="11">
        <v>116</v>
      </c>
      <c r="J118" s="10">
        <v>2.9311432900000001</v>
      </c>
      <c r="K118" s="12">
        <v>13.8651</v>
      </c>
      <c r="L118" s="12">
        <v>2.1804219900000001</v>
      </c>
      <c r="M118" s="12">
        <v>0.15720000000000001</v>
      </c>
      <c r="N118" s="12">
        <v>0.75072130000000004</v>
      </c>
      <c r="O118" s="12">
        <v>3.1040999999999999</v>
      </c>
      <c r="P118" s="12">
        <v>3.6397909500000001</v>
      </c>
      <c r="Q118" s="12">
        <v>3.1611704700000001</v>
      </c>
      <c r="R118" s="13">
        <v>1.1250335682053388E-2</v>
      </c>
      <c r="S118" s="1">
        <v>11.1</v>
      </c>
      <c r="T118" s="12"/>
      <c r="U118" s="41">
        <v>517050010</v>
      </c>
      <c r="V118" s="1">
        <v>2022</v>
      </c>
      <c r="W118">
        <f t="shared" si="15"/>
        <v>0</v>
      </c>
      <c r="X118">
        <f t="shared" si="16"/>
        <v>0</v>
      </c>
      <c r="Y118">
        <f t="shared" si="17"/>
        <v>0</v>
      </c>
      <c r="Z118">
        <f t="shared" si="18"/>
        <v>1</v>
      </c>
      <c r="AA118">
        <f t="shared" si="19"/>
        <v>0</v>
      </c>
      <c r="AB118">
        <f t="shared" si="20"/>
        <v>0</v>
      </c>
      <c r="AC118">
        <f t="shared" si="21"/>
        <v>0</v>
      </c>
      <c r="AD118">
        <f t="shared" si="22"/>
        <v>0</v>
      </c>
      <c r="AE118">
        <f t="shared" si="23"/>
        <v>0</v>
      </c>
      <c r="AF118">
        <f t="shared" si="24"/>
        <v>1</v>
      </c>
      <c r="AG118">
        <f t="shared" si="25"/>
        <v>0.58426250000000002</v>
      </c>
      <c r="AH118">
        <f t="shared" si="26"/>
        <v>0.15725973775883334</v>
      </c>
      <c r="AI118">
        <f t="shared" si="27"/>
        <v>4.7755807888040716</v>
      </c>
      <c r="AJ118">
        <f t="shared" si="28"/>
        <v>0.98878928563787682</v>
      </c>
      <c r="AK118">
        <f t="shared" si="29"/>
        <v>1.3551724137931035E-3</v>
      </c>
    </row>
    <row r="119" spans="1:37" customFormat="1" ht="17">
      <c r="A119" s="9">
        <v>120</v>
      </c>
      <c r="B119" s="1" t="s">
        <v>213</v>
      </c>
      <c r="C119" s="1" t="s">
        <v>77</v>
      </c>
      <c r="D119" s="1" t="s">
        <v>258</v>
      </c>
      <c r="E119" s="1" t="s">
        <v>259</v>
      </c>
      <c r="F119" s="10">
        <v>-3.9769039999999999E-2</v>
      </c>
      <c r="G119" s="10">
        <v>0.13862051</v>
      </c>
      <c r="H119" s="11">
        <v>41</v>
      </c>
      <c r="I119" s="11">
        <v>297</v>
      </c>
      <c r="J119" s="10">
        <v>9.3985862000000004</v>
      </c>
      <c r="K119" s="12">
        <v>28.619499999999999</v>
      </c>
      <c r="L119" s="12">
        <v>5.4006723299999999</v>
      </c>
      <c r="M119" s="12">
        <v>0.63890000000000002</v>
      </c>
      <c r="N119" s="12">
        <v>3.9979138700000001</v>
      </c>
      <c r="O119" s="12">
        <v>8.1828000000000003</v>
      </c>
      <c r="P119" s="12">
        <v>11.25685361</v>
      </c>
      <c r="Q119" s="12">
        <v>11.10688693</v>
      </c>
      <c r="R119" s="13">
        <v>-3.5328735166877596E-3</v>
      </c>
      <c r="S119" s="1">
        <v>10.1</v>
      </c>
      <c r="T119" s="12"/>
      <c r="U119" s="41">
        <v>638020014</v>
      </c>
      <c r="V119" s="1">
        <v>2022</v>
      </c>
      <c r="W119">
        <f t="shared" si="15"/>
        <v>0</v>
      </c>
      <c r="X119">
        <f t="shared" si="16"/>
        <v>0</v>
      </c>
      <c r="Y119">
        <f t="shared" si="17"/>
        <v>0</v>
      </c>
      <c r="Z119">
        <f t="shared" si="18"/>
        <v>1</v>
      </c>
      <c r="AA119">
        <f t="shared" si="19"/>
        <v>0</v>
      </c>
      <c r="AB119">
        <f t="shared" si="20"/>
        <v>0</v>
      </c>
      <c r="AC119">
        <f t="shared" si="21"/>
        <v>0</v>
      </c>
      <c r="AD119">
        <f t="shared" si="22"/>
        <v>0</v>
      </c>
      <c r="AE119">
        <f t="shared" si="23"/>
        <v>0</v>
      </c>
      <c r="AF119">
        <f t="shared" si="24"/>
        <v>1</v>
      </c>
      <c r="AG119">
        <f t="shared" si="25"/>
        <v>0.71361951219512187</v>
      </c>
      <c r="AH119">
        <f t="shared" si="26"/>
        <v>0.18870603364838659</v>
      </c>
      <c r="AI119">
        <f t="shared" si="27"/>
        <v>6.2574954922523087</v>
      </c>
      <c r="AJ119">
        <f t="shared" si="28"/>
        <v>0.97816353594181504</v>
      </c>
      <c r="AK119">
        <f t="shared" si="29"/>
        <v>2.1511784511784511E-3</v>
      </c>
    </row>
    <row r="120" spans="1:37" customFormat="1" ht="17">
      <c r="A120" s="9">
        <v>121</v>
      </c>
      <c r="B120" s="1" t="s">
        <v>213</v>
      </c>
      <c r="C120" s="1" t="s">
        <v>77</v>
      </c>
      <c r="D120" s="1" t="s">
        <v>260</v>
      </c>
      <c r="E120" s="1" t="s">
        <v>261</v>
      </c>
      <c r="F120" s="10">
        <v>1.1669427800000001</v>
      </c>
      <c r="G120" s="10">
        <v>1.17975399</v>
      </c>
      <c r="H120" s="11">
        <v>60</v>
      </c>
      <c r="I120" s="11">
        <v>371</v>
      </c>
      <c r="J120" s="10">
        <v>10.466618860000001</v>
      </c>
      <c r="K120" s="12">
        <v>27.1112</v>
      </c>
      <c r="L120" s="12">
        <v>5.6225955499999998</v>
      </c>
      <c r="M120" s="12">
        <v>0.80789999999999995</v>
      </c>
      <c r="N120" s="12">
        <v>4.8440233099999999</v>
      </c>
      <c r="O120" s="12">
        <v>7.1272000000000002</v>
      </c>
      <c r="P120" s="12">
        <v>14.71696101</v>
      </c>
      <c r="Q120" s="12">
        <v>13.062856829999999</v>
      </c>
      <c r="R120" s="13">
        <v>7.9292374234536347E-2</v>
      </c>
      <c r="S120" s="1">
        <v>11.9</v>
      </c>
      <c r="T120" s="12"/>
      <c r="U120" s="41">
        <v>903150014</v>
      </c>
      <c r="V120" s="1">
        <v>2022</v>
      </c>
      <c r="W120">
        <f t="shared" si="15"/>
        <v>0</v>
      </c>
      <c r="X120">
        <f t="shared" si="16"/>
        <v>0</v>
      </c>
      <c r="Y120">
        <f t="shared" si="17"/>
        <v>0</v>
      </c>
      <c r="Z120">
        <f t="shared" si="18"/>
        <v>1</v>
      </c>
      <c r="AA120">
        <f t="shared" si="19"/>
        <v>0</v>
      </c>
      <c r="AB120">
        <f t="shared" si="20"/>
        <v>0</v>
      </c>
      <c r="AC120">
        <f t="shared" si="21"/>
        <v>0</v>
      </c>
      <c r="AD120">
        <f t="shared" si="22"/>
        <v>0</v>
      </c>
      <c r="AE120">
        <f t="shared" si="23"/>
        <v>0</v>
      </c>
      <c r="AF120">
        <f t="shared" si="24"/>
        <v>1</v>
      </c>
      <c r="AG120">
        <f t="shared" si="25"/>
        <v>0.46531833333333333</v>
      </c>
      <c r="AH120">
        <f t="shared" si="26"/>
        <v>0.2073901394995426</v>
      </c>
      <c r="AI120">
        <f t="shared" si="27"/>
        <v>5.9958204109419482</v>
      </c>
      <c r="AJ120">
        <f t="shared" si="28"/>
        <v>0.97106282079293382</v>
      </c>
      <c r="AK120">
        <f t="shared" si="29"/>
        <v>2.1776280323450134E-3</v>
      </c>
    </row>
    <row r="121" spans="1:37" customFormat="1" ht="17">
      <c r="A121" s="9">
        <v>122</v>
      </c>
      <c r="B121" s="1" t="s">
        <v>213</v>
      </c>
      <c r="C121" s="1" t="s">
        <v>77</v>
      </c>
      <c r="D121" s="1" t="s">
        <v>262</v>
      </c>
      <c r="E121" s="1" t="s">
        <v>263</v>
      </c>
      <c r="F121" s="10">
        <v>1.6558390300000001</v>
      </c>
      <c r="G121" s="10">
        <v>1.3472192700000001</v>
      </c>
      <c r="H121" s="11">
        <v>61</v>
      </c>
      <c r="I121" s="11">
        <v>303</v>
      </c>
      <c r="J121" s="10">
        <v>13.187242599999999</v>
      </c>
      <c r="K121" s="12">
        <v>40.0017</v>
      </c>
      <c r="L121" s="12">
        <v>8.7723394500000005</v>
      </c>
      <c r="M121" s="12">
        <v>0.65029999999999999</v>
      </c>
      <c r="N121" s="12">
        <v>4.4149031499999998</v>
      </c>
      <c r="O121" s="12">
        <v>5.6261000000000001</v>
      </c>
      <c r="P121" s="12">
        <v>16.545235659999999</v>
      </c>
      <c r="Q121" s="12">
        <v>12.81962124</v>
      </c>
      <c r="R121" s="13">
        <v>0.10007950711776081</v>
      </c>
      <c r="S121" s="1">
        <v>10.4</v>
      </c>
      <c r="T121" s="12"/>
      <c r="U121" s="41">
        <v>937050014</v>
      </c>
      <c r="V121" s="1">
        <v>2022</v>
      </c>
      <c r="W121">
        <f t="shared" si="15"/>
        <v>0</v>
      </c>
      <c r="X121">
        <f t="shared" si="16"/>
        <v>0</v>
      </c>
      <c r="Y121">
        <f t="shared" si="17"/>
        <v>0</v>
      </c>
      <c r="Z121">
        <f t="shared" si="18"/>
        <v>1</v>
      </c>
      <c r="AA121">
        <f t="shared" si="19"/>
        <v>0</v>
      </c>
      <c r="AB121">
        <f t="shared" si="20"/>
        <v>0</v>
      </c>
      <c r="AC121">
        <f t="shared" si="21"/>
        <v>0</v>
      </c>
      <c r="AD121">
        <f t="shared" si="22"/>
        <v>0</v>
      </c>
      <c r="AE121">
        <f t="shared" si="23"/>
        <v>0</v>
      </c>
      <c r="AF121">
        <f t="shared" si="24"/>
        <v>1</v>
      </c>
      <c r="AG121">
        <f t="shared" si="25"/>
        <v>0.66642622950819674</v>
      </c>
      <c r="AH121">
        <f t="shared" si="26"/>
        <v>0.2192991660354435</v>
      </c>
      <c r="AI121">
        <f t="shared" si="27"/>
        <v>6.7890252960172228</v>
      </c>
      <c r="AJ121">
        <f t="shared" si="28"/>
        <v>0.98400324707271469</v>
      </c>
      <c r="AK121">
        <f t="shared" si="29"/>
        <v>2.146204620462046E-3</v>
      </c>
    </row>
    <row r="122" spans="1:37" customFormat="1" ht="17">
      <c r="A122" s="9">
        <v>123</v>
      </c>
      <c r="B122" s="1" t="s">
        <v>213</v>
      </c>
      <c r="C122" s="1" t="s">
        <v>77</v>
      </c>
      <c r="D122" s="1" t="s">
        <v>264</v>
      </c>
      <c r="E122" s="1" t="s">
        <v>129</v>
      </c>
      <c r="F122" s="10">
        <v>0.12336634</v>
      </c>
      <c r="G122" s="10">
        <v>0.79808749999999995</v>
      </c>
      <c r="H122" s="11">
        <v>15</v>
      </c>
      <c r="I122" s="11">
        <v>138</v>
      </c>
      <c r="J122" s="10">
        <v>5.8015778899999999</v>
      </c>
      <c r="K122" s="12">
        <v>14.309200000000001</v>
      </c>
      <c r="L122" s="12">
        <v>2.9652717399999999</v>
      </c>
      <c r="M122" s="12">
        <v>0.39539999999999997</v>
      </c>
      <c r="N122" s="12">
        <v>2.83630615</v>
      </c>
      <c r="O122" s="12">
        <v>4.6521999999999997</v>
      </c>
      <c r="P122" s="12">
        <v>5.9989063700000003</v>
      </c>
      <c r="Q122" s="12">
        <v>5.4143285600000004</v>
      </c>
      <c r="R122" s="13">
        <v>2.0564805047957432E-2</v>
      </c>
      <c r="S122" s="1">
        <v>10.199999999999999</v>
      </c>
      <c r="T122" s="12"/>
      <c r="U122" s="41">
        <v>937050024</v>
      </c>
      <c r="V122" s="1">
        <v>2022</v>
      </c>
      <c r="W122">
        <f t="shared" si="15"/>
        <v>0</v>
      </c>
      <c r="X122">
        <f t="shared" si="16"/>
        <v>0</v>
      </c>
      <c r="Y122">
        <f t="shared" si="17"/>
        <v>0</v>
      </c>
      <c r="Z122">
        <f t="shared" si="18"/>
        <v>1</v>
      </c>
      <c r="AA122">
        <f t="shared" si="19"/>
        <v>0</v>
      </c>
      <c r="AB122">
        <f t="shared" si="20"/>
        <v>0</v>
      </c>
      <c r="AC122">
        <f t="shared" si="21"/>
        <v>0</v>
      </c>
      <c r="AD122">
        <f t="shared" si="22"/>
        <v>0</v>
      </c>
      <c r="AE122">
        <f t="shared" si="23"/>
        <v>0</v>
      </c>
      <c r="AF122">
        <f t="shared" si="24"/>
        <v>1</v>
      </c>
      <c r="AG122">
        <f t="shared" si="25"/>
        <v>0.98030666666666677</v>
      </c>
      <c r="AH122">
        <f t="shared" si="26"/>
        <v>0.20722833841165123</v>
      </c>
      <c r="AI122">
        <f t="shared" si="27"/>
        <v>7.1732578401618614</v>
      </c>
      <c r="AJ122">
        <f t="shared" si="28"/>
        <v>0.97311045523169615</v>
      </c>
      <c r="AK122">
        <f t="shared" si="29"/>
        <v>2.8652173913043476E-3</v>
      </c>
    </row>
    <row r="123" spans="1:37" customFormat="1" ht="17">
      <c r="A123" s="9">
        <v>124</v>
      </c>
      <c r="B123" s="1" t="s">
        <v>213</v>
      </c>
      <c r="C123" s="1" t="s">
        <v>77</v>
      </c>
      <c r="D123" s="1" t="s">
        <v>265</v>
      </c>
      <c r="E123" s="1" t="s">
        <v>266</v>
      </c>
      <c r="F123" s="10">
        <v>1.3888969499999999</v>
      </c>
      <c r="G123" s="10">
        <v>1.25077434</v>
      </c>
      <c r="H123" s="11">
        <v>69</v>
      </c>
      <c r="I123" s="11">
        <v>204</v>
      </c>
      <c r="J123" s="10">
        <v>11.76288141</v>
      </c>
      <c r="K123" s="12">
        <v>35.9026</v>
      </c>
      <c r="L123" s="12">
        <v>8.4914340300000006</v>
      </c>
      <c r="M123" s="12">
        <v>0.60199999999999998</v>
      </c>
      <c r="N123" s="12">
        <v>3.2714473800000001</v>
      </c>
      <c r="O123" s="12">
        <v>3.0598999999999998</v>
      </c>
      <c r="P123" s="12">
        <v>16.496408110000001</v>
      </c>
      <c r="Q123" s="12">
        <v>13.8628541</v>
      </c>
      <c r="R123" s="13">
        <v>8.4193900923077977E-2</v>
      </c>
      <c r="S123" s="1">
        <v>10.5</v>
      </c>
      <c r="T123" s="12"/>
      <c r="U123" s="41">
        <v>938030016</v>
      </c>
      <c r="V123" s="1">
        <v>2022</v>
      </c>
      <c r="W123">
        <f t="shared" si="15"/>
        <v>0</v>
      </c>
      <c r="X123">
        <f t="shared" si="16"/>
        <v>0</v>
      </c>
      <c r="Y123">
        <f t="shared" si="17"/>
        <v>0</v>
      </c>
      <c r="Z123">
        <f t="shared" si="18"/>
        <v>1</v>
      </c>
      <c r="AA123">
        <f t="shared" si="19"/>
        <v>0</v>
      </c>
      <c r="AB123">
        <f t="shared" si="20"/>
        <v>0</v>
      </c>
      <c r="AC123">
        <f t="shared" si="21"/>
        <v>0</v>
      </c>
      <c r="AD123">
        <f t="shared" si="22"/>
        <v>0</v>
      </c>
      <c r="AE123">
        <f t="shared" si="23"/>
        <v>0</v>
      </c>
      <c r="AF123">
        <f t="shared" si="24"/>
        <v>1</v>
      </c>
      <c r="AG123">
        <f t="shared" si="25"/>
        <v>0.52905217391304338</v>
      </c>
      <c r="AH123">
        <f t="shared" si="26"/>
        <v>0.23651306674168446</v>
      </c>
      <c r="AI123">
        <f t="shared" si="27"/>
        <v>5.434297973421927</v>
      </c>
      <c r="AJ123">
        <f t="shared" si="28"/>
        <v>0.98350892764199593</v>
      </c>
      <c r="AK123">
        <f t="shared" si="29"/>
        <v>2.9509803921568627E-3</v>
      </c>
    </row>
    <row r="124" spans="1:37" customFormat="1" ht="17">
      <c r="A124" s="9">
        <v>125</v>
      </c>
      <c r="B124" s="1" t="s">
        <v>213</v>
      </c>
      <c r="C124" s="1" t="s">
        <v>77</v>
      </c>
      <c r="D124" s="1" t="s">
        <v>267</v>
      </c>
      <c r="E124" s="1" t="s">
        <v>268</v>
      </c>
      <c r="F124" s="10">
        <v>0.64260275</v>
      </c>
      <c r="G124" s="10">
        <v>0.64348916</v>
      </c>
      <c r="H124" s="11">
        <v>47</v>
      </c>
      <c r="I124" s="11">
        <v>226</v>
      </c>
      <c r="J124" s="10">
        <v>9.9793879600000004</v>
      </c>
      <c r="K124" s="12">
        <v>30.3919</v>
      </c>
      <c r="L124" s="12">
        <v>6.7292806499999998</v>
      </c>
      <c r="M124" s="12">
        <v>0.63029999999999997</v>
      </c>
      <c r="N124" s="12">
        <v>3.2501073100000002</v>
      </c>
      <c r="O124" s="12">
        <v>3.9906000000000001</v>
      </c>
      <c r="P124" s="12">
        <v>12.219338710000001</v>
      </c>
      <c r="Q124" s="12">
        <v>10.95757543</v>
      </c>
      <c r="R124" s="13">
        <v>5.2588995628225776E-2</v>
      </c>
      <c r="S124" s="1">
        <v>11</v>
      </c>
      <c r="T124" s="12"/>
      <c r="U124" s="41">
        <v>938040012</v>
      </c>
      <c r="V124" s="1">
        <v>2022</v>
      </c>
      <c r="W124">
        <f t="shared" si="15"/>
        <v>0</v>
      </c>
      <c r="X124">
        <f t="shared" si="16"/>
        <v>0</v>
      </c>
      <c r="Y124">
        <f t="shared" si="17"/>
        <v>0</v>
      </c>
      <c r="Z124">
        <f t="shared" si="18"/>
        <v>1</v>
      </c>
      <c r="AA124">
        <f t="shared" si="19"/>
        <v>0</v>
      </c>
      <c r="AB124">
        <f t="shared" si="20"/>
        <v>0</v>
      </c>
      <c r="AC124">
        <f t="shared" si="21"/>
        <v>0</v>
      </c>
      <c r="AD124">
        <f t="shared" si="22"/>
        <v>0</v>
      </c>
      <c r="AE124">
        <f t="shared" si="23"/>
        <v>0</v>
      </c>
      <c r="AF124">
        <f t="shared" si="24"/>
        <v>1</v>
      </c>
      <c r="AG124">
        <f t="shared" si="25"/>
        <v>0.66004680851063824</v>
      </c>
      <c r="AH124">
        <f t="shared" si="26"/>
        <v>0.22141691207196654</v>
      </c>
      <c r="AI124">
        <f t="shared" si="27"/>
        <v>5.1564450420434715</v>
      </c>
      <c r="AJ124">
        <f t="shared" si="28"/>
        <v>0.97968229203602586</v>
      </c>
      <c r="AK124">
        <f t="shared" si="29"/>
        <v>2.788938053097345E-3</v>
      </c>
    </row>
    <row r="125" spans="1:37" customFormat="1" ht="17">
      <c r="A125" s="9">
        <v>126</v>
      </c>
      <c r="B125" s="1" t="s">
        <v>213</v>
      </c>
      <c r="C125" s="1" t="s">
        <v>77</v>
      </c>
      <c r="D125" s="1" t="s">
        <v>269</v>
      </c>
      <c r="E125" s="1" t="s">
        <v>270</v>
      </c>
      <c r="F125" s="10">
        <v>0.30292000000000002</v>
      </c>
      <c r="G125" s="10">
        <v>0.34877999999999998</v>
      </c>
      <c r="H125" s="11">
        <v>31</v>
      </c>
      <c r="I125" s="11">
        <v>169</v>
      </c>
      <c r="J125" s="10">
        <v>7.4954127000000002</v>
      </c>
      <c r="K125" s="12">
        <v>23.0928</v>
      </c>
      <c r="L125" s="12">
        <v>5.0137059500000003</v>
      </c>
      <c r="M125" s="12">
        <v>0.4516</v>
      </c>
      <c r="N125" s="12">
        <v>2.4817067499999999</v>
      </c>
      <c r="O125" s="12">
        <v>4.7188999999999997</v>
      </c>
      <c r="P125" s="12">
        <v>8.0349199999999996</v>
      </c>
      <c r="Q125" s="12">
        <v>7.1718099999999998</v>
      </c>
      <c r="R125" s="13">
        <v>3.7700437589919998E-2</v>
      </c>
      <c r="S125" s="1">
        <v>10.7</v>
      </c>
      <c r="T125" s="12"/>
      <c r="U125" s="41">
        <v>1137010051</v>
      </c>
      <c r="V125" s="1">
        <v>2022</v>
      </c>
      <c r="W125">
        <f t="shared" si="15"/>
        <v>1</v>
      </c>
      <c r="X125">
        <f t="shared" si="16"/>
        <v>0</v>
      </c>
      <c r="Y125">
        <f t="shared" si="17"/>
        <v>0</v>
      </c>
      <c r="Z125">
        <f t="shared" si="18"/>
        <v>1</v>
      </c>
      <c r="AA125">
        <f t="shared" si="19"/>
        <v>0</v>
      </c>
      <c r="AB125">
        <f t="shared" si="20"/>
        <v>0</v>
      </c>
      <c r="AC125">
        <f t="shared" si="21"/>
        <v>0</v>
      </c>
      <c r="AD125">
        <f t="shared" si="22"/>
        <v>0</v>
      </c>
      <c r="AE125">
        <f t="shared" si="23"/>
        <v>0</v>
      </c>
      <c r="AF125">
        <f t="shared" si="24"/>
        <v>1</v>
      </c>
      <c r="AG125">
        <f t="shared" si="25"/>
        <v>0.75949677419354833</v>
      </c>
      <c r="AH125">
        <f t="shared" si="26"/>
        <v>0.21711121864823668</v>
      </c>
      <c r="AI125">
        <f t="shared" si="27"/>
        <v>5.4953648139946853</v>
      </c>
      <c r="AJ125">
        <f t="shared" si="28"/>
        <v>0.98081921815803341</v>
      </c>
      <c r="AK125">
        <f t="shared" si="29"/>
        <v>2.6721893491124262E-3</v>
      </c>
    </row>
    <row r="126" spans="1:37" customFormat="1" ht="17">
      <c r="A126" s="9">
        <v>127</v>
      </c>
      <c r="B126" s="1" t="s">
        <v>213</v>
      </c>
      <c r="C126" s="1" t="s">
        <v>77</v>
      </c>
      <c r="D126" s="1" t="s">
        <v>271</v>
      </c>
      <c r="E126" s="1" t="s">
        <v>272</v>
      </c>
      <c r="F126" s="10">
        <v>1.9075899999999999</v>
      </c>
      <c r="G126" s="10">
        <v>2.0019900000000002</v>
      </c>
      <c r="H126" s="11">
        <v>55</v>
      </c>
      <c r="I126" s="11">
        <v>486</v>
      </c>
      <c r="J126" s="10">
        <v>18.239178760000001</v>
      </c>
      <c r="K126" s="12">
        <v>54.454799999999999</v>
      </c>
      <c r="L126" s="12">
        <v>13.79859263</v>
      </c>
      <c r="M126" s="12">
        <v>0.87419999999999998</v>
      </c>
      <c r="N126" s="12">
        <v>4.4405861299999998</v>
      </c>
      <c r="O126" s="12">
        <v>14.306900000000001</v>
      </c>
      <c r="P126" s="12">
        <v>21.40277</v>
      </c>
      <c r="Q126" s="12">
        <v>18.667950000000001</v>
      </c>
      <c r="R126" s="13">
        <v>8.9128182940806266E-2</v>
      </c>
      <c r="S126" s="1">
        <v>9.4</v>
      </c>
      <c r="T126" s="12"/>
      <c r="U126" s="41">
        <v>1137020520</v>
      </c>
      <c r="V126" s="1">
        <v>2022</v>
      </c>
      <c r="W126">
        <f t="shared" si="15"/>
        <v>1</v>
      </c>
      <c r="X126">
        <f t="shared" si="16"/>
        <v>0</v>
      </c>
      <c r="Y126">
        <f t="shared" si="17"/>
        <v>0</v>
      </c>
      <c r="Z126">
        <f t="shared" si="18"/>
        <v>1</v>
      </c>
      <c r="AA126">
        <f t="shared" si="19"/>
        <v>0</v>
      </c>
      <c r="AB126">
        <f t="shared" si="20"/>
        <v>0</v>
      </c>
      <c r="AC126">
        <f t="shared" si="21"/>
        <v>0</v>
      </c>
      <c r="AD126">
        <f t="shared" si="22"/>
        <v>0</v>
      </c>
      <c r="AE126">
        <f t="shared" si="23"/>
        <v>0</v>
      </c>
      <c r="AF126">
        <f t="shared" si="24"/>
        <v>1</v>
      </c>
      <c r="AG126">
        <f t="shared" si="25"/>
        <v>1.0059818181818181</v>
      </c>
      <c r="AH126">
        <f t="shared" si="26"/>
        <v>0.25339534127386382</v>
      </c>
      <c r="AI126">
        <f t="shared" si="27"/>
        <v>5.0795997826584305</v>
      </c>
      <c r="AJ126">
        <f t="shared" si="28"/>
        <v>0.98419996746733174</v>
      </c>
      <c r="AK126">
        <f t="shared" si="29"/>
        <v>1.7987654320987653E-3</v>
      </c>
    </row>
    <row r="127" spans="1:37" customFormat="1" ht="17">
      <c r="A127" s="9">
        <v>128</v>
      </c>
      <c r="B127" s="1" t="s">
        <v>213</v>
      </c>
      <c r="C127" s="1" t="s">
        <v>77</v>
      </c>
      <c r="D127" s="1" t="s">
        <v>273</v>
      </c>
      <c r="E127" s="1" t="s">
        <v>274</v>
      </c>
      <c r="F127" s="10">
        <v>3.9332799999999999</v>
      </c>
      <c r="G127" s="10">
        <v>3.8346399999999998</v>
      </c>
      <c r="H127" s="11">
        <v>75</v>
      </c>
      <c r="I127" s="11">
        <v>318</v>
      </c>
      <c r="J127" s="10">
        <v>33.953805150000001</v>
      </c>
      <c r="K127" s="12">
        <v>96.854900000000001</v>
      </c>
      <c r="L127" s="12">
        <v>25.61645094</v>
      </c>
      <c r="M127" s="12">
        <v>1.5861000000000001</v>
      </c>
      <c r="N127" s="12">
        <v>8.3373542100000009</v>
      </c>
      <c r="O127" s="12">
        <v>7.6828000000000003</v>
      </c>
      <c r="P127" s="12">
        <v>40.121099999999998</v>
      </c>
      <c r="Q127" s="12">
        <v>35.045999999999999</v>
      </c>
      <c r="R127" s="13">
        <v>9.8035198436732793E-2</v>
      </c>
      <c r="S127" s="1">
        <v>8.5</v>
      </c>
      <c r="T127" s="12"/>
      <c r="U127" s="41">
        <v>1137050019</v>
      </c>
      <c r="V127" s="1">
        <v>2022</v>
      </c>
      <c r="W127">
        <f t="shared" si="15"/>
        <v>1</v>
      </c>
      <c r="X127">
        <f t="shared" si="16"/>
        <v>0</v>
      </c>
      <c r="Y127">
        <f t="shared" si="17"/>
        <v>0</v>
      </c>
      <c r="Z127">
        <f t="shared" si="18"/>
        <v>1</v>
      </c>
      <c r="AA127">
        <f t="shared" si="19"/>
        <v>0</v>
      </c>
      <c r="AB127">
        <f t="shared" si="20"/>
        <v>0</v>
      </c>
      <c r="AC127">
        <f t="shared" si="21"/>
        <v>0</v>
      </c>
      <c r="AD127">
        <f t="shared" si="22"/>
        <v>0</v>
      </c>
      <c r="AE127">
        <f t="shared" si="23"/>
        <v>0</v>
      </c>
      <c r="AF127">
        <f t="shared" si="24"/>
        <v>1</v>
      </c>
      <c r="AG127">
        <f t="shared" si="25"/>
        <v>1.3125466666666668</v>
      </c>
      <c r="AH127">
        <f t="shared" si="26"/>
        <v>0.26448275657710657</v>
      </c>
      <c r="AI127">
        <f t="shared" si="27"/>
        <v>5.2565123321354266</v>
      </c>
      <c r="AJ127">
        <f t="shared" si="28"/>
        <v>0.9838878109730701</v>
      </c>
      <c r="AK127">
        <f t="shared" si="29"/>
        <v>4.9877358490566038E-3</v>
      </c>
    </row>
    <row r="128" spans="1:37" customFormat="1" ht="17">
      <c r="A128" s="9">
        <v>129</v>
      </c>
      <c r="B128" s="1" t="s">
        <v>213</v>
      </c>
      <c r="C128" s="1" t="s">
        <v>77</v>
      </c>
      <c r="D128" s="1" t="s">
        <v>275</v>
      </c>
      <c r="E128" s="1" t="s">
        <v>276</v>
      </c>
      <c r="F128" s="10">
        <v>0.97694999999999999</v>
      </c>
      <c r="G128" s="10">
        <v>0.91056000000000004</v>
      </c>
      <c r="H128" s="11">
        <v>48</v>
      </c>
      <c r="I128" s="11">
        <v>197</v>
      </c>
      <c r="J128" s="10">
        <v>11.57842679</v>
      </c>
      <c r="K128" s="12">
        <v>33.223999999999997</v>
      </c>
      <c r="L128" s="12">
        <v>8.2379858099999996</v>
      </c>
      <c r="M128" s="12">
        <v>0.54059999999999997</v>
      </c>
      <c r="N128" s="12">
        <v>3.3404409799999999</v>
      </c>
      <c r="O128" s="12">
        <v>4.0407999999999999</v>
      </c>
      <c r="P128" s="12">
        <v>13.50501</v>
      </c>
      <c r="Q128" s="12">
        <v>11.91882</v>
      </c>
      <c r="R128" s="13">
        <v>7.2339820555482742E-2</v>
      </c>
      <c r="S128" s="1">
        <v>8.6</v>
      </c>
      <c r="T128" s="12"/>
      <c r="U128" s="41">
        <v>1137080017</v>
      </c>
      <c r="V128" s="1">
        <v>2022</v>
      </c>
      <c r="W128">
        <f t="shared" si="15"/>
        <v>1</v>
      </c>
      <c r="X128">
        <f t="shared" si="16"/>
        <v>0</v>
      </c>
      <c r="Y128">
        <f t="shared" si="17"/>
        <v>0</v>
      </c>
      <c r="Z128">
        <f t="shared" si="18"/>
        <v>1</v>
      </c>
      <c r="AA128">
        <f t="shared" si="19"/>
        <v>0</v>
      </c>
      <c r="AB128">
        <f t="shared" si="20"/>
        <v>0</v>
      </c>
      <c r="AC128">
        <f t="shared" si="21"/>
        <v>0</v>
      </c>
      <c r="AD128">
        <f t="shared" si="22"/>
        <v>0</v>
      </c>
      <c r="AE128">
        <f t="shared" si="23"/>
        <v>0</v>
      </c>
      <c r="AF128">
        <f t="shared" si="24"/>
        <v>1</v>
      </c>
      <c r="AG128">
        <f t="shared" si="25"/>
        <v>0.70342916666666655</v>
      </c>
      <c r="AH128">
        <f t="shared" si="26"/>
        <v>0.24795285967974959</v>
      </c>
      <c r="AI128">
        <f t="shared" si="27"/>
        <v>6.1791361080281169</v>
      </c>
      <c r="AJ128">
        <f t="shared" si="28"/>
        <v>0.98398914839802643</v>
      </c>
      <c r="AK128">
        <f t="shared" si="29"/>
        <v>2.744162436548223E-3</v>
      </c>
    </row>
    <row r="129" spans="1:37" customFormat="1" ht="17">
      <c r="A129" s="9">
        <v>130</v>
      </c>
      <c r="B129" s="1" t="s">
        <v>213</v>
      </c>
      <c r="C129" s="1" t="s">
        <v>77</v>
      </c>
      <c r="D129" s="1" t="s">
        <v>277</v>
      </c>
      <c r="E129" s="1" t="s">
        <v>278</v>
      </c>
      <c r="F129" s="10">
        <v>0.13650000000000001</v>
      </c>
      <c r="G129" s="10">
        <v>0.18695000000000001</v>
      </c>
      <c r="H129" s="11">
        <v>27</v>
      </c>
      <c r="I129" s="11">
        <v>130</v>
      </c>
      <c r="J129" s="10">
        <v>6.1330374799999996</v>
      </c>
      <c r="K129" s="12">
        <v>20.480399999999999</v>
      </c>
      <c r="L129" s="12">
        <v>4.3974055099999996</v>
      </c>
      <c r="M129" s="12">
        <v>0.32990000000000003</v>
      </c>
      <c r="N129" s="12">
        <v>1.73563197</v>
      </c>
      <c r="O129" s="12">
        <v>2.7145000000000001</v>
      </c>
      <c r="P129" s="12">
        <v>7.0963799999999999</v>
      </c>
      <c r="Q129" s="12">
        <v>6.6104799999999999</v>
      </c>
      <c r="R129" s="13">
        <v>1.9235159334759413E-2</v>
      </c>
      <c r="S129" s="1">
        <v>9.1</v>
      </c>
      <c r="T129" s="12"/>
      <c r="U129" s="41">
        <v>1138010019</v>
      </c>
      <c r="V129" s="1">
        <v>2022</v>
      </c>
      <c r="W129">
        <f t="shared" si="15"/>
        <v>1</v>
      </c>
      <c r="X129">
        <f t="shared" si="16"/>
        <v>0</v>
      </c>
      <c r="Y129">
        <f t="shared" si="17"/>
        <v>0</v>
      </c>
      <c r="Z129">
        <f t="shared" si="18"/>
        <v>1</v>
      </c>
      <c r="AA129">
        <f t="shared" si="19"/>
        <v>0</v>
      </c>
      <c r="AB129">
        <f t="shared" si="20"/>
        <v>0</v>
      </c>
      <c r="AC129">
        <f t="shared" si="21"/>
        <v>0</v>
      </c>
      <c r="AD129">
        <f t="shared" si="22"/>
        <v>0</v>
      </c>
      <c r="AE129">
        <f t="shared" si="23"/>
        <v>0</v>
      </c>
      <c r="AF129">
        <f t="shared" si="24"/>
        <v>1</v>
      </c>
      <c r="AG129">
        <f t="shared" si="25"/>
        <v>0.7707518518518518</v>
      </c>
      <c r="AH129">
        <f t="shared" si="26"/>
        <v>0.21471287230718147</v>
      </c>
      <c r="AI129">
        <f t="shared" si="27"/>
        <v>5.2610850863898149</v>
      </c>
      <c r="AJ129">
        <f t="shared" si="28"/>
        <v>0.98414727322527795</v>
      </c>
      <c r="AK129">
        <f t="shared" si="29"/>
        <v>2.5376923076923081E-3</v>
      </c>
    </row>
    <row r="130" spans="1:37" customFormat="1" ht="17">
      <c r="A130" s="9">
        <v>131</v>
      </c>
      <c r="B130" s="1" t="s">
        <v>213</v>
      </c>
      <c r="C130" s="1" t="s">
        <v>77</v>
      </c>
      <c r="D130" s="1" t="s">
        <v>279</v>
      </c>
      <c r="E130" s="1" t="s">
        <v>280</v>
      </c>
      <c r="F130" s="10">
        <v>4.4801951500000001</v>
      </c>
      <c r="G130" s="10">
        <v>4.8517397999999998</v>
      </c>
      <c r="H130" s="11">
        <v>114</v>
      </c>
      <c r="I130" s="11">
        <v>396</v>
      </c>
      <c r="J130" s="10">
        <v>29.656962249999999</v>
      </c>
      <c r="K130" s="12">
        <v>67.864800000000002</v>
      </c>
      <c r="L130" s="12">
        <v>18.04037958</v>
      </c>
      <c r="M130" s="12">
        <v>1.6677</v>
      </c>
      <c r="N130" s="12">
        <v>11.61658267</v>
      </c>
      <c r="O130" s="12">
        <v>10.170999999999999</v>
      </c>
      <c r="P130" s="12">
        <v>36.949614560000001</v>
      </c>
      <c r="Q130" s="12">
        <v>30.247588990000001</v>
      </c>
      <c r="R130" s="13">
        <v>0.12125147185838465</v>
      </c>
      <c r="S130" s="1">
        <v>11.4</v>
      </c>
      <c r="T130" s="12"/>
      <c r="U130" s="41">
        <v>1303180011</v>
      </c>
      <c r="V130" s="1">
        <v>2022</v>
      </c>
      <c r="W130">
        <f t="shared" si="15"/>
        <v>1</v>
      </c>
      <c r="X130">
        <f t="shared" si="16"/>
        <v>0</v>
      </c>
      <c r="Y130">
        <f t="shared" si="17"/>
        <v>0</v>
      </c>
      <c r="Z130">
        <f t="shared" si="18"/>
        <v>1</v>
      </c>
      <c r="AA130">
        <f t="shared" si="19"/>
        <v>0</v>
      </c>
      <c r="AB130">
        <f t="shared" si="20"/>
        <v>0</v>
      </c>
      <c r="AC130">
        <f t="shared" si="21"/>
        <v>0</v>
      </c>
      <c r="AD130">
        <f t="shared" si="22"/>
        <v>0</v>
      </c>
      <c r="AE130">
        <f t="shared" si="23"/>
        <v>0</v>
      </c>
      <c r="AF130">
        <f t="shared" si="24"/>
        <v>1</v>
      </c>
      <c r="AG130">
        <f t="shared" si="25"/>
        <v>0.6099342105263158</v>
      </c>
      <c r="AH130">
        <f t="shared" si="26"/>
        <v>0.26582822877250062</v>
      </c>
      <c r="AI130">
        <f t="shared" si="27"/>
        <v>6.9656309108352819</v>
      </c>
      <c r="AJ130">
        <f t="shared" si="28"/>
        <v>0.97601553230503724</v>
      </c>
      <c r="AK130">
        <f t="shared" si="29"/>
        <v>4.2113636363636364E-3</v>
      </c>
    </row>
    <row r="131" spans="1:37" customFormat="1" ht="17">
      <c r="A131" s="9">
        <v>132</v>
      </c>
      <c r="B131" s="1" t="s">
        <v>213</v>
      </c>
      <c r="C131" s="1" t="s">
        <v>77</v>
      </c>
      <c r="D131" s="1" t="s">
        <v>281</v>
      </c>
      <c r="E131" s="1" t="s">
        <v>282</v>
      </c>
      <c r="F131" s="10">
        <v>0.82684000000000002</v>
      </c>
      <c r="G131" s="10">
        <v>0.84150999999999998</v>
      </c>
      <c r="H131" s="11">
        <v>11</v>
      </c>
      <c r="I131" s="11">
        <v>66</v>
      </c>
      <c r="J131" s="10">
        <v>4.1294680899999996</v>
      </c>
      <c r="K131" s="12">
        <v>19.081700000000001</v>
      </c>
      <c r="L131" s="12">
        <v>3.3966546100000001</v>
      </c>
      <c r="M131" s="12">
        <v>5.1900000000000002E-2</v>
      </c>
      <c r="N131" s="12">
        <v>0.73281348000000002</v>
      </c>
      <c r="O131" s="12">
        <v>1.9709000000000001</v>
      </c>
      <c r="P131" s="12">
        <v>4.4819599999999999</v>
      </c>
      <c r="Q131" s="12">
        <v>3.4324699999999999</v>
      </c>
      <c r="R131" s="13">
        <v>0.18448178921721747</v>
      </c>
      <c r="S131" s="1">
        <v>10.1</v>
      </c>
      <c r="T131" s="12"/>
      <c r="U131" s="41">
        <v>1317020519</v>
      </c>
      <c r="V131" s="1">
        <v>2022</v>
      </c>
      <c r="W131">
        <f t="shared" si="15"/>
        <v>1</v>
      </c>
      <c r="X131">
        <f t="shared" si="16"/>
        <v>0</v>
      </c>
      <c r="Y131">
        <f t="shared" si="17"/>
        <v>0</v>
      </c>
      <c r="Z131">
        <f t="shared" si="18"/>
        <v>1</v>
      </c>
      <c r="AA131">
        <f t="shared" si="19"/>
        <v>0</v>
      </c>
      <c r="AB131">
        <f t="shared" si="20"/>
        <v>0</v>
      </c>
      <c r="AC131">
        <f t="shared" si="21"/>
        <v>0</v>
      </c>
      <c r="AD131">
        <f t="shared" si="22"/>
        <v>0</v>
      </c>
      <c r="AE131">
        <f t="shared" si="23"/>
        <v>0</v>
      </c>
      <c r="AF131">
        <f t="shared" si="24"/>
        <v>1</v>
      </c>
      <c r="AG131">
        <f t="shared" si="25"/>
        <v>1.739418181818182</v>
      </c>
      <c r="AH131">
        <f t="shared" si="26"/>
        <v>0.17800587002206303</v>
      </c>
      <c r="AI131">
        <f t="shared" si="27"/>
        <v>14.119720231213872</v>
      </c>
      <c r="AJ131">
        <f t="shared" si="28"/>
        <v>0.9972874942509512</v>
      </c>
      <c r="AK131">
        <f t="shared" si="29"/>
        <v>7.8636363636363637E-4</v>
      </c>
    </row>
    <row r="132" spans="1:37" customFormat="1" ht="17">
      <c r="A132" s="9">
        <v>133</v>
      </c>
      <c r="B132" s="1" t="s">
        <v>213</v>
      </c>
      <c r="C132" s="1" t="s">
        <v>77</v>
      </c>
      <c r="D132" s="1" t="s">
        <v>283</v>
      </c>
      <c r="E132" s="1" t="s">
        <v>284</v>
      </c>
      <c r="F132" s="10">
        <v>0.50009144000000005</v>
      </c>
      <c r="G132" s="10">
        <v>0.48723892000000002</v>
      </c>
      <c r="H132" s="11">
        <v>17</v>
      </c>
      <c r="I132" s="11">
        <v>99</v>
      </c>
      <c r="J132" s="10">
        <v>5.0801506999999999</v>
      </c>
      <c r="K132" s="12">
        <v>14.006</v>
      </c>
      <c r="L132" s="12">
        <v>4.3322486299999996</v>
      </c>
      <c r="M132" s="12">
        <v>7.5999999999999998E-2</v>
      </c>
      <c r="N132" s="12">
        <v>0.74790206999999997</v>
      </c>
      <c r="O132" s="12">
        <v>1.9816</v>
      </c>
      <c r="P132" s="12">
        <v>5.2555799600000004</v>
      </c>
      <c r="Q132" s="12">
        <v>4.44326328</v>
      </c>
      <c r="R132" s="13">
        <v>9.5154377596036038E-2</v>
      </c>
      <c r="S132" s="1">
        <v>8.6999999999999993</v>
      </c>
      <c r="T132" s="12"/>
      <c r="U132" s="41">
        <v>1317040039</v>
      </c>
      <c r="V132" s="1">
        <v>2022</v>
      </c>
      <c r="W132">
        <f t="shared" ref="W132:W195" si="30">IF(U132&gt;1000000000,1,0)</f>
        <v>1</v>
      </c>
      <c r="X132">
        <f t="shared" ref="X132:X195" si="31">IF(B132="臺北區",1,0)</f>
        <v>0</v>
      </c>
      <c r="Y132">
        <f t="shared" ref="Y132:Y195" si="32">IF(B132="北區",1,0)</f>
        <v>0</v>
      </c>
      <c r="Z132">
        <f t="shared" ref="Z132:Z195" si="33">IF(B132="中區",1,0)</f>
        <v>1</v>
      </c>
      <c r="AA132">
        <f t="shared" ref="AA132:AA195" si="34">IF(B132="南區",1,0)</f>
        <v>0</v>
      </c>
      <c r="AB132">
        <f t="shared" ref="AB132:AB195" si="35">IF(B132="高屏區",1,0)</f>
        <v>0</v>
      </c>
      <c r="AC132">
        <f t="shared" ref="AC132:AC195" si="36">IF(B132="東區",1,0)</f>
        <v>0</v>
      </c>
      <c r="AD132">
        <f t="shared" ref="AD132:AD195" si="37">IF(C132="醫學中心",1,0)</f>
        <v>0</v>
      </c>
      <c r="AE132">
        <f t="shared" ref="AE132:AE195" si="38">IF(C132="區域醫院",1,0)</f>
        <v>0</v>
      </c>
      <c r="AF132">
        <f t="shared" ref="AF132:AF195" si="39">IF(C132="地區醫院",1,0)</f>
        <v>1</v>
      </c>
      <c r="AG132">
        <f t="shared" ref="AG132:AG195" si="40">(K132+M132)/H132</f>
        <v>0.82835294117647063</v>
      </c>
      <c r="AH132">
        <f t="shared" ref="AH132:AH195" si="41">L132/K132</f>
        <v>0.30931376767099811</v>
      </c>
      <c r="AI132">
        <f t="shared" ref="AI132:AI195" si="42">N132/M132</f>
        <v>9.8408167105263153</v>
      </c>
      <c r="AJ132">
        <f t="shared" ref="AJ132:AJ195" si="43">K132/(K132+M132)</f>
        <v>0.99460303934100269</v>
      </c>
      <c r="AK132">
        <f t="shared" ref="AK132:AK195" si="44">M132/I132</f>
        <v>7.6767676767676765E-4</v>
      </c>
    </row>
    <row r="133" spans="1:37" customFormat="1" ht="17">
      <c r="A133" s="9">
        <v>134</v>
      </c>
      <c r="B133" s="1" t="s">
        <v>213</v>
      </c>
      <c r="C133" s="1" t="s">
        <v>77</v>
      </c>
      <c r="D133" s="1" t="s">
        <v>285</v>
      </c>
      <c r="E133" s="1" t="s">
        <v>286</v>
      </c>
      <c r="F133" s="10">
        <v>0.56084999999999996</v>
      </c>
      <c r="G133" s="10">
        <v>0.55532000000000004</v>
      </c>
      <c r="H133" s="11">
        <v>7</v>
      </c>
      <c r="I133" s="11">
        <v>43</v>
      </c>
      <c r="J133" s="10">
        <v>2.3311655299999998</v>
      </c>
      <c r="K133" s="12">
        <v>9.8762000000000008</v>
      </c>
      <c r="L133" s="12">
        <v>2.0860624699999999</v>
      </c>
      <c r="M133" s="12">
        <v>2.6800000000000001E-2</v>
      </c>
      <c r="N133" s="12">
        <v>0.24510306000000001</v>
      </c>
      <c r="O133" s="12">
        <v>0.61260000000000003</v>
      </c>
      <c r="P133" s="12">
        <v>2.4541599999999999</v>
      </c>
      <c r="Q133" s="12">
        <v>1.79433</v>
      </c>
      <c r="R133" s="13">
        <v>0.22853033217068161</v>
      </c>
      <c r="S133" s="1">
        <v>8.3000000000000007</v>
      </c>
      <c r="T133" s="12"/>
      <c r="U133" s="41">
        <v>1336010015</v>
      </c>
      <c r="V133" s="1">
        <v>2022</v>
      </c>
      <c r="W133">
        <f t="shared" si="30"/>
        <v>1</v>
      </c>
      <c r="X133">
        <f t="shared" si="31"/>
        <v>0</v>
      </c>
      <c r="Y133">
        <f t="shared" si="32"/>
        <v>0</v>
      </c>
      <c r="Z133">
        <f t="shared" si="33"/>
        <v>1</v>
      </c>
      <c r="AA133">
        <f t="shared" si="34"/>
        <v>0</v>
      </c>
      <c r="AB133">
        <f t="shared" si="35"/>
        <v>0</v>
      </c>
      <c r="AC133">
        <f t="shared" si="36"/>
        <v>0</v>
      </c>
      <c r="AD133">
        <f t="shared" si="37"/>
        <v>0</v>
      </c>
      <c r="AE133">
        <f t="shared" si="38"/>
        <v>0</v>
      </c>
      <c r="AF133">
        <f t="shared" si="39"/>
        <v>1</v>
      </c>
      <c r="AG133">
        <f t="shared" si="40"/>
        <v>1.4147142857142858</v>
      </c>
      <c r="AH133">
        <f t="shared" si="41"/>
        <v>0.21122116502298452</v>
      </c>
      <c r="AI133">
        <f t="shared" si="42"/>
        <v>9.1456365671641784</v>
      </c>
      <c r="AJ133">
        <f t="shared" si="43"/>
        <v>0.99729374936887816</v>
      </c>
      <c r="AK133">
        <f t="shared" si="44"/>
        <v>6.2325581395348835E-4</v>
      </c>
    </row>
    <row r="134" spans="1:37" customFormat="1" ht="17">
      <c r="A134" s="9">
        <v>135</v>
      </c>
      <c r="B134" s="1" t="s">
        <v>213</v>
      </c>
      <c r="C134" s="1" t="s">
        <v>77</v>
      </c>
      <c r="D134" s="1" t="s">
        <v>287</v>
      </c>
      <c r="E134" s="1" t="s">
        <v>288</v>
      </c>
      <c r="F134" s="10">
        <v>0.11601214</v>
      </c>
      <c r="G134" s="10">
        <v>0.16003582</v>
      </c>
      <c r="H134" s="11">
        <v>14</v>
      </c>
      <c r="I134" s="11">
        <v>60</v>
      </c>
      <c r="J134" s="10">
        <v>3.7348476000000002</v>
      </c>
      <c r="K134" s="12">
        <v>15.3416</v>
      </c>
      <c r="L134" s="12">
        <v>3.0492525399999999</v>
      </c>
      <c r="M134" s="12">
        <v>0.2054</v>
      </c>
      <c r="N134" s="12">
        <v>0.68559506000000003</v>
      </c>
      <c r="O134" s="12">
        <v>1.1612</v>
      </c>
      <c r="P134" s="12">
        <v>3.9526041099999998</v>
      </c>
      <c r="Q134" s="12">
        <v>3.8365919700000002</v>
      </c>
      <c r="R134" s="13">
        <v>2.9350811963811878E-2</v>
      </c>
      <c r="S134" s="1">
        <v>9.6999999999999993</v>
      </c>
      <c r="T134" s="12"/>
      <c r="U134" s="41">
        <v>1436020013</v>
      </c>
      <c r="V134" s="1">
        <v>2022</v>
      </c>
      <c r="W134">
        <f t="shared" si="30"/>
        <v>1</v>
      </c>
      <c r="X134">
        <f t="shared" si="31"/>
        <v>0</v>
      </c>
      <c r="Y134">
        <f t="shared" si="32"/>
        <v>0</v>
      </c>
      <c r="Z134">
        <f t="shared" si="33"/>
        <v>1</v>
      </c>
      <c r="AA134">
        <f t="shared" si="34"/>
        <v>0</v>
      </c>
      <c r="AB134">
        <f t="shared" si="35"/>
        <v>0</v>
      </c>
      <c r="AC134">
        <f t="shared" si="36"/>
        <v>0</v>
      </c>
      <c r="AD134">
        <f t="shared" si="37"/>
        <v>0</v>
      </c>
      <c r="AE134">
        <f t="shared" si="38"/>
        <v>0</v>
      </c>
      <c r="AF134">
        <f t="shared" si="39"/>
        <v>1</v>
      </c>
      <c r="AG134">
        <f t="shared" si="40"/>
        <v>1.1104999999999998</v>
      </c>
      <c r="AH134">
        <f t="shared" si="41"/>
        <v>0.19875714006361786</v>
      </c>
      <c r="AI134">
        <f t="shared" si="42"/>
        <v>3.3378532619279455</v>
      </c>
      <c r="AJ134">
        <f t="shared" si="43"/>
        <v>0.98678844793207698</v>
      </c>
      <c r="AK134">
        <f t="shared" si="44"/>
        <v>3.4233333333333333E-3</v>
      </c>
    </row>
    <row r="135" spans="1:37" customFormat="1" ht="17">
      <c r="A135" s="9">
        <v>136</v>
      </c>
      <c r="B135" s="1" t="s">
        <v>213</v>
      </c>
      <c r="C135" s="1" t="s">
        <v>77</v>
      </c>
      <c r="D135" s="1" t="s">
        <v>289</v>
      </c>
      <c r="E135" s="1" t="s">
        <v>290</v>
      </c>
      <c r="F135" s="10">
        <v>1.4396140900000001</v>
      </c>
      <c r="G135" s="10">
        <v>1.4918754299999999</v>
      </c>
      <c r="H135" s="11">
        <v>67</v>
      </c>
      <c r="I135" s="11">
        <v>124</v>
      </c>
      <c r="J135" s="10">
        <v>11.87146046</v>
      </c>
      <c r="K135" s="12">
        <v>36.672600000000003</v>
      </c>
      <c r="L135" s="12">
        <v>8.4790757499999998</v>
      </c>
      <c r="M135" s="12">
        <v>0.55200000000000005</v>
      </c>
      <c r="N135" s="12">
        <v>3.39238471</v>
      </c>
      <c r="O135" s="12">
        <v>2.5758000000000001</v>
      </c>
      <c r="P135" s="12">
        <v>15.826135560000001</v>
      </c>
      <c r="Q135" s="12">
        <v>13.97074057</v>
      </c>
      <c r="R135" s="13">
        <v>9.0964347205427329E-2</v>
      </c>
      <c r="S135" s="1">
        <v>13.1</v>
      </c>
      <c r="T135" s="12"/>
      <c r="U135" s="41">
        <v>1503190020</v>
      </c>
      <c r="V135" s="1">
        <v>2022</v>
      </c>
      <c r="W135">
        <f t="shared" si="30"/>
        <v>1</v>
      </c>
      <c r="X135">
        <f t="shared" si="31"/>
        <v>0</v>
      </c>
      <c r="Y135">
        <f t="shared" si="32"/>
        <v>0</v>
      </c>
      <c r="Z135">
        <f t="shared" si="33"/>
        <v>1</v>
      </c>
      <c r="AA135">
        <f t="shared" si="34"/>
        <v>0</v>
      </c>
      <c r="AB135">
        <f t="shared" si="35"/>
        <v>0</v>
      </c>
      <c r="AC135">
        <f t="shared" si="36"/>
        <v>0</v>
      </c>
      <c r="AD135">
        <f t="shared" si="37"/>
        <v>0</v>
      </c>
      <c r="AE135">
        <f t="shared" si="38"/>
        <v>0</v>
      </c>
      <c r="AF135">
        <f t="shared" si="39"/>
        <v>1</v>
      </c>
      <c r="AG135">
        <f t="shared" si="40"/>
        <v>0.55559104477611942</v>
      </c>
      <c r="AH135">
        <f t="shared" si="41"/>
        <v>0.2312101064555008</v>
      </c>
      <c r="AI135">
        <f t="shared" si="42"/>
        <v>6.1456244746376809</v>
      </c>
      <c r="AJ135">
        <f t="shared" si="43"/>
        <v>0.98517109653293788</v>
      </c>
      <c r="AK135">
        <f t="shared" si="44"/>
        <v>4.4516129032258064E-3</v>
      </c>
    </row>
    <row r="136" spans="1:37" customFormat="1" ht="17">
      <c r="A136" s="9">
        <v>137</v>
      </c>
      <c r="B136" s="1" t="s">
        <v>213</v>
      </c>
      <c r="C136" s="1" t="s">
        <v>77</v>
      </c>
      <c r="D136" s="1" t="s">
        <v>291</v>
      </c>
      <c r="E136" s="1" t="s">
        <v>292</v>
      </c>
      <c r="F136" s="10">
        <v>-0.23762032999999999</v>
      </c>
      <c r="G136" s="10">
        <v>-0.22610382000000001</v>
      </c>
      <c r="H136" s="11">
        <v>26</v>
      </c>
      <c r="I136" s="11">
        <v>99</v>
      </c>
      <c r="J136" s="10">
        <v>4.8683062000000001</v>
      </c>
      <c r="K136" s="12">
        <v>17.547899999999998</v>
      </c>
      <c r="L136" s="12">
        <v>3.5204210100000002</v>
      </c>
      <c r="M136" s="12">
        <v>0.28170000000000001</v>
      </c>
      <c r="N136" s="12">
        <v>1.34788519</v>
      </c>
      <c r="O136" s="12">
        <v>1.7186999999999999</v>
      </c>
      <c r="P136" s="12">
        <v>5.4141707800000001</v>
      </c>
      <c r="Q136" s="12">
        <v>5.3682547400000002</v>
      </c>
      <c r="R136" s="13">
        <v>-4.3888591560091131E-2</v>
      </c>
      <c r="S136" s="1">
        <v>6.7</v>
      </c>
      <c r="T136" s="12"/>
      <c r="U136" s="41">
        <v>1503200012</v>
      </c>
      <c r="V136" s="1">
        <v>2022</v>
      </c>
      <c r="W136">
        <f t="shared" si="30"/>
        <v>1</v>
      </c>
      <c r="X136">
        <f t="shared" si="31"/>
        <v>0</v>
      </c>
      <c r="Y136">
        <f t="shared" si="32"/>
        <v>0</v>
      </c>
      <c r="Z136">
        <f t="shared" si="33"/>
        <v>1</v>
      </c>
      <c r="AA136">
        <f t="shared" si="34"/>
        <v>0</v>
      </c>
      <c r="AB136">
        <f t="shared" si="35"/>
        <v>0</v>
      </c>
      <c r="AC136">
        <f t="shared" si="36"/>
        <v>0</v>
      </c>
      <c r="AD136">
        <f t="shared" si="37"/>
        <v>0</v>
      </c>
      <c r="AE136">
        <f t="shared" si="38"/>
        <v>0</v>
      </c>
      <c r="AF136">
        <f t="shared" si="39"/>
        <v>1</v>
      </c>
      <c r="AG136">
        <f t="shared" si="40"/>
        <v>0.68575384615384616</v>
      </c>
      <c r="AH136">
        <f t="shared" si="41"/>
        <v>0.20061779529174434</v>
      </c>
      <c r="AI136">
        <f t="shared" si="42"/>
        <v>4.7848249556265525</v>
      </c>
      <c r="AJ136">
        <f t="shared" si="43"/>
        <v>0.98420043074438013</v>
      </c>
      <c r="AK136">
        <f t="shared" si="44"/>
        <v>2.8454545454545455E-3</v>
      </c>
    </row>
    <row r="137" spans="1:37" customFormat="1" ht="17">
      <c r="A137" s="9">
        <v>138</v>
      </c>
      <c r="B137" s="1" t="s">
        <v>213</v>
      </c>
      <c r="C137" s="1" t="s">
        <v>77</v>
      </c>
      <c r="D137" s="1" t="s">
        <v>293</v>
      </c>
      <c r="E137" s="1" t="s">
        <v>294</v>
      </c>
      <c r="F137" s="10">
        <v>0.45102999999999999</v>
      </c>
      <c r="G137" s="10">
        <v>0.63458999999999999</v>
      </c>
      <c r="H137" s="11">
        <v>13</v>
      </c>
      <c r="I137" s="11">
        <v>76</v>
      </c>
      <c r="J137" s="10">
        <v>3.4240071200000002</v>
      </c>
      <c r="K137" s="12">
        <v>9.0572999999999997</v>
      </c>
      <c r="L137" s="12">
        <v>2.47264325</v>
      </c>
      <c r="M137" s="12">
        <v>0.27250000000000002</v>
      </c>
      <c r="N137" s="12">
        <v>0.95136387</v>
      </c>
      <c r="O137" s="12">
        <v>1.4348000000000001</v>
      </c>
      <c r="P137" s="12">
        <v>4.6852099999999997</v>
      </c>
      <c r="Q137" s="12">
        <v>3.8991600000000002</v>
      </c>
      <c r="R137" s="13">
        <v>9.6266762855880525E-2</v>
      </c>
      <c r="S137" s="1">
        <v>5.8</v>
      </c>
      <c r="T137" s="12"/>
      <c r="U137" s="41">
        <v>1503260018</v>
      </c>
      <c r="V137" s="1">
        <v>2022</v>
      </c>
      <c r="W137">
        <f t="shared" si="30"/>
        <v>1</v>
      </c>
      <c r="X137">
        <f t="shared" si="31"/>
        <v>0</v>
      </c>
      <c r="Y137">
        <f t="shared" si="32"/>
        <v>0</v>
      </c>
      <c r="Z137">
        <f t="shared" si="33"/>
        <v>1</v>
      </c>
      <c r="AA137">
        <f t="shared" si="34"/>
        <v>0</v>
      </c>
      <c r="AB137">
        <f t="shared" si="35"/>
        <v>0</v>
      </c>
      <c r="AC137">
        <f t="shared" si="36"/>
        <v>0</v>
      </c>
      <c r="AD137">
        <f t="shared" si="37"/>
        <v>0</v>
      </c>
      <c r="AE137">
        <f t="shared" si="38"/>
        <v>0</v>
      </c>
      <c r="AF137">
        <f t="shared" si="39"/>
        <v>1</v>
      </c>
      <c r="AG137">
        <f t="shared" si="40"/>
        <v>0.7176769230769231</v>
      </c>
      <c r="AH137">
        <f t="shared" si="41"/>
        <v>0.27300003864286265</v>
      </c>
      <c r="AI137">
        <f t="shared" si="42"/>
        <v>3.4912435596330273</v>
      </c>
      <c r="AJ137">
        <f t="shared" si="43"/>
        <v>0.97079251430898827</v>
      </c>
      <c r="AK137">
        <f t="shared" si="44"/>
        <v>3.5855263157894739E-3</v>
      </c>
    </row>
    <row r="138" spans="1:37" customFormat="1" ht="17">
      <c r="A138" s="9">
        <v>139</v>
      </c>
      <c r="B138" s="1" t="s">
        <v>213</v>
      </c>
      <c r="C138" s="1" t="s">
        <v>77</v>
      </c>
      <c r="D138" s="1" t="s">
        <v>295</v>
      </c>
      <c r="E138" s="1" t="s">
        <v>296</v>
      </c>
      <c r="F138" s="10">
        <v>0.66654000000000002</v>
      </c>
      <c r="G138" s="10">
        <v>0.53134999999999999</v>
      </c>
      <c r="H138" s="11">
        <v>24</v>
      </c>
      <c r="I138" s="11">
        <v>42</v>
      </c>
      <c r="J138" s="10">
        <v>3.78012653</v>
      </c>
      <c r="K138" s="12">
        <v>15.672599999999999</v>
      </c>
      <c r="L138" s="12">
        <v>2.5102976199999998</v>
      </c>
      <c r="M138" s="12">
        <v>0.28499999999999998</v>
      </c>
      <c r="N138" s="12">
        <v>1.26982891</v>
      </c>
      <c r="O138" s="12">
        <v>1.1335</v>
      </c>
      <c r="P138" s="12">
        <v>11.608000000000001</v>
      </c>
      <c r="Q138" s="12">
        <v>10.36633</v>
      </c>
      <c r="R138" s="13">
        <v>5.7420744314266026E-2</v>
      </c>
      <c r="S138" s="1">
        <v>9.6</v>
      </c>
      <c r="T138" s="12"/>
      <c r="U138" s="41">
        <v>1503290025</v>
      </c>
      <c r="V138" s="1">
        <v>2022</v>
      </c>
      <c r="W138">
        <f t="shared" si="30"/>
        <v>1</v>
      </c>
      <c r="X138">
        <f t="shared" si="31"/>
        <v>0</v>
      </c>
      <c r="Y138">
        <f t="shared" si="32"/>
        <v>0</v>
      </c>
      <c r="Z138">
        <f t="shared" si="33"/>
        <v>1</v>
      </c>
      <c r="AA138">
        <f t="shared" si="34"/>
        <v>0</v>
      </c>
      <c r="AB138">
        <f t="shared" si="35"/>
        <v>0</v>
      </c>
      <c r="AC138">
        <f t="shared" si="36"/>
        <v>0</v>
      </c>
      <c r="AD138">
        <f t="shared" si="37"/>
        <v>0</v>
      </c>
      <c r="AE138">
        <f t="shared" si="38"/>
        <v>0</v>
      </c>
      <c r="AF138">
        <f t="shared" si="39"/>
        <v>1</v>
      </c>
      <c r="AG138">
        <f t="shared" si="40"/>
        <v>0.66489999999999994</v>
      </c>
      <c r="AH138">
        <f t="shared" si="41"/>
        <v>0.16017110243354643</v>
      </c>
      <c r="AI138">
        <f t="shared" si="42"/>
        <v>4.4555400350877195</v>
      </c>
      <c r="AJ138">
        <f t="shared" si="43"/>
        <v>0.98214017145435406</v>
      </c>
      <c r="AK138">
        <f t="shared" si="44"/>
        <v>6.7857142857142855E-3</v>
      </c>
    </row>
    <row r="139" spans="1:37" customFormat="1" ht="17">
      <c r="A139" s="9">
        <v>140</v>
      </c>
      <c r="B139" s="1" t="s">
        <v>213</v>
      </c>
      <c r="C139" s="1" t="s">
        <v>77</v>
      </c>
      <c r="D139" s="1" t="s">
        <v>297</v>
      </c>
      <c r="E139" s="1" t="s">
        <v>298</v>
      </c>
      <c r="F139" s="10">
        <v>-4.0600000000000002E-3</v>
      </c>
      <c r="G139" s="10">
        <v>9.3710000000000002E-2</v>
      </c>
      <c r="H139" s="11">
        <v>14</v>
      </c>
      <c r="I139" s="11">
        <v>27</v>
      </c>
      <c r="J139" s="10">
        <v>3.4771782899999999</v>
      </c>
      <c r="K139" s="12">
        <v>12.3011</v>
      </c>
      <c r="L139" s="12">
        <v>3.1055099400000001</v>
      </c>
      <c r="M139" s="12">
        <v>5.7000000000000002E-2</v>
      </c>
      <c r="N139" s="12">
        <v>0.37166834999999998</v>
      </c>
      <c r="O139" s="12">
        <v>0.5444</v>
      </c>
      <c r="P139" s="12">
        <v>3.22905</v>
      </c>
      <c r="Q139" s="12">
        <v>3.1192099999999998</v>
      </c>
      <c r="R139" s="13">
        <v>-1.2573357489044765E-3</v>
      </c>
      <c r="S139" s="1">
        <v>8.3000000000000007</v>
      </c>
      <c r="T139" s="12"/>
      <c r="U139" s="41">
        <v>1517020040</v>
      </c>
      <c r="V139" s="1">
        <v>2022</v>
      </c>
      <c r="W139">
        <f t="shared" si="30"/>
        <v>1</v>
      </c>
      <c r="X139">
        <f t="shared" si="31"/>
        <v>0</v>
      </c>
      <c r="Y139">
        <f t="shared" si="32"/>
        <v>0</v>
      </c>
      <c r="Z139">
        <f t="shared" si="33"/>
        <v>1</v>
      </c>
      <c r="AA139">
        <f t="shared" si="34"/>
        <v>0</v>
      </c>
      <c r="AB139">
        <f t="shared" si="35"/>
        <v>0</v>
      </c>
      <c r="AC139">
        <f t="shared" si="36"/>
        <v>0</v>
      </c>
      <c r="AD139">
        <f t="shared" si="37"/>
        <v>0</v>
      </c>
      <c r="AE139">
        <f t="shared" si="38"/>
        <v>0</v>
      </c>
      <c r="AF139">
        <f t="shared" si="39"/>
        <v>1</v>
      </c>
      <c r="AG139">
        <f t="shared" si="40"/>
        <v>0.88272142857142855</v>
      </c>
      <c r="AH139">
        <f t="shared" si="41"/>
        <v>0.25245790539057483</v>
      </c>
      <c r="AI139">
        <f t="shared" si="42"/>
        <v>6.5204973684210517</v>
      </c>
      <c r="AJ139">
        <f t="shared" si="43"/>
        <v>0.99538764049489803</v>
      </c>
      <c r="AK139">
        <f t="shared" si="44"/>
        <v>2.1111111111111113E-3</v>
      </c>
    </row>
    <row r="140" spans="1:37" customFormat="1" ht="17">
      <c r="A140" s="9">
        <v>141</v>
      </c>
      <c r="B140" s="1" t="s">
        <v>213</v>
      </c>
      <c r="C140" s="1" t="s">
        <v>77</v>
      </c>
      <c r="D140" s="1" t="s">
        <v>299</v>
      </c>
      <c r="E140" s="1" t="s">
        <v>300</v>
      </c>
      <c r="F140" s="10">
        <v>6.0170130000000002E-2</v>
      </c>
      <c r="G140" s="10">
        <v>5.5076809999999997E-2</v>
      </c>
      <c r="H140" s="11">
        <v>36</v>
      </c>
      <c r="I140" s="11">
        <v>185</v>
      </c>
      <c r="J140" s="10">
        <v>5.7429790399999998</v>
      </c>
      <c r="K140" s="12">
        <v>20.5809</v>
      </c>
      <c r="L140" s="12">
        <v>3.7753107400000001</v>
      </c>
      <c r="M140" s="12">
        <v>0.34420000000000001</v>
      </c>
      <c r="N140" s="12">
        <v>1.9676682999999999</v>
      </c>
      <c r="O140" s="12">
        <v>3.5068999999999999</v>
      </c>
      <c r="P140" s="12">
        <v>6.4922738899999999</v>
      </c>
      <c r="Q140" s="12">
        <v>5.8621828100000002</v>
      </c>
      <c r="R140" s="13">
        <v>9.2679592727410338E-3</v>
      </c>
      <c r="S140" s="1">
        <v>10.3</v>
      </c>
      <c r="T140" s="12"/>
      <c r="U140" s="41">
        <v>1536100081</v>
      </c>
      <c r="V140" s="1">
        <v>2022</v>
      </c>
      <c r="W140">
        <f t="shared" si="30"/>
        <v>1</v>
      </c>
      <c r="X140">
        <f t="shared" si="31"/>
        <v>0</v>
      </c>
      <c r="Y140">
        <f t="shared" si="32"/>
        <v>0</v>
      </c>
      <c r="Z140">
        <f t="shared" si="33"/>
        <v>1</v>
      </c>
      <c r="AA140">
        <f t="shared" si="34"/>
        <v>0</v>
      </c>
      <c r="AB140">
        <f t="shared" si="35"/>
        <v>0</v>
      </c>
      <c r="AC140">
        <f t="shared" si="36"/>
        <v>0</v>
      </c>
      <c r="AD140">
        <f t="shared" si="37"/>
        <v>0</v>
      </c>
      <c r="AE140">
        <f t="shared" si="38"/>
        <v>0</v>
      </c>
      <c r="AF140">
        <f t="shared" si="39"/>
        <v>1</v>
      </c>
      <c r="AG140">
        <f t="shared" si="40"/>
        <v>0.58125277777777784</v>
      </c>
      <c r="AH140">
        <f t="shared" si="41"/>
        <v>0.18343759213639832</v>
      </c>
      <c r="AI140">
        <f t="shared" si="42"/>
        <v>5.7166423590935498</v>
      </c>
      <c r="AJ140">
        <f t="shared" si="43"/>
        <v>0.98355085519304564</v>
      </c>
      <c r="AK140">
        <f t="shared" si="44"/>
        <v>1.8605405405405407E-3</v>
      </c>
    </row>
    <row r="141" spans="1:37" customFormat="1" ht="17">
      <c r="A141" s="9">
        <v>142</v>
      </c>
      <c r="B141" s="1" t="s">
        <v>213</v>
      </c>
      <c r="C141" s="1" t="s">
        <v>77</v>
      </c>
      <c r="D141" s="1" t="s">
        <v>301</v>
      </c>
      <c r="E141" s="1" t="s">
        <v>302</v>
      </c>
      <c r="F141" s="10">
        <v>0.10535852</v>
      </c>
      <c r="G141" s="10">
        <v>0.12526011000000001</v>
      </c>
      <c r="H141" s="11">
        <v>43</v>
      </c>
      <c r="I141" s="11">
        <v>437</v>
      </c>
      <c r="J141" s="10">
        <v>5.7367627099999998</v>
      </c>
      <c r="K141" s="12">
        <v>11.4475</v>
      </c>
      <c r="L141" s="12">
        <v>2.1619665600000002</v>
      </c>
      <c r="M141" s="12">
        <v>0.56430000000000002</v>
      </c>
      <c r="N141" s="12">
        <v>3.5747961500000001</v>
      </c>
      <c r="O141" s="12">
        <v>11.719200000000001</v>
      </c>
      <c r="P141" s="12">
        <v>5.5879853700000002</v>
      </c>
      <c r="Q141" s="12">
        <v>5.0988429699999998</v>
      </c>
      <c r="R141" s="13">
        <v>1.8854473128300263E-2</v>
      </c>
      <c r="S141" s="1">
        <v>12.3</v>
      </c>
      <c r="T141" s="12"/>
      <c r="U141" s="41">
        <v>1536190076</v>
      </c>
      <c r="V141" s="1">
        <v>2022</v>
      </c>
      <c r="W141">
        <f t="shared" si="30"/>
        <v>1</v>
      </c>
      <c r="X141">
        <f t="shared" si="31"/>
        <v>0</v>
      </c>
      <c r="Y141">
        <f t="shared" si="32"/>
        <v>0</v>
      </c>
      <c r="Z141">
        <f t="shared" si="33"/>
        <v>1</v>
      </c>
      <c r="AA141">
        <f t="shared" si="34"/>
        <v>0</v>
      </c>
      <c r="AB141">
        <f t="shared" si="35"/>
        <v>0</v>
      </c>
      <c r="AC141">
        <f t="shared" si="36"/>
        <v>0</v>
      </c>
      <c r="AD141">
        <f t="shared" si="37"/>
        <v>0</v>
      </c>
      <c r="AE141">
        <f t="shared" si="38"/>
        <v>0</v>
      </c>
      <c r="AF141">
        <f t="shared" si="39"/>
        <v>1</v>
      </c>
      <c r="AG141">
        <f t="shared" si="40"/>
        <v>0.27934418604651162</v>
      </c>
      <c r="AH141">
        <f t="shared" si="41"/>
        <v>0.18885927582441583</v>
      </c>
      <c r="AI141">
        <f t="shared" si="42"/>
        <v>6.3349214070529856</v>
      </c>
      <c r="AJ141">
        <f t="shared" si="43"/>
        <v>0.95302119582410638</v>
      </c>
      <c r="AK141">
        <f t="shared" si="44"/>
        <v>1.291304347826087E-3</v>
      </c>
    </row>
    <row r="142" spans="1:37" customFormat="1" ht="17">
      <c r="A142" s="9">
        <v>143</v>
      </c>
      <c r="B142" s="1" t="s">
        <v>303</v>
      </c>
      <c r="C142" s="1" t="s">
        <v>21</v>
      </c>
      <c r="D142" s="1" t="s">
        <v>304</v>
      </c>
      <c r="E142" s="1" t="s">
        <v>305</v>
      </c>
      <c r="F142" s="10">
        <v>5.54076141</v>
      </c>
      <c r="G142" s="10">
        <v>19.511283639999998</v>
      </c>
      <c r="H142" s="11">
        <v>928</v>
      </c>
      <c r="I142" s="11">
        <v>1193</v>
      </c>
      <c r="J142" s="10">
        <v>120.31053304</v>
      </c>
      <c r="K142" s="12">
        <v>165.91309999999999</v>
      </c>
      <c r="L142" s="12">
        <v>69.100159410000003</v>
      </c>
      <c r="M142" s="12">
        <v>5.3891</v>
      </c>
      <c r="N142" s="12">
        <v>51.210373629999999</v>
      </c>
      <c r="O142" s="12">
        <v>38.909599999999998</v>
      </c>
      <c r="P142" s="12">
        <v>140.18172777000001</v>
      </c>
      <c r="Q142" s="12">
        <v>113.71315808999999</v>
      </c>
      <c r="R142" s="13">
        <v>3.9525560842643338E-2</v>
      </c>
      <c r="S142" s="1">
        <v>7.1</v>
      </c>
      <c r="T142" s="12"/>
      <c r="U142" s="41">
        <v>421040011</v>
      </c>
      <c r="V142" s="1">
        <v>2022</v>
      </c>
      <c r="W142">
        <f t="shared" si="30"/>
        <v>0</v>
      </c>
      <c r="X142">
        <f t="shared" si="31"/>
        <v>0</v>
      </c>
      <c r="Y142">
        <f t="shared" si="32"/>
        <v>0</v>
      </c>
      <c r="Z142">
        <f t="shared" si="33"/>
        <v>0</v>
      </c>
      <c r="AA142">
        <f t="shared" si="34"/>
        <v>1</v>
      </c>
      <c r="AB142">
        <f t="shared" si="35"/>
        <v>0</v>
      </c>
      <c r="AC142">
        <f t="shared" si="36"/>
        <v>0</v>
      </c>
      <c r="AD142">
        <f t="shared" si="37"/>
        <v>1</v>
      </c>
      <c r="AE142">
        <f t="shared" si="38"/>
        <v>0</v>
      </c>
      <c r="AF142">
        <f t="shared" si="39"/>
        <v>0</v>
      </c>
      <c r="AG142">
        <f t="shared" si="40"/>
        <v>0.18459288793103448</v>
      </c>
      <c r="AH142">
        <f t="shared" si="41"/>
        <v>0.41648404743205936</v>
      </c>
      <c r="AI142">
        <f t="shared" si="42"/>
        <v>9.5025836651760027</v>
      </c>
      <c r="AJ142">
        <f t="shared" si="43"/>
        <v>0.96854039235923406</v>
      </c>
      <c r="AK142">
        <f t="shared" si="44"/>
        <v>4.5172673931265714E-3</v>
      </c>
    </row>
    <row r="143" spans="1:37" customFormat="1" ht="17">
      <c r="A143" s="9">
        <v>144</v>
      </c>
      <c r="B143" s="1" t="s">
        <v>303</v>
      </c>
      <c r="C143" s="1" t="s">
        <v>21</v>
      </c>
      <c r="D143" s="1" t="s">
        <v>306</v>
      </c>
      <c r="E143" s="1" t="s">
        <v>307</v>
      </c>
      <c r="F143" s="10">
        <v>6.8536114299999999</v>
      </c>
      <c r="G143" s="10">
        <v>9.50976702</v>
      </c>
      <c r="H143" s="11">
        <v>732</v>
      </c>
      <c r="I143" s="11">
        <v>1079</v>
      </c>
      <c r="J143" s="10">
        <v>92.091653100000002</v>
      </c>
      <c r="K143" s="12">
        <v>147.82239999999999</v>
      </c>
      <c r="L143" s="12">
        <v>48.2356269</v>
      </c>
      <c r="M143" s="12">
        <v>5.0172999999999996</v>
      </c>
      <c r="N143" s="12">
        <v>43.856026200000002</v>
      </c>
      <c r="O143" s="12">
        <v>35.223199999999999</v>
      </c>
      <c r="P143" s="12">
        <v>116.54265906000001</v>
      </c>
      <c r="Q143" s="12">
        <v>97.613296329999997</v>
      </c>
      <c r="R143" s="13">
        <v>5.8807748898809103E-2</v>
      </c>
      <c r="S143" s="1">
        <v>7.2</v>
      </c>
      <c r="T143" s="12"/>
      <c r="U143" s="41">
        <v>1141310019</v>
      </c>
      <c r="V143" s="1">
        <v>2022</v>
      </c>
      <c r="W143">
        <f t="shared" si="30"/>
        <v>1</v>
      </c>
      <c r="X143">
        <f t="shared" si="31"/>
        <v>0</v>
      </c>
      <c r="Y143">
        <f t="shared" si="32"/>
        <v>0</v>
      </c>
      <c r="Z143">
        <f t="shared" si="33"/>
        <v>0</v>
      </c>
      <c r="AA143">
        <f t="shared" si="34"/>
        <v>1</v>
      </c>
      <c r="AB143">
        <f t="shared" si="35"/>
        <v>0</v>
      </c>
      <c r="AC143">
        <f t="shared" si="36"/>
        <v>0</v>
      </c>
      <c r="AD143">
        <f t="shared" si="37"/>
        <v>1</v>
      </c>
      <c r="AE143">
        <f t="shared" si="38"/>
        <v>0</v>
      </c>
      <c r="AF143">
        <f t="shared" si="39"/>
        <v>0</v>
      </c>
      <c r="AG143">
        <f t="shared" si="40"/>
        <v>0.2087974043715847</v>
      </c>
      <c r="AH143">
        <f t="shared" si="41"/>
        <v>0.32630796753401381</v>
      </c>
      <c r="AI143">
        <f t="shared" si="42"/>
        <v>8.7409615131644518</v>
      </c>
      <c r="AJ143">
        <f t="shared" si="43"/>
        <v>0.96717279607327145</v>
      </c>
      <c r="AK143">
        <f t="shared" si="44"/>
        <v>4.6499536607970344E-3</v>
      </c>
    </row>
    <row r="144" spans="1:37" customFormat="1" ht="17">
      <c r="A144" s="9">
        <v>145</v>
      </c>
      <c r="B144" s="1" t="s">
        <v>303</v>
      </c>
      <c r="C144" s="1" t="s">
        <v>38</v>
      </c>
      <c r="D144" s="1" t="s">
        <v>308</v>
      </c>
      <c r="E144" s="1" t="s">
        <v>309</v>
      </c>
      <c r="F144" s="10">
        <v>0.58871006999999997</v>
      </c>
      <c r="G144" s="10">
        <v>1.02678336</v>
      </c>
      <c r="H144" s="11">
        <v>88</v>
      </c>
      <c r="I144" s="11">
        <v>627</v>
      </c>
      <c r="J144" s="10">
        <v>15.56782857</v>
      </c>
      <c r="K144" s="12">
        <v>30.425999999999998</v>
      </c>
      <c r="L144" s="12">
        <v>6.8062607799999997</v>
      </c>
      <c r="M144" s="12">
        <v>1.0528</v>
      </c>
      <c r="N144" s="12">
        <v>8.7615677900000009</v>
      </c>
      <c r="O144" s="12">
        <v>17.4102</v>
      </c>
      <c r="P144" s="12">
        <v>20.483088909999999</v>
      </c>
      <c r="Q144" s="12">
        <v>19.703801139999999</v>
      </c>
      <c r="R144" s="13">
        <v>2.8741273964425711E-2</v>
      </c>
      <c r="S144" s="1">
        <v>10.3</v>
      </c>
      <c r="T144" s="12"/>
      <c r="U144" s="41">
        <v>121050011</v>
      </c>
      <c r="V144" s="1">
        <v>2022</v>
      </c>
      <c r="W144">
        <f t="shared" si="30"/>
        <v>0</v>
      </c>
      <c r="X144">
        <f t="shared" si="31"/>
        <v>0</v>
      </c>
      <c r="Y144">
        <f t="shared" si="32"/>
        <v>0</v>
      </c>
      <c r="Z144">
        <f t="shared" si="33"/>
        <v>0</v>
      </c>
      <c r="AA144">
        <f t="shared" si="34"/>
        <v>1</v>
      </c>
      <c r="AB144">
        <f t="shared" si="35"/>
        <v>0</v>
      </c>
      <c r="AC144">
        <f t="shared" si="36"/>
        <v>0</v>
      </c>
      <c r="AD144">
        <f t="shared" si="37"/>
        <v>0</v>
      </c>
      <c r="AE144">
        <f t="shared" si="38"/>
        <v>1</v>
      </c>
      <c r="AF144">
        <f t="shared" si="39"/>
        <v>0</v>
      </c>
      <c r="AG144">
        <f t="shared" si="40"/>
        <v>0.35771363636363634</v>
      </c>
      <c r="AH144">
        <f t="shared" si="41"/>
        <v>0.22369883586406364</v>
      </c>
      <c r="AI144">
        <f t="shared" si="42"/>
        <v>8.3221578552431623</v>
      </c>
      <c r="AJ144">
        <f t="shared" si="43"/>
        <v>0.96655526894290755</v>
      </c>
      <c r="AK144">
        <f t="shared" si="44"/>
        <v>1.6791068580542265E-3</v>
      </c>
    </row>
    <row r="145" spans="1:37" customFormat="1" ht="17">
      <c r="A145" s="9">
        <v>146</v>
      </c>
      <c r="B145" s="1" t="s">
        <v>303</v>
      </c>
      <c r="C145" s="1" t="s">
        <v>38</v>
      </c>
      <c r="D145" s="1" t="s">
        <v>310</v>
      </c>
      <c r="E145" s="1" t="s">
        <v>311</v>
      </c>
      <c r="F145" s="10">
        <v>0.22140992000000001</v>
      </c>
      <c r="G145" s="10">
        <v>0.35989152000000002</v>
      </c>
      <c r="H145" s="11">
        <v>23</v>
      </c>
      <c r="I145" s="11">
        <v>495</v>
      </c>
      <c r="J145" s="10">
        <v>5.9109654799999998</v>
      </c>
      <c r="K145" s="12">
        <v>7.2511000000000001</v>
      </c>
      <c r="L145" s="12">
        <v>1.6390368900000001</v>
      </c>
      <c r="M145" s="12">
        <v>0.41930000000000001</v>
      </c>
      <c r="N145" s="12">
        <v>4.2719285899999999</v>
      </c>
      <c r="O145" s="12">
        <v>25.844200000000001</v>
      </c>
      <c r="P145" s="12">
        <v>5.7797321699999999</v>
      </c>
      <c r="Q145" s="12">
        <v>5.6190871700000002</v>
      </c>
      <c r="R145" s="13">
        <v>3.8307989624370431E-2</v>
      </c>
      <c r="S145" s="1">
        <v>11.7</v>
      </c>
      <c r="T145" s="12"/>
      <c r="U145" s="41">
        <v>141270028</v>
      </c>
      <c r="V145" s="1">
        <v>2022</v>
      </c>
      <c r="W145">
        <f t="shared" si="30"/>
        <v>0</v>
      </c>
      <c r="X145">
        <f t="shared" si="31"/>
        <v>0</v>
      </c>
      <c r="Y145">
        <f t="shared" si="32"/>
        <v>0</v>
      </c>
      <c r="Z145">
        <f t="shared" si="33"/>
        <v>0</v>
      </c>
      <c r="AA145">
        <f t="shared" si="34"/>
        <v>1</v>
      </c>
      <c r="AB145">
        <f t="shared" si="35"/>
        <v>0</v>
      </c>
      <c r="AC145">
        <f t="shared" si="36"/>
        <v>0</v>
      </c>
      <c r="AD145">
        <f t="shared" si="37"/>
        <v>0</v>
      </c>
      <c r="AE145">
        <f t="shared" si="38"/>
        <v>1</v>
      </c>
      <c r="AF145">
        <f t="shared" si="39"/>
        <v>0</v>
      </c>
      <c r="AG145">
        <f t="shared" si="40"/>
        <v>0.33349565217391303</v>
      </c>
      <c r="AH145">
        <f t="shared" si="41"/>
        <v>0.22603975810566673</v>
      </c>
      <c r="AI145">
        <f t="shared" si="42"/>
        <v>10.188238945862151</v>
      </c>
      <c r="AJ145">
        <f t="shared" si="43"/>
        <v>0.9453353149770547</v>
      </c>
      <c r="AK145">
        <f t="shared" si="44"/>
        <v>8.4707070707070711E-4</v>
      </c>
    </row>
    <row r="146" spans="1:37" customFormat="1" ht="17">
      <c r="A146" s="9">
        <v>147</v>
      </c>
      <c r="B146" s="1" t="s">
        <v>303</v>
      </c>
      <c r="C146" s="1" t="s">
        <v>38</v>
      </c>
      <c r="D146" s="1" t="s">
        <v>312</v>
      </c>
      <c r="E146" s="1" t="s">
        <v>313</v>
      </c>
      <c r="F146" s="10">
        <v>2.1876394499999998</v>
      </c>
      <c r="G146" s="10">
        <v>4.5031387799999996</v>
      </c>
      <c r="H146" s="11">
        <v>256</v>
      </c>
      <c r="I146" s="11">
        <v>826</v>
      </c>
      <c r="J146" s="10">
        <v>55.23893399</v>
      </c>
      <c r="K146" s="12">
        <v>92.724699999999999</v>
      </c>
      <c r="L146" s="12">
        <v>31.514031620000001</v>
      </c>
      <c r="M146" s="12">
        <v>2.7601</v>
      </c>
      <c r="N146" s="12">
        <v>23.724902369999999</v>
      </c>
      <c r="O146" s="12">
        <v>26.442499999999999</v>
      </c>
      <c r="P146" s="12">
        <v>61.367570129999997</v>
      </c>
      <c r="Q146" s="12">
        <v>55.947908720000001</v>
      </c>
      <c r="R146" s="13">
        <v>3.5648135413635283E-2</v>
      </c>
      <c r="S146" s="1">
        <v>9.1</v>
      </c>
      <c r="T146" s="12"/>
      <c r="U146" s="41">
        <v>439010518</v>
      </c>
      <c r="V146" s="1">
        <v>2022</v>
      </c>
      <c r="W146">
        <f t="shared" si="30"/>
        <v>0</v>
      </c>
      <c r="X146">
        <f t="shared" si="31"/>
        <v>0</v>
      </c>
      <c r="Y146">
        <f t="shared" si="32"/>
        <v>0</v>
      </c>
      <c r="Z146">
        <f t="shared" si="33"/>
        <v>0</v>
      </c>
      <c r="AA146">
        <f t="shared" si="34"/>
        <v>1</v>
      </c>
      <c r="AB146">
        <f t="shared" si="35"/>
        <v>0</v>
      </c>
      <c r="AC146">
        <f t="shared" si="36"/>
        <v>0</v>
      </c>
      <c r="AD146">
        <f t="shared" si="37"/>
        <v>0</v>
      </c>
      <c r="AE146">
        <f t="shared" si="38"/>
        <v>1</v>
      </c>
      <c r="AF146">
        <f t="shared" si="39"/>
        <v>0</v>
      </c>
      <c r="AG146">
        <f t="shared" si="40"/>
        <v>0.37298749999999997</v>
      </c>
      <c r="AH146">
        <f t="shared" si="41"/>
        <v>0.33986663337816136</v>
      </c>
      <c r="AI146">
        <f t="shared" si="42"/>
        <v>8.5956676823303493</v>
      </c>
      <c r="AJ146">
        <f t="shared" si="43"/>
        <v>0.97109382854653314</v>
      </c>
      <c r="AK146">
        <f t="shared" si="44"/>
        <v>3.3415254237288135E-3</v>
      </c>
    </row>
    <row r="147" spans="1:37" customFormat="1" ht="17">
      <c r="A147" s="9">
        <v>148</v>
      </c>
      <c r="B147" s="1" t="s">
        <v>303</v>
      </c>
      <c r="C147" s="1" t="s">
        <v>38</v>
      </c>
      <c r="D147" s="1" t="s">
        <v>314</v>
      </c>
      <c r="E147" s="1" t="s">
        <v>315</v>
      </c>
      <c r="F147" s="10">
        <v>0.11785133</v>
      </c>
      <c r="G147" s="10">
        <v>0.56868012000000001</v>
      </c>
      <c r="H147" s="11">
        <v>56</v>
      </c>
      <c r="I147" s="11">
        <v>620</v>
      </c>
      <c r="J147" s="10">
        <v>16.121707499999999</v>
      </c>
      <c r="K147" s="12">
        <v>33.455100000000002</v>
      </c>
      <c r="L147" s="12">
        <v>8.6369392200000004</v>
      </c>
      <c r="M147" s="12">
        <v>0.874</v>
      </c>
      <c r="N147" s="12">
        <v>7.4847682799999999</v>
      </c>
      <c r="O147" s="12">
        <v>17.1692</v>
      </c>
      <c r="P147" s="12">
        <v>22.780573709999999</v>
      </c>
      <c r="Q147" s="12">
        <v>23.080100460000001</v>
      </c>
      <c r="R147" s="13">
        <v>5.1733258126096596E-3</v>
      </c>
      <c r="S147" s="1">
        <v>9.3000000000000007</v>
      </c>
      <c r="T147" s="12"/>
      <c r="U147" s="41">
        <v>622020017</v>
      </c>
      <c r="V147" s="1">
        <v>2022</v>
      </c>
      <c r="W147">
        <f t="shared" si="30"/>
        <v>0</v>
      </c>
      <c r="X147">
        <f t="shared" si="31"/>
        <v>0</v>
      </c>
      <c r="Y147">
        <f t="shared" si="32"/>
        <v>0</v>
      </c>
      <c r="Z147">
        <f t="shared" si="33"/>
        <v>0</v>
      </c>
      <c r="AA147">
        <f t="shared" si="34"/>
        <v>1</v>
      </c>
      <c r="AB147">
        <f t="shared" si="35"/>
        <v>0</v>
      </c>
      <c r="AC147">
        <f t="shared" si="36"/>
        <v>0</v>
      </c>
      <c r="AD147">
        <f t="shared" si="37"/>
        <v>0</v>
      </c>
      <c r="AE147">
        <f t="shared" si="38"/>
        <v>1</v>
      </c>
      <c r="AF147">
        <f t="shared" si="39"/>
        <v>0</v>
      </c>
      <c r="AG147">
        <f t="shared" si="40"/>
        <v>0.61301964285714294</v>
      </c>
      <c r="AH147">
        <f t="shared" si="41"/>
        <v>0.25816509949155736</v>
      </c>
      <c r="AI147">
        <f t="shared" si="42"/>
        <v>8.563808100686499</v>
      </c>
      <c r="AJ147">
        <f t="shared" si="43"/>
        <v>0.97454055014550334</v>
      </c>
      <c r="AK147">
        <f t="shared" si="44"/>
        <v>1.4096774193548386E-3</v>
      </c>
    </row>
    <row r="148" spans="1:37" customFormat="1" ht="17">
      <c r="A148" s="9">
        <v>149</v>
      </c>
      <c r="B148" s="1" t="s">
        <v>303</v>
      </c>
      <c r="C148" s="1" t="s">
        <v>38</v>
      </c>
      <c r="D148" s="1" t="s">
        <v>316</v>
      </c>
      <c r="E148" s="1" t="s">
        <v>317</v>
      </c>
      <c r="F148" s="10">
        <v>4.0704102200000003</v>
      </c>
      <c r="G148" s="10">
        <v>3.8190661800000001</v>
      </c>
      <c r="H148" s="11">
        <v>168</v>
      </c>
      <c r="I148" s="11">
        <v>431</v>
      </c>
      <c r="J148" s="10">
        <v>32.34009854</v>
      </c>
      <c r="K148" s="12">
        <v>72.837199999999996</v>
      </c>
      <c r="L148" s="12">
        <v>19.266259890000001</v>
      </c>
      <c r="M148" s="12">
        <v>1.9418</v>
      </c>
      <c r="N148" s="12">
        <v>13.073838650000001</v>
      </c>
      <c r="O148" s="12">
        <v>12.888999999999999</v>
      </c>
      <c r="P148" s="12">
        <v>40.300207759999999</v>
      </c>
      <c r="Q148" s="12">
        <v>33.659084550000003</v>
      </c>
      <c r="R148" s="13">
        <v>0.10100221428734391</v>
      </c>
      <c r="S148" s="1">
        <v>8.5</v>
      </c>
      <c r="T148" s="12"/>
      <c r="U148" s="41">
        <v>905320023</v>
      </c>
      <c r="V148" s="1">
        <v>2022</v>
      </c>
      <c r="W148">
        <f t="shared" si="30"/>
        <v>0</v>
      </c>
      <c r="X148">
        <f t="shared" si="31"/>
        <v>0</v>
      </c>
      <c r="Y148">
        <f t="shared" si="32"/>
        <v>0</v>
      </c>
      <c r="Z148">
        <f t="shared" si="33"/>
        <v>0</v>
      </c>
      <c r="AA148">
        <f t="shared" si="34"/>
        <v>1</v>
      </c>
      <c r="AB148">
        <f t="shared" si="35"/>
        <v>0</v>
      </c>
      <c r="AC148">
        <f t="shared" si="36"/>
        <v>0</v>
      </c>
      <c r="AD148">
        <f t="shared" si="37"/>
        <v>0</v>
      </c>
      <c r="AE148">
        <f t="shared" si="38"/>
        <v>1</v>
      </c>
      <c r="AF148">
        <f t="shared" si="39"/>
        <v>0</v>
      </c>
      <c r="AG148">
        <f t="shared" si="40"/>
        <v>0.44511309523809522</v>
      </c>
      <c r="AH148">
        <f t="shared" si="41"/>
        <v>0.26451126471088954</v>
      </c>
      <c r="AI148">
        <f t="shared" si="42"/>
        <v>6.7328451179318165</v>
      </c>
      <c r="AJ148">
        <f t="shared" si="43"/>
        <v>0.97403281669987563</v>
      </c>
      <c r="AK148">
        <f t="shared" si="44"/>
        <v>4.5053364269141529E-3</v>
      </c>
    </row>
    <row r="149" spans="1:37" customFormat="1" ht="17">
      <c r="A149" s="9">
        <v>150</v>
      </c>
      <c r="B149" s="1" t="s">
        <v>303</v>
      </c>
      <c r="C149" s="1" t="s">
        <v>38</v>
      </c>
      <c r="D149" s="1" t="s">
        <v>318</v>
      </c>
      <c r="E149" s="1" t="s">
        <v>319</v>
      </c>
      <c r="F149" s="10">
        <v>-0.13782905000000001</v>
      </c>
      <c r="G149" s="10">
        <v>-1.203077E-2</v>
      </c>
      <c r="H149" s="11">
        <v>63</v>
      </c>
      <c r="I149" s="11">
        <v>327</v>
      </c>
      <c r="J149" s="10">
        <v>11.13663481</v>
      </c>
      <c r="K149" s="12">
        <v>33.294600000000003</v>
      </c>
      <c r="L149" s="12">
        <v>6.6923802500000003</v>
      </c>
      <c r="M149" s="12">
        <v>0.78459999999999996</v>
      </c>
      <c r="N149" s="12">
        <v>4.4442545600000001</v>
      </c>
      <c r="O149" s="12">
        <v>4.6657000000000002</v>
      </c>
      <c r="P149" s="12">
        <v>13.57489511</v>
      </c>
      <c r="Q149" s="12">
        <v>11.61270906</v>
      </c>
      <c r="R149" s="13">
        <v>-1.0153231305519825E-2</v>
      </c>
      <c r="S149" s="1">
        <v>9.1</v>
      </c>
      <c r="T149" s="12"/>
      <c r="U149" s="41">
        <v>1105040016</v>
      </c>
      <c r="V149" s="1">
        <v>2022</v>
      </c>
      <c r="W149">
        <f t="shared" si="30"/>
        <v>1</v>
      </c>
      <c r="X149">
        <f t="shared" si="31"/>
        <v>0</v>
      </c>
      <c r="Y149">
        <f t="shared" si="32"/>
        <v>0</v>
      </c>
      <c r="Z149">
        <f t="shared" si="33"/>
        <v>0</v>
      </c>
      <c r="AA149">
        <f t="shared" si="34"/>
        <v>1</v>
      </c>
      <c r="AB149">
        <f t="shared" si="35"/>
        <v>0</v>
      </c>
      <c r="AC149">
        <f t="shared" si="36"/>
        <v>0</v>
      </c>
      <c r="AD149">
        <f t="shared" si="37"/>
        <v>0</v>
      </c>
      <c r="AE149">
        <f t="shared" si="38"/>
        <v>1</v>
      </c>
      <c r="AF149">
        <f t="shared" si="39"/>
        <v>0</v>
      </c>
      <c r="AG149">
        <f t="shared" si="40"/>
        <v>0.5409396825396825</v>
      </c>
      <c r="AH149">
        <f t="shared" si="41"/>
        <v>0.20100497528127684</v>
      </c>
      <c r="AI149">
        <f t="shared" si="42"/>
        <v>5.6643570736681115</v>
      </c>
      <c r="AJ149">
        <f t="shared" si="43"/>
        <v>0.97697715908824156</v>
      </c>
      <c r="AK149">
        <f t="shared" si="44"/>
        <v>2.3993883792048929E-3</v>
      </c>
    </row>
    <row r="150" spans="1:37" customFormat="1" ht="17">
      <c r="A150" s="9">
        <v>151</v>
      </c>
      <c r="B150" s="1" t="s">
        <v>303</v>
      </c>
      <c r="C150" s="1" t="s">
        <v>38</v>
      </c>
      <c r="D150" s="1" t="s">
        <v>320</v>
      </c>
      <c r="E150" s="1" t="s">
        <v>321</v>
      </c>
      <c r="F150" s="10">
        <v>2.1957573799999999</v>
      </c>
      <c r="G150" s="10">
        <v>2.2579309900000002</v>
      </c>
      <c r="H150" s="11">
        <v>123</v>
      </c>
      <c r="I150" s="11">
        <v>384</v>
      </c>
      <c r="J150" s="10">
        <v>21.13477206</v>
      </c>
      <c r="K150" s="12">
        <v>54.6327</v>
      </c>
      <c r="L150" s="12">
        <v>12.403062370000001</v>
      </c>
      <c r="M150" s="12">
        <v>1.5707</v>
      </c>
      <c r="N150" s="12">
        <v>8.7317096900000006</v>
      </c>
      <c r="O150" s="12">
        <v>9.0940999999999992</v>
      </c>
      <c r="P150" s="12">
        <v>28.102918859999999</v>
      </c>
      <c r="Q150" s="12">
        <v>22.183999549999999</v>
      </c>
      <c r="R150" s="13">
        <v>7.8132716069052477E-2</v>
      </c>
      <c r="S150" s="1">
        <v>8.3000000000000007</v>
      </c>
      <c r="T150" s="12"/>
      <c r="U150" s="41">
        <v>1121010018</v>
      </c>
      <c r="V150" s="1">
        <v>2022</v>
      </c>
      <c r="W150">
        <f t="shared" si="30"/>
        <v>1</v>
      </c>
      <c r="X150">
        <f t="shared" si="31"/>
        <v>0</v>
      </c>
      <c r="Y150">
        <f t="shared" si="32"/>
        <v>0</v>
      </c>
      <c r="Z150">
        <f t="shared" si="33"/>
        <v>0</v>
      </c>
      <c r="AA150">
        <f t="shared" si="34"/>
        <v>1</v>
      </c>
      <c r="AB150">
        <f t="shared" si="35"/>
        <v>0</v>
      </c>
      <c r="AC150">
        <f t="shared" si="36"/>
        <v>0</v>
      </c>
      <c r="AD150">
        <f t="shared" si="37"/>
        <v>0</v>
      </c>
      <c r="AE150">
        <f t="shared" si="38"/>
        <v>1</v>
      </c>
      <c r="AF150">
        <f t="shared" si="39"/>
        <v>0</v>
      </c>
      <c r="AG150">
        <f t="shared" si="40"/>
        <v>0.45693821138211382</v>
      </c>
      <c r="AH150">
        <f t="shared" si="41"/>
        <v>0.22702634813948425</v>
      </c>
      <c r="AI150">
        <f t="shared" si="42"/>
        <v>5.5591199401540718</v>
      </c>
      <c r="AJ150">
        <f t="shared" si="43"/>
        <v>0.97205329214958525</v>
      </c>
      <c r="AK150">
        <f t="shared" si="44"/>
        <v>4.090364583333333E-3</v>
      </c>
    </row>
    <row r="151" spans="1:37" customFormat="1" ht="17">
      <c r="A151" s="9">
        <v>152</v>
      </c>
      <c r="B151" s="1" t="s">
        <v>303</v>
      </c>
      <c r="C151" s="1" t="s">
        <v>38</v>
      </c>
      <c r="D151" s="1" t="s">
        <v>322</v>
      </c>
      <c r="E151" s="1" t="s">
        <v>323</v>
      </c>
      <c r="F151" s="10">
        <v>6.0893843299999997</v>
      </c>
      <c r="G151" s="10">
        <v>6.8667231199999996</v>
      </c>
      <c r="H151" s="11">
        <v>367</v>
      </c>
      <c r="I151" s="11">
        <v>888</v>
      </c>
      <c r="J151" s="10">
        <v>64.180076959999994</v>
      </c>
      <c r="K151" s="12">
        <v>124.5916</v>
      </c>
      <c r="L151" s="12">
        <v>37.522872710000001</v>
      </c>
      <c r="M151" s="12">
        <v>3.7326999999999999</v>
      </c>
      <c r="N151" s="12">
        <v>26.657204249999999</v>
      </c>
      <c r="O151" s="12">
        <v>22.566400000000002</v>
      </c>
      <c r="P151" s="12">
        <v>82.786011070000001</v>
      </c>
      <c r="Q151" s="12">
        <v>68.788796489999996</v>
      </c>
      <c r="R151" s="13">
        <v>7.3555716132416377E-2</v>
      </c>
      <c r="S151" s="1">
        <v>8.4</v>
      </c>
      <c r="T151" s="12"/>
      <c r="U151" s="41">
        <v>1122010012</v>
      </c>
      <c r="V151" s="1">
        <v>2022</v>
      </c>
      <c r="W151">
        <f t="shared" si="30"/>
        <v>1</v>
      </c>
      <c r="X151">
        <f t="shared" si="31"/>
        <v>0</v>
      </c>
      <c r="Y151">
        <f t="shared" si="32"/>
        <v>0</v>
      </c>
      <c r="Z151">
        <f t="shared" si="33"/>
        <v>0</v>
      </c>
      <c r="AA151">
        <f t="shared" si="34"/>
        <v>1</v>
      </c>
      <c r="AB151">
        <f t="shared" si="35"/>
        <v>0</v>
      </c>
      <c r="AC151">
        <f t="shared" si="36"/>
        <v>0</v>
      </c>
      <c r="AD151">
        <f t="shared" si="37"/>
        <v>0</v>
      </c>
      <c r="AE151">
        <f t="shared" si="38"/>
        <v>1</v>
      </c>
      <c r="AF151">
        <f t="shared" si="39"/>
        <v>0</v>
      </c>
      <c r="AG151">
        <f t="shared" si="40"/>
        <v>0.34965749318801087</v>
      </c>
      <c r="AH151">
        <f t="shared" si="41"/>
        <v>0.30116695435326302</v>
      </c>
      <c r="AI151">
        <f t="shared" si="42"/>
        <v>7.1415340772095268</v>
      </c>
      <c r="AJ151">
        <f t="shared" si="43"/>
        <v>0.97091197847952415</v>
      </c>
      <c r="AK151">
        <f t="shared" si="44"/>
        <v>4.2034909909909905E-3</v>
      </c>
    </row>
    <row r="152" spans="1:37" customFormat="1" ht="17">
      <c r="A152" s="9">
        <v>153</v>
      </c>
      <c r="B152" s="1" t="s">
        <v>303</v>
      </c>
      <c r="C152" s="1" t="s">
        <v>38</v>
      </c>
      <c r="D152" s="1" t="s">
        <v>324</v>
      </c>
      <c r="E152" s="1" t="s">
        <v>325</v>
      </c>
      <c r="F152" s="10">
        <v>1.75130637</v>
      </c>
      <c r="G152" s="10">
        <v>2.3571677100000001</v>
      </c>
      <c r="H152" s="11">
        <v>157</v>
      </c>
      <c r="I152" s="11">
        <v>455</v>
      </c>
      <c r="J152" s="10">
        <v>26.87877889</v>
      </c>
      <c r="K152" s="12">
        <v>62.902000000000001</v>
      </c>
      <c r="L152" s="12">
        <v>16.099457470000001</v>
      </c>
      <c r="M152" s="12">
        <v>1.8404</v>
      </c>
      <c r="N152" s="12">
        <v>10.77932142</v>
      </c>
      <c r="O152" s="12">
        <v>10.984</v>
      </c>
      <c r="P152" s="12">
        <v>35.986320859999999</v>
      </c>
      <c r="Q152" s="12">
        <v>28.628626220000001</v>
      </c>
      <c r="R152" s="13">
        <v>4.8665891042688827E-2</v>
      </c>
      <c r="S152" s="1">
        <v>9.9</v>
      </c>
      <c r="T152" s="12"/>
      <c r="U152" s="41">
        <v>1122010021</v>
      </c>
      <c r="V152" s="1">
        <v>2022</v>
      </c>
      <c r="W152">
        <f t="shared" si="30"/>
        <v>1</v>
      </c>
      <c r="X152">
        <f t="shared" si="31"/>
        <v>0</v>
      </c>
      <c r="Y152">
        <f t="shared" si="32"/>
        <v>0</v>
      </c>
      <c r="Z152">
        <f t="shared" si="33"/>
        <v>0</v>
      </c>
      <c r="AA152">
        <f t="shared" si="34"/>
        <v>1</v>
      </c>
      <c r="AB152">
        <f t="shared" si="35"/>
        <v>0</v>
      </c>
      <c r="AC152">
        <f t="shared" si="36"/>
        <v>0</v>
      </c>
      <c r="AD152">
        <f t="shared" si="37"/>
        <v>0</v>
      </c>
      <c r="AE152">
        <f t="shared" si="38"/>
        <v>1</v>
      </c>
      <c r="AF152">
        <f t="shared" si="39"/>
        <v>0</v>
      </c>
      <c r="AG152">
        <f t="shared" si="40"/>
        <v>0.41237197452229302</v>
      </c>
      <c r="AH152">
        <f t="shared" si="41"/>
        <v>0.25594508076054817</v>
      </c>
      <c r="AI152">
        <f t="shared" si="42"/>
        <v>5.8570535861769182</v>
      </c>
      <c r="AJ152">
        <f t="shared" si="43"/>
        <v>0.97157349742981414</v>
      </c>
      <c r="AK152">
        <f t="shared" si="44"/>
        <v>4.0448351648351647E-3</v>
      </c>
    </row>
    <row r="153" spans="1:37" customFormat="1" ht="17">
      <c r="A153" s="9">
        <v>154</v>
      </c>
      <c r="B153" s="1" t="s">
        <v>303</v>
      </c>
      <c r="C153" s="1" t="s">
        <v>38</v>
      </c>
      <c r="D153" s="1" t="s">
        <v>326</v>
      </c>
      <c r="E153" s="1" t="s">
        <v>327</v>
      </c>
      <c r="F153" s="10">
        <v>-0.63313257000000001</v>
      </c>
      <c r="G153" s="10">
        <v>-0.10728312</v>
      </c>
      <c r="H153" s="11">
        <v>441</v>
      </c>
      <c r="I153" s="11">
        <v>1221</v>
      </c>
      <c r="J153" s="10">
        <v>67.373106239999998</v>
      </c>
      <c r="K153" s="12">
        <v>105.4098</v>
      </c>
      <c r="L153" s="12">
        <v>36.897329339999999</v>
      </c>
      <c r="M153" s="12">
        <v>3.944</v>
      </c>
      <c r="N153" s="12">
        <v>30.4757769</v>
      </c>
      <c r="O153" s="12">
        <v>31.7075</v>
      </c>
      <c r="P153" s="12">
        <v>83.296313080000004</v>
      </c>
      <c r="Q153" s="12">
        <v>80.851448129999994</v>
      </c>
      <c r="R153" s="13">
        <v>-7.6009675169166563E-3</v>
      </c>
      <c r="S153" s="1">
        <v>9.4</v>
      </c>
      <c r="T153" s="12"/>
      <c r="U153" s="41">
        <v>1140010510</v>
      </c>
      <c r="V153" s="1">
        <v>2022</v>
      </c>
      <c r="W153">
        <f t="shared" si="30"/>
        <v>1</v>
      </c>
      <c r="X153">
        <f t="shared" si="31"/>
        <v>0</v>
      </c>
      <c r="Y153">
        <f t="shared" si="32"/>
        <v>0</v>
      </c>
      <c r="Z153">
        <f t="shared" si="33"/>
        <v>0</v>
      </c>
      <c r="AA153">
        <f t="shared" si="34"/>
        <v>1</v>
      </c>
      <c r="AB153">
        <f t="shared" si="35"/>
        <v>0</v>
      </c>
      <c r="AC153">
        <f t="shared" si="36"/>
        <v>0</v>
      </c>
      <c r="AD153">
        <f t="shared" si="37"/>
        <v>0</v>
      </c>
      <c r="AE153">
        <f t="shared" si="38"/>
        <v>1</v>
      </c>
      <c r="AF153">
        <f t="shared" si="39"/>
        <v>0</v>
      </c>
      <c r="AG153">
        <f t="shared" si="40"/>
        <v>0.24796780045351474</v>
      </c>
      <c r="AH153">
        <f t="shared" si="41"/>
        <v>0.35003699219617151</v>
      </c>
      <c r="AI153">
        <f t="shared" si="42"/>
        <v>7.7271239604462476</v>
      </c>
      <c r="AJ153">
        <f t="shared" si="43"/>
        <v>0.96393358072604696</v>
      </c>
      <c r="AK153">
        <f t="shared" si="44"/>
        <v>3.2301392301392301E-3</v>
      </c>
    </row>
    <row r="154" spans="1:37" customFormat="1" ht="17">
      <c r="A154" s="9">
        <v>155</v>
      </c>
      <c r="B154" s="1" t="s">
        <v>303</v>
      </c>
      <c r="C154" s="1" t="s">
        <v>38</v>
      </c>
      <c r="D154" s="1" t="s">
        <v>328</v>
      </c>
      <c r="E154" s="1" t="s">
        <v>329</v>
      </c>
      <c r="F154" s="10">
        <v>0.66376407999999998</v>
      </c>
      <c r="G154" s="10">
        <v>2.6315684799999999</v>
      </c>
      <c r="H154" s="11">
        <v>263</v>
      </c>
      <c r="I154" s="11">
        <v>830</v>
      </c>
      <c r="J154" s="10">
        <v>42.779257180000002</v>
      </c>
      <c r="K154" s="12">
        <v>76.659300000000002</v>
      </c>
      <c r="L154" s="12">
        <v>24.446293149999999</v>
      </c>
      <c r="M154" s="12">
        <v>2.2913999999999999</v>
      </c>
      <c r="N154" s="12">
        <v>18.332964029999999</v>
      </c>
      <c r="O154" s="12">
        <v>19.749099999999999</v>
      </c>
      <c r="P154" s="12">
        <v>52.52888669</v>
      </c>
      <c r="Q154" s="12">
        <v>47.157404030000002</v>
      </c>
      <c r="R154" s="13">
        <v>1.2636172624735291E-2</v>
      </c>
      <c r="S154" s="1">
        <v>8.1</v>
      </c>
      <c r="T154" s="12"/>
      <c r="U154" s="41">
        <v>1140030012</v>
      </c>
      <c r="V154" s="1">
        <v>2022</v>
      </c>
      <c r="W154">
        <f t="shared" si="30"/>
        <v>1</v>
      </c>
      <c r="X154">
        <f t="shared" si="31"/>
        <v>0</v>
      </c>
      <c r="Y154">
        <f t="shared" si="32"/>
        <v>0</v>
      </c>
      <c r="Z154">
        <f t="shared" si="33"/>
        <v>0</v>
      </c>
      <c r="AA154">
        <f t="shared" si="34"/>
        <v>1</v>
      </c>
      <c r="AB154">
        <f t="shared" si="35"/>
        <v>0</v>
      </c>
      <c r="AC154">
        <f t="shared" si="36"/>
        <v>0</v>
      </c>
      <c r="AD154">
        <f t="shared" si="37"/>
        <v>0</v>
      </c>
      <c r="AE154">
        <f t="shared" si="38"/>
        <v>1</v>
      </c>
      <c r="AF154">
        <f t="shared" si="39"/>
        <v>0</v>
      </c>
      <c r="AG154">
        <f t="shared" si="40"/>
        <v>0.3001927756653992</v>
      </c>
      <c r="AH154">
        <f t="shared" si="41"/>
        <v>0.31889533494305322</v>
      </c>
      <c r="AI154">
        <f t="shared" si="42"/>
        <v>8.0007698481277831</v>
      </c>
      <c r="AJ154">
        <f t="shared" si="43"/>
        <v>0.97097682477799441</v>
      </c>
      <c r="AK154">
        <f t="shared" si="44"/>
        <v>2.760722891566265E-3</v>
      </c>
    </row>
    <row r="155" spans="1:37" customFormat="1" ht="17">
      <c r="A155" s="9">
        <v>156</v>
      </c>
      <c r="B155" s="1" t="s">
        <v>303</v>
      </c>
      <c r="C155" s="1" t="s">
        <v>38</v>
      </c>
      <c r="D155" s="1" t="s">
        <v>330</v>
      </c>
      <c r="E155" s="1" t="s">
        <v>331</v>
      </c>
      <c r="F155" s="10">
        <v>4.0761104100000001</v>
      </c>
      <c r="G155" s="10">
        <v>4.9970433500000002</v>
      </c>
      <c r="H155" s="11">
        <v>170</v>
      </c>
      <c r="I155" s="11">
        <v>769</v>
      </c>
      <c r="J155" s="10">
        <v>45.433714700000003</v>
      </c>
      <c r="K155" s="12">
        <v>73.997900000000001</v>
      </c>
      <c r="L155" s="12">
        <v>22.77397126</v>
      </c>
      <c r="M155" s="12">
        <v>3.1812</v>
      </c>
      <c r="N155" s="12">
        <v>22.65974344</v>
      </c>
      <c r="O155" s="12">
        <v>22.881399999999999</v>
      </c>
      <c r="P155" s="12">
        <v>54.133164899999997</v>
      </c>
      <c r="Q155" s="12">
        <v>44.755443059999998</v>
      </c>
      <c r="R155" s="13">
        <v>7.5297840381765666E-2</v>
      </c>
      <c r="S155" s="1">
        <v>9.6</v>
      </c>
      <c r="T155" s="12"/>
      <c r="U155" s="41">
        <v>1141090512</v>
      </c>
      <c r="V155" s="1">
        <v>2022</v>
      </c>
      <c r="W155">
        <f t="shared" si="30"/>
        <v>1</v>
      </c>
      <c r="X155">
        <f t="shared" si="31"/>
        <v>0</v>
      </c>
      <c r="Y155">
        <f t="shared" si="32"/>
        <v>0</v>
      </c>
      <c r="Z155">
        <f t="shared" si="33"/>
        <v>0</v>
      </c>
      <c r="AA155">
        <f t="shared" si="34"/>
        <v>1</v>
      </c>
      <c r="AB155">
        <f t="shared" si="35"/>
        <v>0</v>
      </c>
      <c r="AC155">
        <f t="shared" si="36"/>
        <v>0</v>
      </c>
      <c r="AD155">
        <f t="shared" si="37"/>
        <v>0</v>
      </c>
      <c r="AE155">
        <f t="shared" si="38"/>
        <v>1</v>
      </c>
      <c r="AF155">
        <f t="shared" si="39"/>
        <v>0</v>
      </c>
      <c r="AG155">
        <f t="shared" si="40"/>
        <v>0.45399470588235297</v>
      </c>
      <c r="AH155">
        <f t="shared" si="41"/>
        <v>0.30776510225290177</v>
      </c>
      <c r="AI155">
        <f t="shared" si="42"/>
        <v>7.1230175531246065</v>
      </c>
      <c r="AJ155">
        <f t="shared" si="43"/>
        <v>0.95878158724317852</v>
      </c>
      <c r="AK155">
        <f t="shared" si="44"/>
        <v>4.1368010403120938E-3</v>
      </c>
    </row>
    <row r="156" spans="1:37" customFormat="1" ht="17">
      <c r="A156" s="9">
        <v>157</v>
      </c>
      <c r="B156" s="1" t="s">
        <v>303</v>
      </c>
      <c r="C156" s="1" t="s">
        <v>38</v>
      </c>
      <c r="D156" s="1" t="s">
        <v>332</v>
      </c>
      <c r="E156" s="1" t="s">
        <v>333</v>
      </c>
      <c r="F156" s="10">
        <v>5.2152000000000003</v>
      </c>
      <c r="G156" s="10">
        <v>5.85785</v>
      </c>
      <c r="H156" s="11">
        <v>170</v>
      </c>
      <c r="I156" s="11">
        <v>846</v>
      </c>
      <c r="J156" s="10">
        <v>34.631327059999997</v>
      </c>
      <c r="K156" s="12">
        <v>75.134200000000007</v>
      </c>
      <c r="L156" s="12">
        <v>18.527416129999999</v>
      </c>
      <c r="M156" s="12">
        <v>2.2410999999999999</v>
      </c>
      <c r="N156" s="12">
        <v>16.103910930000001</v>
      </c>
      <c r="O156" s="12">
        <v>20.3445</v>
      </c>
      <c r="P156" s="12">
        <v>42.512009999999997</v>
      </c>
      <c r="Q156" s="12">
        <v>34.61318</v>
      </c>
      <c r="R156" s="13">
        <v>0.12267592146313477</v>
      </c>
      <c r="S156" s="1">
        <v>9.8000000000000007</v>
      </c>
      <c r="T156" s="12"/>
      <c r="U156" s="41">
        <v>1305370013</v>
      </c>
      <c r="V156" s="1">
        <v>2022</v>
      </c>
      <c r="W156">
        <f t="shared" si="30"/>
        <v>1</v>
      </c>
      <c r="X156">
        <f t="shared" si="31"/>
        <v>0</v>
      </c>
      <c r="Y156">
        <f t="shared" si="32"/>
        <v>0</v>
      </c>
      <c r="Z156">
        <f t="shared" si="33"/>
        <v>0</v>
      </c>
      <c r="AA156">
        <f t="shared" si="34"/>
        <v>1</v>
      </c>
      <c r="AB156">
        <f t="shared" si="35"/>
        <v>0</v>
      </c>
      <c r="AC156">
        <f t="shared" si="36"/>
        <v>0</v>
      </c>
      <c r="AD156">
        <f t="shared" si="37"/>
        <v>0</v>
      </c>
      <c r="AE156">
        <f t="shared" si="38"/>
        <v>1</v>
      </c>
      <c r="AF156">
        <f t="shared" si="39"/>
        <v>0</v>
      </c>
      <c r="AG156">
        <f t="shared" si="40"/>
        <v>0.45514882352941183</v>
      </c>
      <c r="AH156">
        <f t="shared" si="41"/>
        <v>0.24659098160358395</v>
      </c>
      <c r="AI156">
        <f t="shared" si="42"/>
        <v>7.1857172504573654</v>
      </c>
      <c r="AJ156">
        <f t="shared" si="43"/>
        <v>0.97103597659718277</v>
      </c>
      <c r="AK156">
        <f t="shared" si="44"/>
        <v>2.6490543735224583E-3</v>
      </c>
    </row>
    <row r="157" spans="1:37" customFormat="1" ht="17">
      <c r="A157" s="9">
        <v>158</v>
      </c>
      <c r="B157" s="1" t="s">
        <v>303</v>
      </c>
      <c r="C157" s="1" t="s">
        <v>38</v>
      </c>
      <c r="D157" s="1" t="s">
        <v>334</v>
      </c>
      <c r="E157" s="1" t="s">
        <v>335</v>
      </c>
      <c r="F157" s="10">
        <v>2.9936500000000001</v>
      </c>
      <c r="G157" s="10">
        <v>2.9944099999999998</v>
      </c>
      <c r="H157" s="11">
        <v>72</v>
      </c>
      <c r="I157" s="11">
        <v>481</v>
      </c>
      <c r="J157" s="10">
        <v>16.517511620000001</v>
      </c>
      <c r="K157" s="12">
        <v>38.937899999999999</v>
      </c>
      <c r="L157" s="12">
        <v>8.6525221400000003</v>
      </c>
      <c r="M157" s="12">
        <v>1.1017999999999999</v>
      </c>
      <c r="N157" s="12">
        <v>7.8649894800000002</v>
      </c>
      <c r="O157" s="12">
        <v>9.8120999999999992</v>
      </c>
      <c r="P157" s="12">
        <v>19.53397</v>
      </c>
      <c r="Q157" s="12">
        <v>15.99877</v>
      </c>
      <c r="R157" s="13">
        <v>0.15325353729938154</v>
      </c>
      <c r="S157" s="1">
        <v>9.8000000000000007</v>
      </c>
      <c r="T157" s="12"/>
      <c r="U157" s="41">
        <v>1339060017</v>
      </c>
      <c r="V157" s="1">
        <v>2022</v>
      </c>
      <c r="W157">
        <f t="shared" si="30"/>
        <v>1</v>
      </c>
      <c r="X157">
        <f t="shared" si="31"/>
        <v>0</v>
      </c>
      <c r="Y157">
        <f t="shared" si="32"/>
        <v>0</v>
      </c>
      <c r="Z157">
        <f t="shared" si="33"/>
        <v>0</v>
      </c>
      <c r="AA157">
        <f t="shared" si="34"/>
        <v>1</v>
      </c>
      <c r="AB157">
        <f t="shared" si="35"/>
        <v>0</v>
      </c>
      <c r="AC157">
        <f t="shared" si="36"/>
        <v>0</v>
      </c>
      <c r="AD157">
        <f t="shared" si="37"/>
        <v>0</v>
      </c>
      <c r="AE157">
        <f t="shared" si="38"/>
        <v>1</v>
      </c>
      <c r="AF157">
        <f t="shared" si="39"/>
        <v>0</v>
      </c>
      <c r="AG157">
        <f t="shared" si="40"/>
        <v>0.55610694444444442</v>
      </c>
      <c r="AH157">
        <f t="shared" si="41"/>
        <v>0.22221337411622097</v>
      </c>
      <c r="AI157">
        <f t="shared" si="42"/>
        <v>7.1383095661644589</v>
      </c>
      <c r="AJ157">
        <f t="shared" si="43"/>
        <v>0.9724823113060288</v>
      </c>
      <c r="AK157">
        <f t="shared" si="44"/>
        <v>2.2906444906444904E-3</v>
      </c>
    </row>
    <row r="158" spans="1:37" customFormat="1" ht="17">
      <c r="A158" s="9">
        <v>159</v>
      </c>
      <c r="B158" s="1" t="s">
        <v>303</v>
      </c>
      <c r="C158" s="1" t="s">
        <v>77</v>
      </c>
      <c r="D158" s="1" t="s">
        <v>336</v>
      </c>
      <c r="E158" s="1" t="s">
        <v>337</v>
      </c>
      <c r="F158" s="10">
        <v>0.13353984999999999</v>
      </c>
      <c r="G158" s="10">
        <v>0.25239061000000002</v>
      </c>
      <c r="H158" s="11">
        <v>39</v>
      </c>
      <c r="I158" s="11">
        <v>378</v>
      </c>
      <c r="J158" s="10">
        <v>6.6474316299999998</v>
      </c>
      <c r="K158" s="12">
        <v>16.695499999999999</v>
      </c>
      <c r="L158" s="12">
        <v>3.0450912799999998</v>
      </c>
      <c r="M158" s="12">
        <v>0.5887</v>
      </c>
      <c r="N158" s="12">
        <v>3.60234035</v>
      </c>
      <c r="O158" s="12">
        <v>9.1577000000000002</v>
      </c>
      <c r="P158" s="12">
        <v>7.7740590799999998</v>
      </c>
      <c r="Q158" s="12">
        <v>8.2709163799999992</v>
      </c>
      <c r="R158" s="13">
        <v>1.717762222100324E-2</v>
      </c>
      <c r="S158" s="1">
        <v>11.6</v>
      </c>
      <c r="T158" s="12"/>
      <c r="U158" s="41">
        <v>122020517</v>
      </c>
      <c r="V158" s="1">
        <v>2022</v>
      </c>
      <c r="W158">
        <f t="shared" si="30"/>
        <v>0</v>
      </c>
      <c r="X158">
        <f t="shared" si="31"/>
        <v>0</v>
      </c>
      <c r="Y158">
        <f t="shared" si="32"/>
        <v>0</v>
      </c>
      <c r="Z158">
        <f t="shared" si="33"/>
        <v>0</v>
      </c>
      <c r="AA158">
        <f t="shared" si="34"/>
        <v>1</v>
      </c>
      <c r="AB158">
        <f t="shared" si="35"/>
        <v>0</v>
      </c>
      <c r="AC158">
        <f t="shared" si="36"/>
        <v>0</v>
      </c>
      <c r="AD158">
        <f t="shared" si="37"/>
        <v>0</v>
      </c>
      <c r="AE158">
        <f t="shared" si="38"/>
        <v>0</v>
      </c>
      <c r="AF158">
        <f t="shared" si="39"/>
        <v>1</v>
      </c>
      <c r="AG158">
        <f t="shared" si="40"/>
        <v>0.44318461538461534</v>
      </c>
      <c r="AH158">
        <f t="shared" si="41"/>
        <v>0.18238994219999402</v>
      </c>
      <c r="AI158">
        <f t="shared" si="42"/>
        <v>6.1191444708680143</v>
      </c>
      <c r="AJ158">
        <f t="shared" si="43"/>
        <v>0.96593999143726639</v>
      </c>
      <c r="AK158">
        <f t="shared" si="44"/>
        <v>1.5574074074074073E-3</v>
      </c>
    </row>
    <row r="159" spans="1:37" customFormat="1" ht="17">
      <c r="A159" s="9">
        <v>160</v>
      </c>
      <c r="B159" s="1" t="s">
        <v>303</v>
      </c>
      <c r="C159" s="1" t="s">
        <v>77</v>
      </c>
      <c r="D159" s="1" t="s">
        <v>338</v>
      </c>
      <c r="E159" s="1" t="s">
        <v>339</v>
      </c>
      <c r="F159" s="10">
        <v>-2.0762900000000002E-3</v>
      </c>
      <c r="G159" s="10">
        <v>6.2402970000000002E-2</v>
      </c>
      <c r="H159" s="11">
        <v>22</v>
      </c>
      <c r="I159" s="11">
        <v>219</v>
      </c>
      <c r="J159" s="10">
        <v>3.7903134399999998</v>
      </c>
      <c r="K159" s="12">
        <v>11.562799999999999</v>
      </c>
      <c r="L159" s="12">
        <v>2.3167233299999999</v>
      </c>
      <c r="M159" s="12">
        <v>0.22220000000000001</v>
      </c>
      <c r="N159" s="12">
        <v>1.47359011</v>
      </c>
      <c r="O159" s="12">
        <v>6.0766</v>
      </c>
      <c r="P159" s="12">
        <v>4.6658126700000002</v>
      </c>
      <c r="Q159" s="12">
        <v>5.0193340099999997</v>
      </c>
      <c r="R159" s="13">
        <v>-4.4500072052828474E-4</v>
      </c>
      <c r="S159" s="1">
        <v>10.9</v>
      </c>
      <c r="T159" s="12"/>
      <c r="U159" s="41">
        <v>140010028</v>
      </c>
      <c r="V159" s="1">
        <v>2022</v>
      </c>
      <c r="W159">
        <f t="shared" si="30"/>
        <v>0</v>
      </c>
      <c r="X159">
        <f t="shared" si="31"/>
        <v>0</v>
      </c>
      <c r="Y159">
        <f t="shared" si="32"/>
        <v>0</v>
      </c>
      <c r="Z159">
        <f t="shared" si="33"/>
        <v>0</v>
      </c>
      <c r="AA159">
        <f t="shared" si="34"/>
        <v>1</v>
      </c>
      <c r="AB159">
        <f t="shared" si="35"/>
        <v>0</v>
      </c>
      <c r="AC159">
        <f t="shared" si="36"/>
        <v>0</v>
      </c>
      <c r="AD159">
        <f t="shared" si="37"/>
        <v>0</v>
      </c>
      <c r="AE159">
        <f t="shared" si="38"/>
        <v>0</v>
      </c>
      <c r="AF159">
        <f t="shared" si="39"/>
        <v>1</v>
      </c>
      <c r="AG159">
        <f t="shared" si="40"/>
        <v>0.53568181818181815</v>
      </c>
      <c r="AH159">
        <f t="shared" si="41"/>
        <v>0.20036006244162313</v>
      </c>
      <c r="AI159">
        <f t="shared" si="42"/>
        <v>6.6318186768676863</v>
      </c>
      <c r="AJ159">
        <f t="shared" si="43"/>
        <v>0.98114552397114974</v>
      </c>
      <c r="AK159">
        <f t="shared" si="44"/>
        <v>1.0146118721461187E-3</v>
      </c>
    </row>
    <row r="160" spans="1:37" customFormat="1" ht="17">
      <c r="A160" s="9">
        <v>161</v>
      </c>
      <c r="B160" s="1" t="s">
        <v>303</v>
      </c>
      <c r="C160" s="1" t="s">
        <v>77</v>
      </c>
      <c r="D160" s="1" t="s">
        <v>340</v>
      </c>
      <c r="E160" s="1" t="s">
        <v>341</v>
      </c>
      <c r="F160" s="10">
        <v>3.7821479999999998E-2</v>
      </c>
      <c r="G160" s="10">
        <v>0.13530268000000001</v>
      </c>
      <c r="H160" s="11">
        <v>35</v>
      </c>
      <c r="I160" s="11">
        <v>204</v>
      </c>
      <c r="J160" s="10">
        <v>4.7516023599999997</v>
      </c>
      <c r="K160" s="12">
        <v>15.700100000000001</v>
      </c>
      <c r="L160" s="12">
        <v>2.87513386</v>
      </c>
      <c r="M160" s="12">
        <v>0.33639999999999998</v>
      </c>
      <c r="N160" s="12">
        <v>1.8764685000000001</v>
      </c>
      <c r="O160" s="12">
        <v>6.6398999999999999</v>
      </c>
      <c r="P160" s="12">
        <v>5.7344827699999996</v>
      </c>
      <c r="Q160" s="12">
        <v>5.9505001000000002</v>
      </c>
      <c r="R160" s="13">
        <v>6.5954474914221425E-3</v>
      </c>
      <c r="S160" s="1">
        <v>10.3</v>
      </c>
      <c r="T160" s="12"/>
      <c r="U160" s="41">
        <v>141010013</v>
      </c>
      <c r="V160" s="1">
        <v>2022</v>
      </c>
      <c r="W160">
        <f t="shared" si="30"/>
        <v>0</v>
      </c>
      <c r="X160">
        <f t="shared" si="31"/>
        <v>0</v>
      </c>
      <c r="Y160">
        <f t="shared" si="32"/>
        <v>0</v>
      </c>
      <c r="Z160">
        <f t="shared" si="33"/>
        <v>0</v>
      </c>
      <c r="AA160">
        <f t="shared" si="34"/>
        <v>1</v>
      </c>
      <c r="AB160">
        <f t="shared" si="35"/>
        <v>0</v>
      </c>
      <c r="AC160">
        <f t="shared" si="36"/>
        <v>0</v>
      </c>
      <c r="AD160">
        <f t="shared" si="37"/>
        <v>0</v>
      </c>
      <c r="AE160">
        <f t="shared" si="38"/>
        <v>0</v>
      </c>
      <c r="AF160">
        <f t="shared" si="39"/>
        <v>1</v>
      </c>
      <c r="AG160">
        <f t="shared" si="40"/>
        <v>0.45818571428571431</v>
      </c>
      <c r="AH160">
        <f t="shared" si="41"/>
        <v>0.18312837880013502</v>
      </c>
      <c r="AI160">
        <f t="shared" si="42"/>
        <v>5.5780870986920341</v>
      </c>
      <c r="AJ160">
        <f t="shared" si="43"/>
        <v>0.97902285411405232</v>
      </c>
      <c r="AK160">
        <f t="shared" si="44"/>
        <v>1.6490196078431372E-3</v>
      </c>
    </row>
    <row r="161" spans="1:37" customFormat="1" ht="17">
      <c r="A161" s="9">
        <v>162</v>
      </c>
      <c r="B161" s="1" t="s">
        <v>303</v>
      </c>
      <c r="C161" s="1" t="s">
        <v>77</v>
      </c>
      <c r="D161" s="1" t="s">
        <v>342</v>
      </c>
      <c r="E161" s="1" t="s">
        <v>343</v>
      </c>
      <c r="F161" s="10">
        <v>0.58871006999999997</v>
      </c>
      <c r="G161" s="10">
        <v>1.02678336</v>
      </c>
      <c r="H161" s="11">
        <v>19</v>
      </c>
      <c r="I161" s="11">
        <v>70</v>
      </c>
      <c r="J161" s="10">
        <v>2.5640643500000002</v>
      </c>
      <c r="K161" s="12">
        <v>10.138</v>
      </c>
      <c r="L161" s="12">
        <v>1.8664327599999999</v>
      </c>
      <c r="M161" s="12">
        <v>0.129</v>
      </c>
      <c r="N161" s="12">
        <v>0.69763158999999997</v>
      </c>
      <c r="O161" s="12">
        <v>1.2301</v>
      </c>
      <c r="P161" s="12">
        <v>20.483088909999999</v>
      </c>
      <c r="Q161" s="12">
        <v>19.703801139999999</v>
      </c>
      <c r="R161" s="13">
        <v>2.8741273964425711E-2</v>
      </c>
      <c r="S161" s="1">
        <v>10.8</v>
      </c>
      <c r="T161" s="12"/>
      <c r="U161" s="41">
        <v>141060513</v>
      </c>
      <c r="V161" s="1">
        <v>2022</v>
      </c>
      <c r="W161">
        <f t="shared" si="30"/>
        <v>0</v>
      </c>
      <c r="X161">
        <f t="shared" si="31"/>
        <v>0</v>
      </c>
      <c r="Y161">
        <f t="shared" si="32"/>
        <v>0</v>
      </c>
      <c r="Z161">
        <f t="shared" si="33"/>
        <v>0</v>
      </c>
      <c r="AA161">
        <f t="shared" si="34"/>
        <v>1</v>
      </c>
      <c r="AB161">
        <f t="shared" si="35"/>
        <v>0</v>
      </c>
      <c r="AC161">
        <f t="shared" si="36"/>
        <v>0</v>
      </c>
      <c r="AD161">
        <f t="shared" si="37"/>
        <v>0</v>
      </c>
      <c r="AE161">
        <f t="shared" si="38"/>
        <v>0</v>
      </c>
      <c r="AF161">
        <f t="shared" si="39"/>
        <v>1</v>
      </c>
      <c r="AG161">
        <f t="shared" si="40"/>
        <v>0.5403684210526315</v>
      </c>
      <c r="AH161">
        <f t="shared" si="41"/>
        <v>0.18410265930163738</v>
      </c>
      <c r="AI161">
        <f t="shared" si="42"/>
        <v>5.4079968217054262</v>
      </c>
      <c r="AJ161">
        <f t="shared" si="43"/>
        <v>0.98743547287425737</v>
      </c>
      <c r="AK161">
        <f t="shared" si="44"/>
        <v>1.8428571428571428E-3</v>
      </c>
    </row>
    <row r="162" spans="1:37" customFormat="1" ht="17">
      <c r="A162" s="9">
        <v>163</v>
      </c>
      <c r="B162" s="1" t="s">
        <v>303</v>
      </c>
      <c r="C162" s="1" t="s">
        <v>77</v>
      </c>
      <c r="D162" s="1" t="s">
        <v>344</v>
      </c>
      <c r="E162" s="1" t="s">
        <v>345</v>
      </c>
      <c r="F162" s="10">
        <v>-0.35323510000000002</v>
      </c>
      <c r="G162" s="10">
        <v>0.46467267000000001</v>
      </c>
      <c r="H162" s="11">
        <v>53</v>
      </c>
      <c r="I162" s="11">
        <v>263</v>
      </c>
      <c r="J162" s="10">
        <v>10.466542090000001</v>
      </c>
      <c r="K162" s="12">
        <v>26.870200000000001</v>
      </c>
      <c r="L162" s="12">
        <v>6.7614957599999999</v>
      </c>
      <c r="M162" s="12">
        <v>0.58750000000000002</v>
      </c>
      <c r="N162" s="12">
        <v>3.7050463300000001</v>
      </c>
      <c r="O162" s="12">
        <v>7.9123999999999999</v>
      </c>
      <c r="P162" s="12">
        <v>12.36229101</v>
      </c>
      <c r="Q162" s="12">
        <v>11.822042870000001</v>
      </c>
      <c r="R162" s="13">
        <v>-2.8573595275686686E-2</v>
      </c>
      <c r="S162" s="1">
        <v>11.3</v>
      </c>
      <c r="T162" s="12"/>
      <c r="U162" s="41">
        <v>439010527</v>
      </c>
      <c r="V162" s="1">
        <v>2022</v>
      </c>
      <c r="W162">
        <f t="shared" si="30"/>
        <v>0</v>
      </c>
      <c r="X162">
        <f t="shared" si="31"/>
        <v>0</v>
      </c>
      <c r="Y162">
        <f t="shared" si="32"/>
        <v>0</v>
      </c>
      <c r="Z162">
        <f t="shared" si="33"/>
        <v>0</v>
      </c>
      <c r="AA162">
        <f t="shared" si="34"/>
        <v>1</v>
      </c>
      <c r="AB162">
        <f t="shared" si="35"/>
        <v>0</v>
      </c>
      <c r="AC162">
        <f t="shared" si="36"/>
        <v>0</v>
      </c>
      <c r="AD162">
        <f t="shared" si="37"/>
        <v>0</v>
      </c>
      <c r="AE162">
        <f t="shared" si="38"/>
        <v>0</v>
      </c>
      <c r="AF162">
        <f t="shared" si="39"/>
        <v>1</v>
      </c>
      <c r="AG162">
        <f t="shared" si="40"/>
        <v>0.51806981132075469</v>
      </c>
      <c r="AH162">
        <f t="shared" si="41"/>
        <v>0.25163548317466933</v>
      </c>
      <c r="AI162">
        <f t="shared" si="42"/>
        <v>6.3064618382978725</v>
      </c>
      <c r="AJ162">
        <f t="shared" si="43"/>
        <v>0.97860345185503528</v>
      </c>
      <c r="AK162">
        <f t="shared" si="44"/>
        <v>2.2338403041825094E-3</v>
      </c>
    </row>
    <row r="163" spans="1:37" customFormat="1" ht="17">
      <c r="A163" s="9">
        <v>164</v>
      </c>
      <c r="B163" s="1" t="s">
        <v>303</v>
      </c>
      <c r="C163" s="1" t="s">
        <v>77</v>
      </c>
      <c r="D163" s="1" t="s">
        <v>346</v>
      </c>
      <c r="E163" s="1" t="s">
        <v>347</v>
      </c>
      <c r="F163" s="10">
        <v>0.11785133</v>
      </c>
      <c r="G163" s="10">
        <v>0.56868012000000001</v>
      </c>
      <c r="H163" s="11">
        <v>21</v>
      </c>
      <c r="I163" s="11">
        <v>466</v>
      </c>
      <c r="J163" s="10">
        <v>3.5520857299999999</v>
      </c>
      <c r="K163" s="12">
        <v>5.9242999999999997</v>
      </c>
      <c r="L163" s="12">
        <v>1.17914896</v>
      </c>
      <c r="M163" s="12">
        <v>0.34789999999999999</v>
      </c>
      <c r="N163" s="12">
        <v>2.3729367699999999</v>
      </c>
      <c r="O163" s="12">
        <v>16.621300000000002</v>
      </c>
      <c r="P163" s="12">
        <v>22.780573709999999</v>
      </c>
      <c r="Q163" s="12">
        <v>23.080100460000001</v>
      </c>
      <c r="R163" s="13">
        <v>5.1733258126096596E-3</v>
      </c>
      <c r="S163" s="1">
        <v>11.3</v>
      </c>
      <c r="T163" s="12"/>
      <c r="U163" s="41">
        <v>640140012</v>
      </c>
      <c r="V163" s="1">
        <v>2022</v>
      </c>
      <c r="W163">
        <f t="shared" si="30"/>
        <v>0</v>
      </c>
      <c r="X163">
        <f t="shared" si="31"/>
        <v>0</v>
      </c>
      <c r="Y163">
        <f t="shared" si="32"/>
        <v>0</v>
      </c>
      <c r="Z163">
        <f t="shared" si="33"/>
        <v>0</v>
      </c>
      <c r="AA163">
        <f t="shared" si="34"/>
        <v>1</v>
      </c>
      <c r="AB163">
        <f t="shared" si="35"/>
        <v>0</v>
      </c>
      <c r="AC163">
        <f t="shared" si="36"/>
        <v>0</v>
      </c>
      <c r="AD163">
        <f t="shared" si="37"/>
        <v>0</v>
      </c>
      <c r="AE163">
        <f t="shared" si="38"/>
        <v>0</v>
      </c>
      <c r="AF163">
        <f t="shared" si="39"/>
        <v>1</v>
      </c>
      <c r="AG163">
        <f t="shared" si="40"/>
        <v>0.29867619047619048</v>
      </c>
      <c r="AH163">
        <f t="shared" si="41"/>
        <v>0.19903599750181458</v>
      </c>
      <c r="AI163">
        <f t="shared" si="42"/>
        <v>6.8207438056912908</v>
      </c>
      <c r="AJ163">
        <f t="shared" si="43"/>
        <v>0.94453301871751538</v>
      </c>
      <c r="AK163">
        <f t="shared" si="44"/>
        <v>7.4656652360515017E-4</v>
      </c>
    </row>
    <row r="164" spans="1:37" customFormat="1" ht="17">
      <c r="A164" s="9">
        <v>165</v>
      </c>
      <c r="B164" s="1" t="s">
        <v>303</v>
      </c>
      <c r="C164" s="1" t="s">
        <v>77</v>
      </c>
      <c r="D164" s="1" t="s">
        <v>348</v>
      </c>
      <c r="E164" s="1" t="s">
        <v>349</v>
      </c>
      <c r="F164" s="10">
        <v>0.10271611999999999</v>
      </c>
      <c r="G164" s="10">
        <v>0.24280102000000001</v>
      </c>
      <c r="H164" s="11">
        <v>43</v>
      </c>
      <c r="I164" s="11">
        <v>548</v>
      </c>
      <c r="J164" s="10">
        <v>8.4640285599999991</v>
      </c>
      <c r="K164" s="12">
        <v>21.903099999999998</v>
      </c>
      <c r="L164" s="12">
        <v>4.2954259099999996</v>
      </c>
      <c r="M164" s="12">
        <v>0.59230000000000005</v>
      </c>
      <c r="N164" s="12">
        <v>4.1686026500000004</v>
      </c>
      <c r="O164" s="12">
        <v>11.131</v>
      </c>
      <c r="P164" s="12">
        <v>9.9740996200000005</v>
      </c>
      <c r="Q164" s="12">
        <v>10.51341987</v>
      </c>
      <c r="R164" s="13">
        <v>1.0298284949353654E-2</v>
      </c>
      <c r="S164" s="1">
        <v>11.5</v>
      </c>
      <c r="T164" s="12"/>
      <c r="U164" s="41">
        <v>641310018</v>
      </c>
      <c r="V164" s="1">
        <v>2022</v>
      </c>
      <c r="W164">
        <f t="shared" si="30"/>
        <v>0</v>
      </c>
      <c r="X164">
        <f t="shared" si="31"/>
        <v>0</v>
      </c>
      <c r="Y164">
        <f t="shared" si="32"/>
        <v>0</v>
      </c>
      <c r="Z164">
        <f t="shared" si="33"/>
        <v>0</v>
      </c>
      <c r="AA164">
        <f t="shared" si="34"/>
        <v>1</v>
      </c>
      <c r="AB164">
        <f t="shared" si="35"/>
        <v>0</v>
      </c>
      <c r="AC164">
        <f t="shared" si="36"/>
        <v>0</v>
      </c>
      <c r="AD164">
        <f t="shared" si="37"/>
        <v>0</v>
      </c>
      <c r="AE164">
        <f t="shared" si="38"/>
        <v>0</v>
      </c>
      <c r="AF164">
        <f t="shared" si="39"/>
        <v>1</v>
      </c>
      <c r="AG164">
        <f t="shared" si="40"/>
        <v>0.52314883720930228</v>
      </c>
      <c r="AH164">
        <f t="shared" si="41"/>
        <v>0.1961104094854153</v>
      </c>
      <c r="AI164">
        <f t="shared" si="42"/>
        <v>7.0379919804153301</v>
      </c>
      <c r="AJ164">
        <f t="shared" si="43"/>
        <v>0.97367017256861399</v>
      </c>
      <c r="AK164">
        <f t="shared" si="44"/>
        <v>1.0808394160583942E-3</v>
      </c>
    </row>
    <row r="165" spans="1:37" customFormat="1" ht="17">
      <c r="A165" s="9">
        <v>166</v>
      </c>
      <c r="B165" s="1" t="s">
        <v>303</v>
      </c>
      <c r="C165" s="1" t="s">
        <v>77</v>
      </c>
      <c r="D165" s="1" t="s">
        <v>350</v>
      </c>
      <c r="E165" s="1" t="s">
        <v>351</v>
      </c>
      <c r="F165" s="10">
        <v>7.4493299999999997E-3</v>
      </c>
      <c r="G165" s="10">
        <v>1.478839E-2</v>
      </c>
      <c r="H165" s="11">
        <v>16</v>
      </c>
      <c r="I165" s="11">
        <v>100</v>
      </c>
      <c r="J165" s="10">
        <v>3.4220057800000001</v>
      </c>
      <c r="K165" s="12">
        <v>10.276400000000001</v>
      </c>
      <c r="L165" s="12">
        <v>2.16040075</v>
      </c>
      <c r="M165" s="12">
        <v>6.1899999999999997E-2</v>
      </c>
      <c r="N165" s="12">
        <v>1.2616050299999999</v>
      </c>
      <c r="O165" s="12">
        <v>3.2355</v>
      </c>
      <c r="P165" s="12">
        <v>4.2775344799999999</v>
      </c>
      <c r="Q165" s="12">
        <v>4.1149944600000001</v>
      </c>
      <c r="R165" s="13">
        <v>1.7415008657043016E-3</v>
      </c>
      <c r="S165" s="1">
        <v>7.7</v>
      </c>
      <c r="T165" s="12"/>
      <c r="U165" s="41">
        <v>922020022</v>
      </c>
      <c r="V165" s="1">
        <v>2022</v>
      </c>
      <c r="W165">
        <f t="shared" si="30"/>
        <v>0</v>
      </c>
      <c r="X165">
        <f t="shared" si="31"/>
        <v>0</v>
      </c>
      <c r="Y165">
        <f t="shared" si="32"/>
        <v>0</v>
      </c>
      <c r="Z165">
        <f t="shared" si="33"/>
        <v>0</v>
      </c>
      <c r="AA165">
        <f t="shared" si="34"/>
        <v>1</v>
      </c>
      <c r="AB165">
        <f t="shared" si="35"/>
        <v>0</v>
      </c>
      <c r="AC165">
        <f t="shared" si="36"/>
        <v>0</v>
      </c>
      <c r="AD165">
        <f t="shared" si="37"/>
        <v>0</v>
      </c>
      <c r="AE165">
        <f t="shared" si="38"/>
        <v>0</v>
      </c>
      <c r="AF165">
        <f t="shared" si="39"/>
        <v>1</v>
      </c>
      <c r="AG165">
        <f t="shared" si="40"/>
        <v>0.64614375000000002</v>
      </c>
      <c r="AH165">
        <f t="shared" si="41"/>
        <v>0.2102293361488459</v>
      </c>
      <c r="AI165">
        <f t="shared" si="42"/>
        <v>20.381341357027463</v>
      </c>
      <c r="AJ165">
        <f t="shared" si="43"/>
        <v>0.99401255525569976</v>
      </c>
      <c r="AK165">
        <f t="shared" si="44"/>
        <v>6.1899999999999998E-4</v>
      </c>
    </row>
    <row r="166" spans="1:37" customFormat="1" ht="17">
      <c r="A166" s="9">
        <v>167</v>
      </c>
      <c r="B166" s="1" t="s">
        <v>303</v>
      </c>
      <c r="C166" s="1" t="s">
        <v>77</v>
      </c>
      <c r="D166" s="1" t="s">
        <v>352</v>
      </c>
      <c r="E166" s="1" t="s">
        <v>353</v>
      </c>
      <c r="F166" s="10">
        <v>1.48977607</v>
      </c>
      <c r="G166" s="10">
        <v>1.91522517</v>
      </c>
      <c r="H166" s="11">
        <v>64</v>
      </c>
      <c r="I166" s="11">
        <v>275</v>
      </c>
      <c r="J166" s="10">
        <v>15.8802951</v>
      </c>
      <c r="K166" s="12">
        <v>45.694600000000001</v>
      </c>
      <c r="L166" s="12">
        <v>9.7360727100000002</v>
      </c>
      <c r="M166" s="12">
        <v>1.0135000000000001</v>
      </c>
      <c r="N166" s="12">
        <v>6.1442223900000004</v>
      </c>
      <c r="O166" s="12">
        <v>7.7172999999999998</v>
      </c>
      <c r="P166" s="12">
        <v>18.862292329999999</v>
      </c>
      <c r="Q166" s="12">
        <v>14.98138129</v>
      </c>
      <c r="R166" s="13">
        <v>7.8981708264087749E-2</v>
      </c>
      <c r="S166" s="1">
        <v>10.6</v>
      </c>
      <c r="T166" s="12"/>
      <c r="U166" s="41">
        <v>1105050012</v>
      </c>
      <c r="V166" s="1">
        <v>2022</v>
      </c>
      <c r="W166">
        <f t="shared" si="30"/>
        <v>1</v>
      </c>
      <c r="X166">
        <f t="shared" si="31"/>
        <v>0</v>
      </c>
      <c r="Y166">
        <f t="shared" si="32"/>
        <v>0</v>
      </c>
      <c r="Z166">
        <f t="shared" si="33"/>
        <v>0</v>
      </c>
      <c r="AA166">
        <f t="shared" si="34"/>
        <v>1</v>
      </c>
      <c r="AB166">
        <f t="shared" si="35"/>
        <v>0</v>
      </c>
      <c r="AC166">
        <f t="shared" si="36"/>
        <v>0</v>
      </c>
      <c r="AD166">
        <f t="shared" si="37"/>
        <v>0</v>
      </c>
      <c r="AE166">
        <f t="shared" si="38"/>
        <v>0</v>
      </c>
      <c r="AF166">
        <f t="shared" si="39"/>
        <v>1</v>
      </c>
      <c r="AG166">
        <f t="shared" si="40"/>
        <v>0.72981406250000003</v>
      </c>
      <c r="AH166">
        <f t="shared" si="41"/>
        <v>0.21306834308649161</v>
      </c>
      <c r="AI166">
        <f t="shared" si="42"/>
        <v>6.0623802565367537</v>
      </c>
      <c r="AJ166">
        <f t="shared" si="43"/>
        <v>0.97830140810694499</v>
      </c>
      <c r="AK166">
        <f t="shared" si="44"/>
        <v>3.6854545454545456E-3</v>
      </c>
    </row>
    <row r="167" spans="1:37" customFormat="1" ht="17">
      <c r="A167" s="9">
        <v>168</v>
      </c>
      <c r="B167" s="1" t="s">
        <v>303</v>
      </c>
      <c r="C167" s="1" t="s">
        <v>77</v>
      </c>
      <c r="D167" s="1" t="s">
        <v>354</v>
      </c>
      <c r="E167" s="1" t="s">
        <v>355</v>
      </c>
      <c r="F167" s="10">
        <v>0.65502210999999999</v>
      </c>
      <c r="G167" s="10">
        <v>0.84691225999999997</v>
      </c>
      <c r="H167" s="11">
        <v>12</v>
      </c>
      <c r="I167" s="11">
        <v>30</v>
      </c>
      <c r="J167" s="10">
        <v>3.24917378</v>
      </c>
      <c r="K167" s="12">
        <v>18.41</v>
      </c>
      <c r="L167" s="12">
        <v>3.2477967200000002</v>
      </c>
      <c r="M167" s="12">
        <v>2.8E-3</v>
      </c>
      <c r="N167" s="12">
        <v>1.37706E-3</v>
      </c>
      <c r="O167" s="12">
        <v>5.3E-3</v>
      </c>
      <c r="P167" s="12">
        <v>3.6527074700000002</v>
      </c>
      <c r="Q167" s="12">
        <v>2.8878269200000002</v>
      </c>
      <c r="R167" s="13">
        <v>0.17932509388713791</v>
      </c>
      <c r="S167" s="1">
        <v>0</v>
      </c>
      <c r="T167" s="12"/>
      <c r="U167" s="41">
        <v>1139010013</v>
      </c>
      <c r="V167" s="1">
        <v>2022</v>
      </c>
      <c r="W167">
        <f t="shared" si="30"/>
        <v>1</v>
      </c>
      <c r="X167">
        <f t="shared" si="31"/>
        <v>0</v>
      </c>
      <c r="Y167">
        <f t="shared" si="32"/>
        <v>0</v>
      </c>
      <c r="Z167">
        <f t="shared" si="33"/>
        <v>0</v>
      </c>
      <c r="AA167">
        <f t="shared" si="34"/>
        <v>1</v>
      </c>
      <c r="AB167">
        <f t="shared" si="35"/>
        <v>0</v>
      </c>
      <c r="AC167">
        <f t="shared" si="36"/>
        <v>0</v>
      </c>
      <c r="AD167">
        <f t="shared" si="37"/>
        <v>0</v>
      </c>
      <c r="AE167">
        <f t="shared" si="38"/>
        <v>0</v>
      </c>
      <c r="AF167">
        <f t="shared" si="39"/>
        <v>1</v>
      </c>
      <c r="AG167">
        <f t="shared" si="40"/>
        <v>1.5344</v>
      </c>
      <c r="AH167">
        <f t="shared" si="41"/>
        <v>0.17641481368821293</v>
      </c>
      <c r="AI167">
        <f t="shared" si="42"/>
        <v>0.49180714285714289</v>
      </c>
      <c r="AJ167">
        <f t="shared" si="43"/>
        <v>0.99984793187347931</v>
      </c>
      <c r="AK167">
        <f t="shared" si="44"/>
        <v>9.333333333333333E-5</v>
      </c>
    </row>
    <row r="168" spans="1:37" customFormat="1" ht="17">
      <c r="A168" s="9">
        <v>169</v>
      </c>
      <c r="B168" s="1" t="s">
        <v>303</v>
      </c>
      <c r="C168" s="1" t="s">
        <v>77</v>
      </c>
      <c r="D168" s="1" t="s">
        <v>356</v>
      </c>
      <c r="E168" s="1" t="s">
        <v>357</v>
      </c>
      <c r="F168" s="10">
        <v>3.347816E-2</v>
      </c>
      <c r="G168" s="10">
        <v>5.4751550000000003E-2</v>
      </c>
      <c r="H168" s="11">
        <v>10</v>
      </c>
      <c r="I168" s="11">
        <v>43</v>
      </c>
      <c r="J168" s="10">
        <v>2.4672505199999999</v>
      </c>
      <c r="K168" s="12">
        <v>8.5381999999999998</v>
      </c>
      <c r="L168" s="12">
        <v>2.1138400100000001</v>
      </c>
      <c r="M168" s="12">
        <v>3.1099999999999999E-2</v>
      </c>
      <c r="N168" s="12">
        <v>0.35341051000000001</v>
      </c>
      <c r="O168" s="12">
        <v>0.90029999999999999</v>
      </c>
      <c r="P168" s="12">
        <v>2.5705307199999998</v>
      </c>
      <c r="Q168" s="12">
        <v>2.3686762099999998</v>
      </c>
      <c r="R168" s="13">
        <v>1.302383190347556E-2</v>
      </c>
      <c r="S168" s="1">
        <v>6.4</v>
      </c>
      <c r="T168" s="12"/>
      <c r="U168" s="41">
        <v>1139020019</v>
      </c>
      <c r="V168" s="1">
        <v>2022</v>
      </c>
      <c r="W168">
        <f t="shared" si="30"/>
        <v>1</v>
      </c>
      <c r="X168">
        <f t="shared" si="31"/>
        <v>0</v>
      </c>
      <c r="Y168">
        <f t="shared" si="32"/>
        <v>0</v>
      </c>
      <c r="Z168">
        <f t="shared" si="33"/>
        <v>0</v>
      </c>
      <c r="AA168">
        <f t="shared" si="34"/>
        <v>1</v>
      </c>
      <c r="AB168">
        <f t="shared" si="35"/>
        <v>0</v>
      </c>
      <c r="AC168">
        <f t="shared" si="36"/>
        <v>0</v>
      </c>
      <c r="AD168">
        <f t="shared" si="37"/>
        <v>0</v>
      </c>
      <c r="AE168">
        <f t="shared" si="38"/>
        <v>0</v>
      </c>
      <c r="AF168">
        <f t="shared" si="39"/>
        <v>1</v>
      </c>
      <c r="AG168">
        <f t="shared" si="40"/>
        <v>0.85692999999999997</v>
      </c>
      <c r="AH168">
        <f t="shared" si="41"/>
        <v>0.24757443137897919</v>
      </c>
      <c r="AI168">
        <f t="shared" si="42"/>
        <v>11.363681993569132</v>
      </c>
      <c r="AJ168">
        <f t="shared" si="43"/>
        <v>0.99637076540674263</v>
      </c>
      <c r="AK168">
        <f t="shared" si="44"/>
        <v>7.2325581395348839E-4</v>
      </c>
    </row>
    <row r="169" spans="1:37" customFormat="1" ht="17">
      <c r="A169" s="9">
        <v>170</v>
      </c>
      <c r="B169" s="1" t="s">
        <v>303</v>
      </c>
      <c r="C169" s="1" t="s">
        <v>77</v>
      </c>
      <c r="D169" s="1" t="s">
        <v>358</v>
      </c>
      <c r="E169" s="1" t="s">
        <v>359</v>
      </c>
      <c r="F169" s="10">
        <v>1.12538</v>
      </c>
      <c r="G169" s="10">
        <v>1.6944300000000001</v>
      </c>
      <c r="H169" s="11">
        <v>48</v>
      </c>
      <c r="I169" s="11">
        <v>317</v>
      </c>
      <c r="J169" s="10">
        <v>10.977028000000001</v>
      </c>
      <c r="K169" s="12">
        <v>30.606300000000001</v>
      </c>
      <c r="L169" s="12">
        <v>7.1835792700000001</v>
      </c>
      <c r="M169" s="12">
        <v>0.71450000000000002</v>
      </c>
      <c r="N169" s="12">
        <v>3.7934487300000002</v>
      </c>
      <c r="O169" s="12">
        <v>5.4217000000000004</v>
      </c>
      <c r="P169" s="12">
        <v>15.754759999999999</v>
      </c>
      <c r="Q169" s="12">
        <v>13.05007</v>
      </c>
      <c r="R169" s="13">
        <v>7.1431110343794513E-2</v>
      </c>
      <c r="S169" s="1">
        <v>13.7</v>
      </c>
      <c r="T169" s="12"/>
      <c r="U169" s="41">
        <v>1139030015</v>
      </c>
      <c r="V169" s="1">
        <v>2022</v>
      </c>
      <c r="W169">
        <f t="shared" si="30"/>
        <v>1</v>
      </c>
      <c r="X169">
        <f t="shared" si="31"/>
        <v>0</v>
      </c>
      <c r="Y169">
        <f t="shared" si="32"/>
        <v>0</v>
      </c>
      <c r="Z169">
        <f t="shared" si="33"/>
        <v>0</v>
      </c>
      <c r="AA169">
        <f t="shared" si="34"/>
        <v>1</v>
      </c>
      <c r="AB169">
        <f t="shared" si="35"/>
        <v>0</v>
      </c>
      <c r="AC169">
        <f t="shared" si="36"/>
        <v>0</v>
      </c>
      <c r="AD169">
        <f t="shared" si="37"/>
        <v>0</v>
      </c>
      <c r="AE169">
        <f t="shared" si="38"/>
        <v>0</v>
      </c>
      <c r="AF169">
        <f t="shared" si="39"/>
        <v>1</v>
      </c>
      <c r="AG169">
        <f t="shared" si="40"/>
        <v>0.65251666666666674</v>
      </c>
      <c r="AH169">
        <f t="shared" si="41"/>
        <v>0.23470917000748212</v>
      </c>
      <c r="AI169">
        <f t="shared" si="42"/>
        <v>5.3092354513645903</v>
      </c>
      <c r="AJ169">
        <f t="shared" si="43"/>
        <v>0.97718768358407193</v>
      </c>
      <c r="AK169">
        <f t="shared" si="44"/>
        <v>2.2539432176656151E-3</v>
      </c>
    </row>
    <row r="170" spans="1:37" customFormat="1" ht="17">
      <c r="A170" s="9">
        <v>171</v>
      </c>
      <c r="B170" s="1" t="s">
        <v>303</v>
      </c>
      <c r="C170" s="1" t="s">
        <v>77</v>
      </c>
      <c r="D170" s="1" t="s">
        <v>360</v>
      </c>
      <c r="E170" s="1" t="s">
        <v>361</v>
      </c>
      <c r="F170" s="10">
        <v>1.8239000000000001</v>
      </c>
      <c r="G170" s="10">
        <v>1.8666199999999999</v>
      </c>
      <c r="H170" s="11">
        <v>47</v>
      </c>
      <c r="I170" s="11">
        <v>258</v>
      </c>
      <c r="J170" s="10">
        <v>13.95125253</v>
      </c>
      <c r="K170" s="12">
        <v>34.291499999999999</v>
      </c>
      <c r="L170" s="12">
        <v>9.8674278799999993</v>
      </c>
      <c r="M170" s="12">
        <v>0.68110000000000004</v>
      </c>
      <c r="N170" s="12">
        <v>4.0838246500000004</v>
      </c>
      <c r="O170" s="12">
        <v>5.2339000000000002</v>
      </c>
      <c r="P170" s="12">
        <v>17.17428</v>
      </c>
      <c r="Q170" s="12">
        <v>14.807309999999999</v>
      </c>
      <c r="R170" s="13">
        <v>0.10619950297770853</v>
      </c>
      <c r="S170" s="1">
        <v>8.6999999999999993</v>
      </c>
      <c r="T170" s="12"/>
      <c r="U170" s="41">
        <v>1139040011</v>
      </c>
      <c r="V170" s="1">
        <v>2022</v>
      </c>
      <c r="W170">
        <f t="shared" si="30"/>
        <v>1</v>
      </c>
      <c r="X170">
        <f t="shared" si="31"/>
        <v>0</v>
      </c>
      <c r="Y170">
        <f t="shared" si="32"/>
        <v>0</v>
      </c>
      <c r="Z170">
        <f t="shared" si="33"/>
        <v>0</v>
      </c>
      <c r="AA170">
        <f t="shared" si="34"/>
        <v>1</v>
      </c>
      <c r="AB170">
        <f t="shared" si="35"/>
        <v>0</v>
      </c>
      <c r="AC170">
        <f t="shared" si="36"/>
        <v>0</v>
      </c>
      <c r="AD170">
        <f t="shared" si="37"/>
        <v>0</v>
      </c>
      <c r="AE170">
        <f t="shared" si="38"/>
        <v>0</v>
      </c>
      <c r="AF170">
        <f t="shared" si="39"/>
        <v>1</v>
      </c>
      <c r="AG170">
        <f t="shared" si="40"/>
        <v>0.74409787234042557</v>
      </c>
      <c r="AH170">
        <f t="shared" si="41"/>
        <v>0.28775142178090779</v>
      </c>
      <c r="AI170">
        <f t="shared" si="42"/>
        <v>5.9959251945382475</v>
      </c>
      <c r="AJ170">
        <f t="shared" si="43"/>
        <v>0.98052475366429714</v>
      </c>
      <c r="AK170">
        <f t="shared" si="44"/>
        <v>2.6399224806201551E-3</v>
      </c>
    </row>
    <row r="171" spans="1:37" customFormat="1" ht="17">
      <c r="A171" s="9">
        <v>172</v>
      </c>
      <c r="B171" s="1" t="s">
        <v>303</v>
      </c>
      <c r="C171" s="1" t="s">
        <v>77</v>
      </c>
      <c r="D171" s="1" t="s">
        <v>362</v>
      </c>
      <c r="E171" s="1" t="s">
        <v>363</v>
      </c>
      <c r="F171" s="10">
        <v>-0.36629035999999998</v>
      </c>
      <c r="G171" s="10">
        <v>-0.26085912999999999</v>
      </c>
      <c r="H171" s="11">
        <v>25</v>
      </c>
      <c r="I171" s="11">
        <v>128</v>
      </c>
      <c r="J171" s="10">
        <v>5.4331296199999999</v>
      </c>
      <c r="K171" s="12">
        <v>16.0153</v>
      </c>
      <c r="L171" s="12">
        <v>4.0987847899999998</v>
      </c>
      <c r="M171" s="12">
        <v>0.27539999999999998</v>
      </c>
      <c r="N171" s="12">
        <v>1.33434483</v>
      </c>
      <c r="O171" s="12">
        <v>2.2452000000000001</v>
      </c>
      <c r="P171" s="12">
        <v>8.4107849699999999</v>
      </c>
      <c r="Q171" s="12">
        <v>8.1338507900000003</v>
      </c>
      <c r="R171" s="13">
        <v>-4.3550080201372687E-2</v>
      </c>
      <c r="S171" s="1">
        <v>7.9</v>
      </c>
      <c r="T171" s="12"/>
      <c r="U171" s="41">
        <v>1139130010</v>
      </c>
      <c r="V171" s="1">
        <v>2022</v>
      </c>
      <c r="W171">
        <f t="shared" si="30"/>
        <v>1</v>
      </c>
      <c r="X171">
        <f t="shared" si="31"/>
        <v>0</v>
      </c>
      <c r="Y171">
        <f t="shared" si="32"/>
        <v>0</v>
      </c>
      <c r="Z171">
        <f t="shared" si="33"/>
        <v>0</v>
      </c>
      <c r="AA171">
        <f t="shared" si="34"/>
        <v>1</v>
      </c>
      <c r="AB171">
        <f t="shared" si="35"/>
        <v>0</v>
      </c>
      <c r="AC171">
        <f t="shared" si="36"/>
        <v>0</v>
      </c>
      <c r="AD171">
        <f t="shared" si="37"/>
        <v>0</v>
      </c>
      <c r="AE171">
        <f t="shared" si="38"/>
        <v>0</v>
      </c>
      <c r="AF171">
        <f t="shared" si="39"/>
        <v>1</v>
      </c>
      <c r="AG171">
        <f t="shared" si="40"/>
        <v>0.6516280000000001</v>
      </c>
      <c r="AH171">
        <f t="shared" si="41"/>
        <v>0.25592931696565158</v>
      </c>
      <c r="AI171">
        <f t="shared" si="42"/>
        <v>4.8451155773420487</v>
      </c>
      <c r="AJ171">
        <f t="shared" si="43"/>
        <v>0.98309464909426847</v>
      </c>
      <c r="AK171">
        <f t="shared" si="44"/>
        <v>2.1515624999999998E-3</v>
      </c>
    </row>
    <row r="172" spans="1:37" customFormat="1" ht="17">
      <c r="A172" s="9">
        <v>173</v>
      </c>
      <c r="B172" s="1" t="s">
        <v>303</v>
      </c>
      <c r="C172" s="1" t="s">
        <v>77</v>
      </c>
      <c r="D172" s="1" t="s">
        <v>364</v>
      </c>
      <c r="E172" s="1" t="s">
        <v>365</v>
      </c>
      <c r="F172" s="10">
        <v>5.8250000000000003E-2</v>
      </c>
      <c r="G172" s="10">
        <v>9.5589999999999994E-2</v>
      </c>
      <c r="H172" s="11">
        <v>86</v>
      </c>
      <c r="I172" s="11">
        <v>371</v>
      </c>
      <c r="J172" s="10">
        <v>14.280566240000001</v>
      </c>
      <c r="K172" s="12">
        <v>40.262900000000002</v>
      </c>
      <c r="L172" s="12">
        <v>9.0606956800000003</v>
      </c>
      <c r="M172" s="12">
        <v>0.90280000000000005</v>
      </c>
      <c r="N172" s="12">
        <v>5.2198705600000004</v>
      </c>
      <c r="O172" s="12">
        <v>6.0899000000000001</v>
      </c>
      <c r="P172" s="12">
        <v>16.68207</v>
      </c>
      <c r="Q172" s="12">
        <v>14.63739</v>
      </c>
      <c r="R172" s="13">
        <v>3.4917729034826014E-3</v>
      </c>
      <c r="S172" s="1">
        <v>9.4</v>
      </c>
      <c r="T172" s="12"/>
      <c r="U172" s="41">
        <v>1521031104</v>
      </c>
      <c r="V172" s="1">
        <v>2022</v>
      </c>
      <c r="W172">
        <f t="shared" si="30"/>
        <v>1</v>
      </c>
      <c r="X172">
        <f t="shared" si="31"/>
        <v>0</v>
      </c>
      <c r="Y172">
        <f t="shared" si="32"/>
        <v>0</v>
      </c>
      <c r="Z172">
        <f t="shared" si="33"/>
        <v>0</v>
      </c>
      <c r="AA172">
        <f t="shared" si="34"/>
        <v>1</v>
      </c>
      <c r="AB172">
        <f t="shared" si="35"/>
        <v>0</v>
      </c>
      <c r="AC172">
        <f t="shared" si="36"/>
        <v>0</v>
      </c>
      <c r="AD172">
        <f t="shared" si="37"/>
        <v>0</v>
      </c>
      <c r="AE172">
        <f t="shared" si="38"/>
        <v>0</v>
      </c>
      <c r="AF172">
        <f t="shared" si="39"/>
        <v>1</v>
      </c>
      <c r="AG172">
        <f t="shared" si="40"/>
        <v>0.47867093023255813</v>
      </c>
      <c r="AH172">
        <f t="shared" si="41"/>
        <v>0.22503832759190223</v>
      </c>
      <c r="AI172">
        <f t="shared" si="42"/>
        <v>5.7818681435533898</v>
      </c>
      <c r="AJ172">
        <f t="shared" si="43"/>
        <v>0.97806912065141616</v>
      </c>
      <c r="AK172">
        <f t="shared" si="44"/>
        <v>2.433423180592992E-3</v>
      </c>
    </row>
    <row r="173" spans="1:37" customFormat="1" ht="17">
      <c r="A173" s="9">
        <v>174</v>
      </c>
      <c r="B173" s="1" t="s">
        <v>303</v>
      </c>
      <c r="C173" s="1" t="s">
        <v>77</v>
      </c>
      <c r="D173" s="1" t="s">
        <v>366</v>
      </c>
      <c r="E173" s="1" t="s">
        <v>208</v>
      </c>
      <c r="F173" s="10">
        <v>7.2470299999999996</v>
      </c>
      <c r="G173" s="10">
        <v>7.4212699999999998</v>
      </c>
      <c r="H173" s="11">
        <v>43</v>
      </c>
      <c r="I173" s="11">
        <v>283</v>
      </c>
      <c r="J173" s="10">
        <v>14.35361578</v>
      </c>
      <c r="K173" s="12">
        <v>44.779499999999999</v>
      </c>
      <c r="L173" s="12">
        <v>10.74230927</v>
      </c>
      <c r="M173" s="12">
        <v>0.53939999999999999</v>
      </c>
      <c r="N173" s="12">
        <v>3.6113065099999999</v>
      </c>
      <c r="O173" s="12">
        <v>4.0772000000000004</v>
      </c>
      <c r="P173" s="12">
        <v>15.98039</v>
      </c>
      <c r="Q173" s="12">
        <v>8.0078399999999998</v>
      </c>
      <c r="R173" s="13">
        <v>0.4534951900422956</v>
      </c>
      <c r="S173" s="1">
        <v>11.8</v>
      </c>
      <c r="T173" s="12"/>
      <c r="U173" s="41">
        <v>1522011115</v>
      </c>
      <c r="V173" s="1">
        <v>2022</v>
      </c>
      <c r="W173">
        <f t="shared" si="30"/>
        <v>1</v>
      </c>
      <c r="X173">
        <f t="shared" si="31"/>
        <v>0</v>
      </c>
      <c r="Y173">
        <f t="shared" si="32"/>
        <v>0</v>
      </c>
      <c r="Z173">
        <f t="shared" si="33"/>
        <v>0</v>
      </c>
      <c r="AA173">
        <f t="shared" si="34"/>
        <v>1</v>
      </c>
      <c r="AB173">
        <f t="shared" si="35"/>
        <v>0</v>
      </c>
      <c r="AC173">
        <f t="shared" si="36"/>
        <v>0</v>
      </c>
      <c r="AD173">
        <f t="shared" si="37"/>
        <v>0</v>
      </c>
      <c r="AE173">
        <f t="shared" si="38"/>
        <v>0</v>
      </c>
      <c r="AF173">
        <f t="shared" si="39"/>
        <v>1</v>
      </c>
      <c r="AG173">
        <f t="shared" si="40"/>
        <v>1.0539279069767442</v>
      </c>
      <c r="AH173">
        <f t="shared" si="41"/>
        <v>0.23989346174030526</v>
      </c>
      <c r="AI173">
        <f t="shared" si="42"/>
        <v>6.6950435854653314</v>
      </c>
      <c r="AJ173">
        <f t="shared" si="43"/>
        <v>0.98809768109993845</v>
      </c>
      <c r="AK173">
        <f t="shared" si="44"/>
        <v>1.9060070671378091E-3</v>
      </c>
    </row>
    <row r="174" spans="1:37" customFormat="1" ht="17">
      <c r="A174" s="9">
        <v>175</v>
      </c>
      <c r="B174" s="1" t="s">
        <v>303</v>
      </c>
      <c r="C174" s="1" t="s">
        <v>77</v>
      </c>
      <c r="D174" s="1" t="s">
        <v>367</v>
      </c>
      <c r="E174" s="1" t="s">
        <v>368</v>
      </c>
      <c r="F174" s="10">
        <v>-2.7869999999999999E-2</v>
      </c>
      <c r="G174" s="10">
        <v>8.634E-2</v>
      </c>
      <c r="H174" s="11">
        <v>11</v>
      </c>
      <c r="I174" s="11">
        <v>67</v>
      </c>
      <c r="J174" s="10">
        <v>2.2519053599999999</v>
      </c>
      <c r="K174" s="12">
        <v>4.9654999999999996</v>
      </c>
      <c r="L174" s="12">
        <v>1.6140566000000001</v>
      </c>
      <c r="M174" s="12">
        <v>6.3E-2</v>
      </c>
      <c r="N174" s="12">
        <v>0.63784876000000001</v>
      </c>
      <c r="O174" s="12">
        <v>1.4233</v>
      </c>
      <c r="P174" s="12">
        <v>2.35853</v>
      </c>
      <c r="Q174" s="12">
        <v>2.1315</v>
      </c>
      <c r="R174" s="13">
        <v>-1.1816682425069853E-2</v>
      </c>
      <c r="S174" s="1">
        <v>9.3000000000000007</v>
      </c>
      <c r="T174" s="12"/>
      <c r="U174" s="41">
        <v>1541011126</v>
      </c>
      <c r="V174" s="1">
        <v>2022</v>
      </c>
      <c r="W174">
        <f t="shared" si="30"/>
        <v>1</v>
      </c>
      <c r="X174">
        <f t="shared" si="31"/>
        <v>0</v>
      </c>
      <c r="Y174">
        <f t="shared" si="32"/>
        <v>0</v>
      </c>
      <c r="Z174">
        <f t="shared" si="33"/>
        <v>0</v>
      </c>
      <c r="AA174">
        <f t="shared" si="34"/>
        <v>1</v>
      </c>
      <c r="AB174">
        <f t="shared" si="35"/>
        <v>0</v>
      </c>
      <c r="AC174">
        <f t="shared" si="36"/>
        <v>0</v>
      </c>
      <c r="AD174">
        <f t="shared" si="37"/>
        <v>0</v>
      </c>
      <c r="AE174">
        <f t="shared" si="38"/>
        <v>0</v>
      </c>
      <c r="AF174">
        <f t="shared" si="39"/>
        <v>1</v>
      </c>
      <c r="AG174">
        <f t="shared" si="40"/>
        <v>0.45713636363636356</v>
      </c>
      <c r="AH174">
        <f t="shared" si="41"/>
        <v>0.32505419393817342</v>
      </c>
      <c r="AI174">
        <f t="shared" si="42"/>
        <v>10.124583492063492</v>
      </c>
      <c r="AJ174">
        <f t="shared" si="43"/>
        <v>0.98747141294620666</v>
      </c>
      <c r="AK174">
        <f t="shared" si="44"/>
        <v>9.4029850746268657E-4</v>
      </c>
    </row>
    <row r="175" spans="1:37" customFormat="1" ht="17">
      <c r="A175" s="9">
        <v>176</v>
      </c>
      <c r="B175" s="1" t="s">
        <v>369</v>
      </c>
      <c r="C175" s="1" t="s">
        <v>21</v>
      </c>
      <c r="D175" s="1" t="s">
        <v>370</v>
      </c>
      <c r="E175" s="1" t="s">
        <v>371</v>
      </c>
      <c r="F175" s="10">
        <v>2.7600439099999998</v>
      </c>
      <c r="G175" s="10">
        <v>6.1511695099999999</v>
      </c>
      <c r="H175" s="11">
        <v>753</v>
      </c>
      <c r="I175" s="11">
        <v>1319</v>
      </c>
      <c r="J175" s="10">
        <v>91.123624599999999</v>
      </c>
      <c r="K175" s="12">
        <v>111.3884</v>
      </c>
      <c r="L175" s="12">
        <v>44.056498079999997</v>
      </c>
      <c r="M175" s="12">
        <v>5.1733000000000002</v>
      </c>
      <c r="N175" s="12">
        <v>47.067126520000002</v>
      </c>
      <c r="O175" s="12">
        <v>38.367400000000004</v>
      </c>
      <c r="P175" s="12">
        <v>112.48256938999999</v>
      </c>
      <c r="Q175" s="12">
        <v>97.812688620000003</v>
      </c>
      <c r="R175" s="13">
        <v>2.4537525458103334E-2</v>
      </c>
      <c r="S175" s="1">
        <v>8.1999999999999993</v>
      </c>
      <c r="T175" s="12"/>
      <c r="U175" s="41">
        <v>602030026</v>
      </c>
      <c r="V175" s="1">
        <v>2022</v>
      </c>
      <c r="W175">
        <f t="shared" si="30"/>
        <v>0</v>
      </c>
      <c r="X175">
        <f t="shared" si="31"/>
        <v>0</v>
      </c>
      <c r="Y175">
        <f t="shared" si="32"/>
        <v>0</v>
      </c>
      <c r="Z175">
        <f t="shared" si="33"/>
        <v>0</v>
      </c>
      <c r="AA175">
        <f t="shared" si="34"/>
        <v>0</v>
      </c>
      <c r="AB175">
        <f t="shared" si="35"/>
        <v>0</v>
      </c>
      <c r="AC175">
        <f t="shared" si="36"/>
        <v>0</v>
      </c>
      <c r="AD175">
        <f t="shared" si="37"/>
        <v>1</v>
      </c>
      <c r="AE175">
        <f t="shared" si="38"/>
        <v>0</v>
      </c>
      <c r="AF175">
        <f t="shared" si="39"/>
        <v>0</v>
      </c>
      <c r="AG175">
        <f t="shared" si="40"/>
        <v>0.15479641434262947</v>
      </c>
      <c r="AH175">
        <f t="shared" si="41"/>
        <v>0.39552141946558167</v>
      </c>
      <c r="AI175">
        <f t="shared" si="42"/>
        <v>9.0980856551910776</v>
      </c>
      <c r="AJ175">
        <f t="shared" si="43"/>
        <v>0.95561749699944321</v>
      </c>
      <c r="AK175">
        <f t="shared" si="44"/>
        <v>3.9221379833206975E-3</v>
      </c>
    </row>
    <row r="176" spans="1:37" customFormat="1" ht="17">
      <c r="A176" s="9">
        <v>177</v>
      </c>
      <c r="B176" s="1" t="s">
        <v>369</v>
      </c>
      <c r="C176" s="1" t="s">
        <v>21</v>
      </c>
      <c r="D176" s="1" t="s">
        <v>372</v>
      </c>
      <c r="E176" s="1" t="s">
        <v>373</v>
      </c>
      <c r="F176" s="10">
        <v>6.2669223699999996</v>
      </c>
      <c r="G176" s="10">
        <v>71.910511920000005</v>
      </c>
      <c r="H176" s="11">
        <v>1123</v>
      </c>
      <c r="I176" s="11">
        <v>2336</v>
      </c>
      <c r="J176" s="10">
        <v>166.4075532</v>
      </c>
      <c r="K176" s="12">
        <v>224.06219999999999</v>
      </c>
      <c r="L176" s="12">
        <v>90.335735659999997</v>
      </c>
      <c r="M176" s="12">
        <v>7.1986999999999997</v>
      </c>
      <c r="N176" s="12">
        <v>76.071817539999998</v>
      </c>
      <c r="O176" s="12">
        <v>71.912099999999995</v>
      </c>
      <c r="P176" s="12">
        <v>211.96251645999999</v>
      </c>
      <c r="Q176" s="12">
        <v>199.93637704</v>
      </c>
      <c r="R176" s="13">
        <v>2.9566182147033753E-2</v>
      </c>
      <c r="S176" s="1">
        <v>7.5</v>
      </c>
      <c r="T176" s="12"/>
      <c r="U176" s="41">
        <v>1142100017</v>
      </c>
      <c r="V176" s="1">
        <v>2022</v>
      </c>
      <c r="W176">
        <f t="shared" si="30"/>
        <v>1</v>
      </c>
      <c r="X176">
        <f t="shared" si="31"/>
        <v>0</v>
      </c>
      <c r="Y176">
        <f t="shared" si="32"/>
        <v>0</v>
      </c>
      <c r="Z176">
        <f t="shared" si="33"/>
        <v>0</v>
      </c>
      <c r="AA176">
        <f t="shared" si="34"/>
        <v>0</v>
      </c>
      <c r="AB176">
        <f t="shared" si="35"/>
        <v>0</v>
      </c>
      <c r="AC176">
        <f t="shared" si="36"/>
        <v>0</v>
      </c>
      <c r="AD176">
        <f t="shared" si="37"/>
        <v>1</v>
      </c>
      <c r="AE176">
        <f t="shared" si="38"/>
        <v>0</v>
      </c>
      <c r="AF176">
        <f t="shared" si="39"/>
        <v>0</v>
      </c>
      <c r="AG176">
        <f t="shared" si="40"/>
        <v>0.2059313446126447</v>
      </c>
      <c r="AH176">
        <f t="shared" si="41"/>
        <v>0.40317258180987242</v>
      </c>
      <c r="AI176">
        <f t="shared" si="42"/>
        <v>10.567438223568145</v>
      </c>
      <c r="AJ176">
        <f t="shared" si="43"/>
        <v>0.96887195371115475</v>
      </c>
      <c r="AK176">
        <f t="shared" si="44"/>
        <v>3.0816352739726025E-3</v>
      </c>
    </row>
    <row r="177" spans="1:37" customFormat="1" ht="17">
      <c r="A177" s="9">
        <v>178</v>
      </c>
      <c r="B177" s="1" t="s">
        <v>369</v>
      </c>
      <c r="C177" s="1" t="s">
        <v>21</v>
      </c>
      <c r="D177" s="1" t="s">
        <v>374</v>
      </c>
      <c r="E177" s="1" t="s">
        <v>375</v>
      </c>
      <c r="F177" s="10">
        <v>12.32667653</v>
      </c>
      <c r="G177" s="10">
        <v>14.7341281</v>
      </c>
      <c r="H177" s="11">
        <v>965</v>
      </c>
      <c r="I177" s="11">
        <v>1481</v>
      </c>
      <c r="J177" s="10">
        <v>116.6956169</v>
      </c>
      <c r="K177" s="12">
        <v>158.34729999999999</v>
      </c>
      <c r="L177" s="12">
        <v>59.80995978</v>
      </c>
      <c r="M177" s="12">
        <v>6.2404999999999999</v>
      </c>
      <c r="N177" s="12">
        <v>56.885657119999998</v>
      </c>
      <c r="O177" s="12">
        <v>53.382599999999996</v>
      </c>
      <c r="P177" s="12">
        <v>151.65324437000001</v>
      </c>
      <c r="Q177" s="12">
        <v>128.98350479000001</v>
      </c>
      <c r="R177" s="13">
        <v>8.1281983654274262E-2</v>
      </c>
      <c r="S177" s="1">
        <v>7.7</v>
      </c>
      <c r="T177" s="12"/>
      <c r="U177" s="41">
        <v>1302050014</v>
      </c>
      <c r="V177" s="1">
        <v>2022</v>
      </c>
      <c r="W177">
        <f t="shared" si="30"/>
        <v>1</v>
      </c>
      <c r="X177">
        <f t="shared" si="31"/>
        <v>0</v>
      </c>
      <c r="Y177">
        <f t="shared" si="32"/>
        <v>0</v>
      </c>
      <c r="Z177">
        <f t="shared" si="33"/>
        <v>0</v>
      </c>
      <c r="AA177">
        <f t="shared" si="34"/>
        <v>0</v>
      </c>
      <c r="AB177">
        <f t="shared" si="35"/>
        <v>0</v>
      </c>
      <c r="AC177">
        <f t="shared" si="36"/>
        <v>0</v>
      </c>
      <c r="AD177">
        <f t="shared" si="37"/>
        <v>1</v>
      </c>
      <c r="AE177">
        <f t="shared" si="38"/>
        <v>0</v>
      </c>
      <c r="AF177">
        <f t="shared" si="39"/>
        <v>0</v>
      </c>
      <c r="AG177">
        <f t="shared" si="40"/>
        <v>0.17055730569948185</v>
      </c>
      <c r="AH177">
        <f t="shared" si="41"/>
        <v>0.37771379606725219</v>
      </c>
      <c r="AI177">
        <f t="shared" si="42"/>
        <v>9.1155607916032366</v>
      </c>
      <c r="AJ177">
        <f t="shared" si="43"/>
        <v>0.96208406698430871</v>
      </c>
      <c r="AK177">
        <f t="shared" si="44"/>
        <v>4.2137069547602971E-3</v>
      </c>
    </row>
    <row r="178" spans="1:37" customFormat="1" ht="17">
      <c r="A178" s="9">
        <v>179</v>
      </c>
      <c r="B178" s="1" t="s">
        <v>369</v>
      </c>
      <c r="C178" s="1" t="s">
        <v>38</v>
      </c>
      <c r="D178" s="1" t="s">
        <v>376</v>
      </c>
      <c r="E178" s="1" t="s">
        <v>377</v>
      </c>
      <c r="F178" s="10">
        <v>0.74614091000000005</v>
      </c>
      <c r="G178" s="10">
        <v>0.98163856999999999</v>
      </c>
      <c r="H178" s="11">
        <v>85</v>
      </c>
      <c r="I178" s="11">
        <v>312</v>
      </c>
      <c r="J178" s="10">
        <v>13.24162658</v>
      </c>
      <c r="K178" s="12">
        <v>41.228400000000001</v>
      </c>
      <c r="L178" s="12">
        <v>8.1341957499999999</v>
      </c>
      <c r="M178" s="12">
        <v>0.91659999999999997</v>
      </c>
      <c r="N178" s="12">
        <v>5.1074308300000002</v>
      </c>
      <c r="O178" s="12">
        <v>6.6669999999999998</v>
      </c>
      <c r="P178" s="12">
        <v>16.68071364</v>
      </c>
      <c r="Q178" s="12">
        <v>16.110405660000001</v>
      </c>
      <c r="R178" s="13">
        <v>4.4730754696895567E-2</v>
      </c>
      <c r="S178" s="1">
        <v>8.6</v>
      </c>
      <c r="T178" s="12"/>
      <c r="U178" s="41">
        <v>102020011</v>
      </c>
      <c r="V178" s="1">
        <v>2022</v>
      </c>
      <c r="W178">
        <f t="shared" si="30"/>
        <v>0</v>
      </c>
      <c r="X178">
        <f t="shared" si="31"/>
        <v>0</v>
      </c>
      <c r="Y178">
        <f t="shared" si="32"/>
        <v>0</v>
      </c>
      <c r="Z178">
        <f t="shared" si="33"/>
        <v>0</v>
      </c>
      <c r="AA178">
        <f t="shared" si="34"/>
        <v>0</v>
      </c>
      <c r="AB178">
        <f t="shared" si="35"/>
        <v>0</v>
      </c>
      <c r="AC178">
        <f t="shared" si="36"/>
        <v>0</v>
      </c>
      <c r="AD178">
        <f t="shared" si="37"/>
        <v>0</v>
      </c>
      <c r="AE178">
        <f t="shared" si="38"/>
        <v>1</v>
      </c>
      <c r="AF178">
        <f t="shared" si="39"/>
        <v>0</v>
      </c>
      <c r="AG178">
        <f t="shared" si="40"/>
        <v>0.49582352941176472</v>
      </c>
      <c r="AH178">
        <f t="shared" si="41"/>
        <v>0.19729593556868566</v>
      </c>
      <c r="AI178">
        <f t="shared" si="42"/>
        <v>5.5721479707615105</v>
      </c>
      <c r="AJ178">
        <f t="shared" si="43"/>
        <v>0.97825127535888001</v>
      </c>
      <c r="AK178">
        <f t="shared" si="44"/>
        <v>2.9378205128205129E-3</v>
      </c>
    </row>
    <row r="179" spans="1:37" customFormat="1" ht="17">
      <c r="A179" s="9">
        <v>180</v>
      </c>
      <c r="B179" s="1" t="s">
        <v>369</v>
      </c>
      <c r="C179" s="1" t="s">
        <v>38</v>
      </c>
      <c r="D179" s="1" t="s">
        <v>378</v>
      </c>
      <c r="E179" s="1" t="s">
        <v>379</v>
      </c>
      <c r="F179" s="10">
        <v>5.8112718000000001</v>
      </c>
      <c r="G179" s="10">
        <v>6.1718932200000003</v>
      </c>
      <c r="H179" s="11">
        <v>125</v>
      </c>
      <c r="I179" s="11">
        <v>407</v>
      </c>
      <c r="J179" s="10">
        <v>32.730946959999997</v>
      </c>
      <c r="K179" s="12">
        <v>82.072400000000002</v>
      </c>
      <c r="L179" s="12">
        <v>22.165564499999999</v>
      </c>
      <c r="M179" s="12">
        <v>1.5822000000000001</v>
      </c>
      <c r="N179" s="12">
        <v>10.56538246</v>
      </c>
      <c r="O179" s="12">
        <v>11.5084</v>
      </c>
      <c r="P179" s="12">
        <v>41.908783399999997</v>
      </c>
      <c r="Q179" s="12">
        <v>32.917467219999999</v>
      </c>
      <c r="R179" s="13">
        <v>0.13866476973416508</v>
      </c>
      <c r="S179" s="1">
        <v>9.8000000000000007</v>
      </c>
      <c r="T179" s="12"/>
      <c r="U179" s="41">
        <v>102070020</v>
      </c>
      <c r="V179" s="1">
        <v>2022</v>
      </c>
      <c r="W179">
        <f t="shared" si="30"/>
        <v>0</v>
      </c>
      <c r="X179">
        <f t="shared" si="31"/>
        <v>0</v>
      </c>
      <c r="Y179">
        <f t="shared" si="32"/>
        <v>0</v>
      </c>
      <c r="Z179">
        <f t="shared" si="33"/>
        <v>0</v>
      </c>
      <c r="AA179">
        <f t="shared" si="34"/>
        <v>0</v>
      </c>
      <c r="AB179">
        <f t="shared" si="35"/>
        <v>0</v>
      </c>
      <c r="AC179">
        <f t="shared" si="36"/>
        <v>0</v>
      </c>
      <c r="AD179">
        <f t="shared" si="37"/>
        <v>0</v>
      </c>
      <c r="AE179">
        <f t="shared" si="38"/>
        <v>1</v>
      </c>
      <c r="AF179">
        <f t="shared" si="39"/>
        <v>0</v>
      </c>
      <c r="AG179">
        <f t="shared" si="40"/>
        <v>0.66923679999999997</v>
      </c>
      <c r="AH179">
        <f t="shared" si="41"/>
        <v>0.27007330722630263</v>
      </c>
      <c r="AI179">
        <f t="shared" si="42"/>
        <v>6.6776529263051447</v>
      </c>
      <c r="AJ179">
        <f t="shared" si="43"/>
        <v>0.98108651526634516</v>
      </c>
      <c r="AK179">
        <f t="shared" si="44"/>
        <v>3.8874692874692877E-3</v>
      </c>
    </row>
    <row r="180" spans="1:37" customFormat="1" ht="17">
      <c r="A180" s="9">
        <v>181</v>
      </c>
      <c r="B180" s="1" t="s">
        <v>369</v>
      </c>
      <c r="C180" s="1" t="s">
        <v>38</v>
      </c>
      <c r="D180" s="1" t="s">
        <v>380</v>
      </c>
      <c r="E180" s="1" t="s">
        <v>381</v>
      </c>
      <c r="F180" s="10">
        <v>0.70716542999999998</v>
      </c>
      <c r="G180" s="10">
        <v>0.70392575000000002</v>
      </c>
      <c r="H180" s="11">
        <v>43</v>
      </c>
      <c r="I180" s="11">
        <v>721</v>
      </c>
      <c r="J180" s="10">
        <v>10.10683493</v>
      </c>
      <c r="K180" s="12">
        <v>10.659000000000001</v>
      </c>
      <c r="L180" s="12">
        <v>2.3612282000000002</v>
      </c>
      <c r="M180" s="12">
        <v>1.0647</v>
      </c>
      <c r="N180" s="12">
        <v>7.7456067300000004</v>
      </c>
      <c r="O180" s="12">
        <v>35.643099999999997</v>
      </c>
      <c r="P180" s="12">
        <v>12.732584360000001</v>
      </c>
      <c r="Q180" s="12">
        <v>10.336821219999999</v>
      </c>
      <c r="R180" s="13">
        <v>5.5539818940575233E-2</v>
      </c>
      <c r="S180" s="1">
        <v>11.9</v>
      </c>
      <c r="T180" s="12"/>
      <c r="U180" s="41">
        <v>102080026</v>
      </c>
      <c r="V180" s="1">
        <v>2022</v>
      </c>
      <c r="W180">
        <f t="shared" si="30"/>
        <v>0</v>
      </c>
      <c r="X180">
        <f t="shared" si="31"/>
        <v>0</v>
      </c>
      <c r="Y180">
        <f t="shared" si="32"/>
        <v>0</v>
      </c>
      <c r="Z180">
        <f t="shared" si="33"/>
        <v>0</v>
      </c>
      <c r="AA180">
        <f t="shared" si="34"/>
        <v>0</v>
      </c>
      <c r="AB180">
        <f t="shared" si="35"/>
        <v>0</v>
      </c>
      <c r="AC180">
        <f t="shared" si="36"/>
        <v>0</v>
      </c>
      <c r="AD180">
        <f t="shared" si="37"/>
        <v>0</v>
      </c>
      <c r="AE180">
        <f t="shared" si="38"/>
        <v>1</v>
      </c>
      <c r="AF180">
        <f t="shared" si="39"/>
        <v>0</v>
      </c>
      <c r="AG180">
        <f t="shared" si="40"/>
        <v>0.27264418604651164</v>
      </c>
      <c r="AH180">
        <f t="shared" si="41"/>
        <v>0.22152436438690309</v>
      </c>
      <c r="AI180">
        <f t="shared" si="42"/>
        <v>7.2749194420963654</v>
      </c>
      <c r="AJ180">
        <f t="shared" si="43"/>
        <v>0.9091839606950024</v>
      </c>
      <c r="AK180">
        <f t="shared" si="44"/>
        <v>1.4766990291262135E-3</v>
      </c>
    </row>
    <row r="181" spans="1:37" customFormat="1" ht="17">
      <c r="A181" s="9">
        <v>182</v>
      </c>
      <c r="B181" s="1" t="s">
        <v>369</v>
      </c>
      <c r="C181" s="1" t="s">
        <v>38</v>
      </c>
      <c r="D181" s="1" t="s">
        <v>382</v>
      </c>
      <c r="E181" s="1" t="s">
        <v>383</v>
      </c>
      <c r="F181" s="10">
        <v>0.60123035000000002</v>
      </c>
      <c r="G181" s="10">
        <v>1.0426879099999999</v>
      </c>
      <c r="H181" s="11">
        <v>92</v>
      </c>
      <c r="I181" s="11">
        <v>462</v>
      </c>
      <c r="J181" s="10">
        <v>17.843660839999998</v>
      </c>
      <c r="K181" s="12">
        <v>38.9649</v>
      </c>
      <c r="L181" s="12">
        <v>9.7057483700000002</v>
      </c>
      <c r="M181" s="12">
        <v>1.2129000000000001</v>
      </c>
      <c r="N181" s="12">
        <v>8.1379124699999998</v>
      </c>
      <c r="O181" s="12">
        <v>13.8157</v>
      </c>
      <c r="P181" s="12">
        <v>20.476369200000001</v>
      </c>
      <c r="Q181" s="12">
        <v>19.873575129999999</v>
      </c>
      <c r="R181" s="13">
        <v>2.9362156158036064E-2</v>
      </c>
      <c r="S181" s="1">
        <v>8.8000000000000007</v>
      </c>
      <c r="T181" s="12"/>
      <c r="U181" s="41">
        <v>143010011</v>
      </c>
      <c r="V181" s="1">
        <v>2022</v>
      </c>
      <c r="W181">
        <f t="shared" si="30"/>
        <v>0</v>
      </c>
      <c r="X181">
        <f t="shared" si="31"/>
        <v>0</v>
      </c>
      <c r="Y181">
        <f t="shared" si="32"/>
        <v>0</v>
      </c>
      <c r="Z181">
        <f t="shared" si="33"/>
        <v>0</v>
      </c>
      <c r="AA181">
        <f t="shared" si="34"/>
        <v>0</v>
      </c>
      <c r="AB181">
        <f t="shared" si="35"/>
        <v>0</v>
      </c>
      <c r="AC181">
        <f t="shared" si="36"/>
        <v>0</v>
      </c>
      <c r="AD181">
        <f t="shared" si="37"/>
        <v>0</v>
      </c>
      <c r="AE181">
        <f t="shared" si="38"/>
        <v>1</v>
      </c>
      <c r="AF181">
        <f t="shared" si="39"/>
        <v>0</v>
      </c>
      <c r="AG181">
        <f t="shared" si="40"/>
        <v>0.43671521739130431</v>
      </c>
      <c r="AH181">
        <f t="shared" si="41"/>
        <v>0.24908952339156523</v>
      </c>
      <c r="AI181">
        <f t="shared" si="42"/>
        <v>6.7094669552312629</v>
      </c>
      <c r="AJ181">
        <f t="shared" si="43"/>
        <v>0.96981168705105814</v>
      </c>
      <c r="AK181">
        <f t="shared" si="44"/>
        <v>2.6253246753246756E-3</v>
      </c>
    </row>
    <row r="182" spans="1:37" customFormat="1" ht="17">
      <c r="A182" s="9">
        <v>183</v>
      </c>
      <c r="B182" s="1" t="s">
        <v>369</v>
      </c>
      <c r="C182" s="1" t="s">
        <v>38</v>
      </c>
      <c r="D182" s="1" t="s">
        <v>384</v>
      </c>
      <c r="E182" s="1" t="s">
        <v>385</v>
      </c>
      <c r="F182" s="10">
        <v>0.39608019999999999</v>
      </c>
      <c r="G182" s="10">
        <v>0.34778999999999999</v>
      </c>
      <c r="H182" s="11">
        <v>106</v>
      </c>
      <c r="I182" s="11">
        <v>530</v>
      </c>
      <c r="J182" s="10">
        <v>17.03210026</v>
      </c>
      <c r="K182" s="12">
        <v>35.248199999999997</v>
      </c>
      <c r="L182" s="12">
        <v>7.3079876300000004</v>
      </c>
      <c r="M182" s="12">
        <v>1.3454999999999999</v>
      </c>
      <c r="N182" s="12">
        <v>9.7241126300000005</v>
      </c>
      <c r="O182" s="12">
        <v>14.347300000000001</v>
      </c>
      <c r="P182" s="12">
        <v>18.195243949999998</v>
      </c>
      <c r="Q182" s="12">
        <v>15.90304583</v>
      </c>
      <c r="R182" s="13">
        <v>2.1768336884540645E-2</v>
      </c>
      <c r="S182" s="1">
        <v>9.4</v>
      </c>
      <c r="T182" s="12"/>
      <c r="U182" s="41">
        <v>502030015</v>
      </c>
      <c r="V182" s="1">
        <v>2022</v>
      </c>
      <c r="W182">
        <f t="shared" si="30"/>
        <v>0</v>
      </c>
      <c r="X182">
        <f t="shared" si="31"/>
        <v>0</v>
      </c>
      <c r="Y182">
        <f t="shared" si="32"/>
        <v>0</v>
      </c>
      <c r="Z182">
        <f t="shared" si="33"/>
        <v>0</v>
      </c>
      <c r="AA182">
        <f t="shared" si="34"/>
        <v>0</v>
      </c>
      <c r="AB182">
        <f t="shared" si="35"/>
        <v>0</v>
      </c>
      <c r="AC182">
        <f t="shared" si="36"/>
        <v>0</v>
      </c>
      <c r="AD182">
        <f t="shared" si="37"/>
        <v>0</v>
      </c>
      <c r="AE182">
        <f t="shared" si="38"/>
        <v>1</v>
      </c>
      <c r="AF182">
        <f t="shared" si="39"/>
        <v>0</v>
      </c>
      <c r="AG182">
        <f t="shared" si="40"/>
        <v>0.34522358490566035</v>
      </c>
      <c r="AH182">
        <f t="shared" si="41"/>
        <v>0.20732938504661233</v>
      </c>
      <c r="AI182">
        <f t="shared" si="42"/>
        <v>7.2271368487551104</v>
      </c>
      <c r="AJ182">
        <f t="shared" si="43"/>
        <v>0.96323137589257168</v>
      </c>
      <c r="AK182">
        <f t="shared" si="44"/>
        <v>2.5386792452830186E-3</v>
      </c>
    </row>
    <row r="183" spans="1:37" customFormat="1" ht="17">
      <c r="A183" s="9">
        <v>184</v>
      </c>
      <c r="B183" s="1" t="s">
        <v>369</v>
      </c>
      <c r="C183" s="1" t="s">
        <v>38</v>
      </c>
      <c r="D183" s="1" t="s">
        <v>386</v>
      </c>
      <c r="E183" s="1" t="s">
        <v>387</v>
      </c>
      <c r="F183" s="10">
        <v>0.46932107000000001</v>
      </c>
      <c r="G183" s="10">
        <v>0.56335000000000002</v>
      </c>
      <c r="H183" s="11">
        <v>172</v>
      </c>
      <c r="I183" s="11">
        <v>659</v>
      </c>
      <c r="J183" s="10">
        <v>23.341200199999999</v>
      </c>
      <c r="K183" s="12">
        <v>51.8782</v>
      </c>
      <c r="L183" s="12">
        <v>10.040596369999999</v>
      </c>
      <c r="M183" s="12">
        <v>1.7484999999999999</v>
      </c>
      <c r="N183" s="12">
        <v>13.30060383</v>
      </c>
      <c r="O183" s="12">
        <v>17.697800000000001</v>
      </c>
      <c r="P183" s="12">
        <v>26.339241520000002</v>
      </c>
      <c r="Q183" s="12">
        <v>23.321021210000001</v>
      </c>
      <c r="R183" s="13">
        <v>1.7818321368276061E-2</v>
      </c>
      <c r="S183" s="1">
        <v>9.5</v>
      </c>
      <c r="T183" s="12"/>
      <c r="U183" s="41">
        <v>502080015</v>
      </c>
      <c r="V183" s="1">
        <v>2022</v>
      </c>
      <c r="W183">
        <f t="shared" si="30"/>
        <v>0</v>
      </c>
      <c r="X183">
        <f t="shared" si="31"/>
        <v>0</v>
      </c>
      <c r="Y183">
        <f t="shared" si="32"/>
        <v>0</v>
      </c>
      <c r="Z183">
        <f t="shared" si="33"/>
        <v>0</v>
      </c>
      <c r="AA183">
        <f t="shared" si="34"/>
        <v>0</v>
      </c>
      <c r="AB183">
        <f t="shared" si="35"/>
        <v>0</v>
      </c>
      <c r="AC183">
        <f t="shared" si="36"/>
        <v>0</v>
      </c>
      <c r="AD183">
        <f t="shared" si="37"/>
        <v>0</v>
      </c>
      <c r="AE183">
        <f t="shared" si="38"/>
        <v>1</v>
      </c>
      <c r="AF183">
        <f t="shared" si="39"/>
        <v>0</v>
      </c>
      <c r="AG183">
        <f t="shared" si="40"/>
        <v>0.31178313953488374</v>
      </c>
      <c r="AH183">
        <f t="shared" si="41"/>
        <v>0.19354172600437178</v>
      </c>
      <c r="AI183">
        <f t="shared" si="42"/>
        <v>7.6068652158993428</v>
      </c>
      <c r="AJ183">
        <f t="shared" si="43"/>
        <v>0.96739497302649613</v>
      </c>
      <c r="AK183">
        <f t="shared" si="44"/>
        <v>2.6532625189681336E-3</v>
      </c>
    </row>
    <row r="184" spans="1:37" customFormat="1" ht="17">
      <c r="A184" s="9">
        <v>185</v>
      </c>
      <c r="B184" s="1" t="s">
        <v>369</v>
      </c>
      <c r="C184" s="1" t="s">
        <v>38</v>
      </c>
      <c r="D184" s="1" t="s">
        <v>388</v>
      </c>
      <c r="E184" s="1" t="s">
        <v>389</v>
      </c>
      <c r="F184" s="10">
        <v>2.5166123900000001</v>
      </c>
      <c r="G184" s="10">
        <v>2.0555099600000002</v>
      </c>
      <c r="H184" s="11">
        <v>192</v>
      </c>
      <c r="I184" s="11">
        <v>591</v>
      </c>
      <c r="J184" s="10">
        <v>34.968758749999999</v>
      </c>
      <c r="K184" s="12">
        <v>70.835300000000004</v>
      </c>
      <c r="L184" s="12">
        <v>20.481921759999999</v>
      </c>
      <c r="M184" s="12">
        <v>2.1360999999999999</v>
      </c>
      <c r="N184" s="12">
        <v>14.48683699</v>
      </c>
      <c r="O184" s="12">
        <v>15.176600000000001</v>
      </c>
      <c r="P184" s="12">
        <v>42.768475969999997</v>
      </c>
      <c r="Q184" s="12">
        <v>32.561431079999998</v>
      </c>
      <c r="R184" s="13">
        <v>5.8842695067396859E-2</v>
      </c>
      <c r="S184" s="1">
        <v>10.4</v>
      </c>
      <c r="T184" s="12"/>
      <c r="U184" s="41">
        <v>902080013</v>
      </c>
      <c r="V184" s="1">
        <v>2022</v>
      </c>
      <c r="W184">
        <f t="shared" si="30"/>
        <v>0</v>
      </c>
      <c r="X184">
        <f t="shared" si="31"/>
        <v>0</v>
      </c>
      <c r="Y184">
        <f t="shared" si="32"/>
        <v>0</v>
      </c>
      <c r="Z184">
        <f t="shared" si="33"/>
        <v>0</v>
      </c>
      <c r="AA184">
        <f t="shared" si="34"/>
        <v>0</v>
      </c>
      <c r="AB184">
        <f t="shared" si="35"/>
        <v>0</v>
      </c>
      <c r="AC184">
        <f t="shared" si="36"/>
        <v>0</v>
      </c>
      <c r="AD184">
        <f t="shared" si="37"/>
        <v>0</v>
      </c>
      <c r="AE184">
        <f t="shared" si="38"/>
        <v>1</v>
      </c>
      <c r="AF184">
        <f t="shared" si="39"/>
        <v>0</v>
      </c>
      <c r="AG184">
        <f t="shared" si="40"/>
        <v>0.38005937500000003</v>
      </c>
      <c r="AH184">
        <f t="shared" si="41"/>
        <v>0.2891485143706598</v>
      </c>
      <c r="AI184">
        <f t="shared" si="42"/>
        <v>6.7819095501146958</v>
      </c>
      <c r="AJ184">
        <f t="shared" si="43"/>
        <v>0.97072688752031622</v>
      </c>
      <c r="AK184">
        <f t="shared" si="44"/>
        <v>3.6143824027072757E-3</v>
      </c>
    </row>
    <row r="185" spans="1:37" customFormat="1" ht="17">
      <c r="A185" s="9">
        <v>186</v>
      </c>
      <c r="B185" s="1" t="s">
        <v>369</v>
      </c>
      <c r="C185" s="1" t="s">
        <v>38</v>
      </c>
      <c r="D185" s="1" t="s">
        <v>390</v>
      </c>
      <c r="E185" s="1" t="s">
        <v>391</v>
      </c>
      <c r="F185" s="10">
        <v>1.2544732700000001</v>
      </c>
      <c r="G185" s="10">
        <v>1.16269322</v>
      </c>
      <c r="H185" s="11">
        <v>61</v>
      </c>
      <c r="I185" s="11">
        <v>336</v>
      </c>
      <c r="J185" s="10">
        <v>15.177565209999999</v>
      </c>
      <c r="K185" s="12">
        <v>31.2666</v>
      </c>
      <c r="L185" s="12">
        <v>7.0801816300000002</v>
      </c>
      <c r="M185" s="12">
        <v>1.1528</v>
      </c>
      <c r="N185" s="12">
        <v>8.0973835800000007</v>
      </c>
      <c r="O185" s="12">
        <v>9.7141999999999999</v>
      </c>
      <c r="P185" s="12">
        <v>20.00530243</v>
      </c>
      <c r="Q185" s="12">
        <v>17.16357125</v>
      </c>
      <c r="R185" s="13">
        <v>6.2707038515888117E-2</v>
      </c>
      <c r="S185" s="1">
        <v>9.9</v>
      </c>
      <c r="T185" s="12"/>
      <c r="U185" s="41">
        <v>943010017</v>
      </c>
      <c r="V185" s="1">
        <v>2022</v>
      </c>
      <c r="W185">
        <f t="shared" si="30"/>
        <v>0</v>
      </c>
      <c r="X185">
        <f t="shared" si="31"/>
        <v>0</v>
      </c>
      <c r="Y185">
        <f t="shared" si="32"/>
        <v>0</v>
      </c>
      <c r="Z185">
        <f t="shared" si="33"/>
        <v>0</v>
      </c>
      <c r="AA185">
        <f t="shared" si="34"/>
        <v>0</v>
      </c>
      <c r="AB185">
        <f t="shared" si="35"/>
        <v>0</v>
      </c>
      <c r="AC185">
        <f t="shared" si="36"/>
        <v>0</v>
      </c>
      <c r="AD185">
        <f t="shared" si="37"/>
        <v>0</v>
      </c>
      <c r="AE185">
        <f t="shared" si="38"/>
        <v>1</v>
      </c>
      <c r="AF185">
        <f t="shared" si="39"/>
        <v>0</v>
      </c>
      <c r="AG185">
        <f t="shared" si="40"/>
        <v>0.53146557377049186</v>
      </c>
      <c r="AH185">
        <f t="shared" si="41"/>
        <v>0.22644552429749318</v>
      </c>
      <c r="AI185">
        <f t="shared" si="42"/>
        <v>7.0241009541984738</v>
      </c>
      <c r="AJ185">
        <f t="shared" si="43"/>
        <v>0.96444104455973889</v>
      </c>
      <c r="AK185">
        <f t="shared" si="44"/>
        <v>3.4309523809523809E-3</v>
      </c>
    </row>
    <row r="186" spans="1:37" customFormat="1" ht="17">
      <c r="A186" s="9">
        <v>187</v>
      </c>
      <c r="B186" s="1" t="s">
        <v>369</v>
      </c>
      <c r="C186" s="1" t="s">
        <v>38</v>
      </c>
      <c r="D186" s="1" t="s">
        <v>392</v>
      </c>
      <c r="E186" s="1" t="s">
        <v>393</v>
      </c>
      <c r="F186" s="10">
        <v>2.0920467199999999</v>
      </c>
      <c r="G186" s="10">
        <v>1.88247144</v>
      </c>
      <c r="H186" s="11">
        <v>120</v>
      </c>
      <c r="I186" s="11">
        <v>529</v>
      </c>
      <c r="J186" s="10">
        <v>20.203668830000002</v>
      </c>
      <c r="K186" s="12">
        <v>31.351500000000001</v>
      </c>
      <c r="L186" s="12">
        <v>11.32985588</v>
      </c>
      <c r="M186" s="12">
        <v>1.2025999999999999</v>
      </c>
      <c r="N186" s="12">
        <v>8.8738129499999996</v>
      </c>
      <c r="O186" s="12">
        <v>10.9053</v>
      </c>
      <c r="P186" s="12">
        <v>23.38675194</v>
      </c>
      <c r="Q186" s="12">
        <v>19.893208179999998</v>
      </c>
      <c r="R186" s="13">
        <v>8.9454351137227647E-2</v>
      </c>
      <c r="S186" s="1">
        <v>10.8</v>
      </c>
      <c r="T186" s="12"/>
      <c r="U186" s="41">
        <v>943030019</v>
      </c>
      <c r="V186" s="1">
        <v>2022</v>
      </c>
      <c r="W186">
        <f t="shared" si="30"/>
        <v>0</v>
      </c>
      <c r="X186">
        <f t="shared" si="31"/>
        <v>0</v>
      </c>
      <c r="Y186">
        <f t="shared" si="32"/>
        <v>0</v>
      </c>
      <c r="Z186">
        <f t="shared" si="33"/>
        <v>0</v>
      </c>
      <c r="AA186">
        <f t="shared" si="34"/>
        <v>0</v>
      </c>
      <c r="AB186">
        <f t="shared" si="35"/>
        <v>0</v>
      </c>
      <c r="AC186">
        <f t="shared" si="36"/>
        <v>0</v>
      </c>
      <c r="AD186">
        <f t="shared" si="37"/>
        <v>0</v>
      </c>
      <c r="AE186">
        <f t="shared" si="38"/>
        <v>1</v>
      </c>
      <c r="AF186">
        <f t="shared" si="39"/>
        <v>0</v>
      </c>
      <c r="AG186">
        <f t="shared" si="40"/>
        <v>0.27128416666666666</v>
      </c>
      <c r="AH186">
        <f t="shared" si="41"/>
        <v>0.36138162065610896</v>
      </c>
      <c r="AI186">
        <f t="shared" si="42"/>
        <v>7.3788566023615507</v>
      </c>
      <c r="AJ186">
        <f t="shared" si="43"/>
        <v>0.9630584166049746</v>
      </c>
      <c r="AK186">
        <f t="shared" si="44"/>
        <v>2.2733459357277882E-3</v>
      </c>
    </row>
    <row r="187" spans="1:37" customFormat="1" ht="17">
      <c r="A187" s="9">
        <v>188</v>
      </c>
      <c r="B187" s="1" t="s">
        <v>369</v>
      </c>
      <c r="C187" s="1" t="s">
        <v>38</v>
      </c>
      <c r="D187" s="1" t="s">
        <v>394</v>
      </c>
      <c r="E187" s="1" t="s">
        <v>395</v>
      </c>
      <c r="F187" s="10">
        <v>4.1415683300000001</v>
      </c>
      <c r="G187" s="10">
        <v>4.3092403600000004</v>
      </c>
      <c r="H187" s="11">
        <v>125</v>
      </c>
      <c r="I187" s="11">
        <v>421</v>
      </c>
      <c r="J187" s="10">
        <v>26.914469879999999</v>
      </c>
      <c r="K187" s="12">
        <v>67.353999999999999</v>
      </c>
      <c r="L187" s="12">
        <v>15.9167755</v>
      </c>
      <c r="M187" s="12">
        <v>1.9166000000000001</v>
      </c>
      <c r="N187" s="12">
        <v>10.99769438</v>
      </c>
      <c r="O187" s="12">
        <v>13.135400000000001</v>
      </c>
      <c r="P187" s="12">
        <v>36.388238899999997</v>
      </c>
      <c r="Q187" s="12">
        <v>28.98366905</v>
      </c>
      <c r="R187" s="13">
        <v>0.11381612452808207</v>
      </c>
      <c r="S187" s="1">
        <v>9.8000000000000007</v>
      </c>
      <c r="T187" s="12"/>
      <c r="U187" s="41">
        <v>1102110011</v>
      </c>
      <c r="V187" s="1">
        <v>2022</v>
      </c>
      <c r="W187">
        <f t="shared" si="30"/>
        <v>1</v>
      </c>
      <c r="X187">
        <f t="shared" si="31"/>
        <v>0</v>
      </c>
      <c r="Y187">
        <f t="shared" si="32"/>
        <v>0</v>
      </c>
      <c r="Z187">
        <f t="shared" si="33"/>
        <v>0</v>
      </c>
      <c r="AA187">
        <f t="shared" si="34"/>
        <v>0</v>
      </c>
      <c r="AB187">
        <f t="shared" si="35"/>
        <v>0</v>
      </c>
      <c r="AC187">
        <f t="shared" si="36"/>
        <v>0</v>
      </c>
      <c r="AD187">
        <f t="shared" si="37"/>
        <v>0</v>
      </c>
      <c r="AE187">
        <f t="shared" si="38"/>
        <v>1</v>
      </c>
      <c r="AF187">
        <f t="shared" si="39"/>
        <v>0</v>
      </c>
      <c r="AG187">
        <f t="shared" si="40"/>
        <v>0.55416480000000001</v>
      </c>
      <c r="AH187">
        <f t="shared" si="41"/>
        <v>0.23631522255545329</v>
      </c>
      <c r="AI187">
        <f t="shared" si="42"/>
        <v>5.7381270896379002</v>
      </c>
      <c r="AJ187">
        <f t="shared" si="43"/>
        <v>0.97233169627518745</v>
      </c>
      <c r="AK187">
        <f t="shared" si="44"/>
        <v>4.5524940617577203E-3</v>
      </c>
    </row>
    <row r="188" spans="1:37" customFormat="1" ht="17">
      <c r="A188" s="9">
        <v>189</v>
      </c>
      <c r="B188" s="1" t="s">
        <v>369</v>
      </c>
      <c r="C188" s="1" t="s">
        <v>38</v>
      </c>
      <c r="D188" s="1" t="s">
        <v>396</v>
      </c>
      <c r="E188" s="1" t="s">
        <v>397</v>
      </c>
      <c r="F188" s="10">
        <v>2.5303334400000002</v>
      </c>
      <c r="G188" s="10">
        <v>-1.0904094099999999</v>
      </c>
      <c r="H188" s="11">
        <v>488</v>
      </c>
      <c r="I188" s="11">
        <v>1074</v>
      </c>
      <c r="J188" s="10">
        <v>52.770598550000003</v>
      </c>
      <c r="K188" s="12">
        <v>89.0929</v>
      </c>
      <c r="L188" s="12">
        <v>26.64426374</v>
      </c>
      <c r="M188" s="12">
        <v>2.9552999999999998</v>
      </c>
      <c r="N188" s="12">
        <v>26.126334809999999</v>
      </c>
      <c r="O188" s="12">
        <v>25.519100000000002</v>
      </c>
      <c r="P188" s="12">
        <v>72.843004570000005</v>
      </c>
      <c r="Q188" s="12">
        <v>62.287508209999999</v>
      </c>
      <c r="R188" s="13">
        <v>3.4736807672017748E-2</v>
      </c>
      <c r="S188" s="1">
        <v>8.4</v>
      </c>
      <c r="T188" s="12"/>
      <c r="U188" s="41">
        <v>1142120001</v>
      </c>
      <c r="V188" s="1">
        <v>2022</v>
      </c>
      <c r="W188">
        <f t="shared" si="30"/>
        <v>1</v>
      </c>
      <c r="X188">
        <f t="shared" si="31"/>
        <v>0</v>
      </c>
      <c r="Y188">
        <f t="shared" si="32"/>
        <v>0</v>
      </c>
      <c r="Z188">
        <f t="shared" si="33"/>
        <v>0</v>
      </c>
      <c r="AA188">
        <f t="shared" si="34"/>
        <v>0</v>
      </c>
      <c r="AB188">
        <f t="shared" si="35"/>
        <v>0</v>
      </c>
      <c r="AC188">
        <f t="shared" si="36"/>
        <v>0</v>
      </c>
      <c r="AD188">
        <f t="shared" si="37"/>
        <v>0</v>
      </c>
      <c r="AE188">
        <f t="shared" si="38"/>
        <v>1</v>
      </c>
      <c r="AF188">
        <f t="shared" si="39"/>
        <v>0</v>
      </c>
      <c r="AG188">
        <f t="shared" si="40"/>
        <v>0.1886233606557377</v>
      </c>
      <c r="AH188">
        <f t="shared" si="41"/>
        <v>0.29906158335849431</v>
      </c>
      <c r="AI188">
        <f t="shared" si="42"/>
        <v>8.840501746015633</v>
      </c>
      <c r="AJ188">
        <f t="shared" si="43"/>
        <v>0.96789399466801096</v>
      </c>
      <c r="AK188">
        <f t="shared" si="44"/>
        <v>2.7516759776536311E-3</v>
      </c>
    </row>
    <row r="189" spans="1:37" customFormat="1" ht="17">
      <c r="A189" s="9">
        <v>190</v>
      </c>
      <c r="B189" s="1" t="s">
        <v>369</v>
      </c>
      <c r="C189" s="1" t="s">
        <v>38</v>
      </c>
      <c r="D189" s="1" t="s">
        <v>398</v>
      </c>
      <c r="E189" s="1" t="s">
        <v>399</v>
      </c>
      <c r="F189" s="10">
        <v>0.21440999999999999</v>
      </c>
      <c r="G189" s="10">
        <v>1.30274</v>
      </c>
      <c r="H189" s="11">
        <v>139</v>
      </c>
      <c r="I189" s="11">
        <v>482</v>
      </c>
      <c r="J189" s="10">
        <v>28.22383529</v>
      </c>
      <c r="K189" s="12">
        <v>49.617699999999999</v>
      </c>
      <c r="L189" s="12">
        <v>15.647531259999999</v>
      </c>
      <c r="M189" s="12">
        <v>1.8940999999999999</v>
      </c>
      <c r="N189" s="12">
        <v>12.576304029999999</v>
      </c>
      <c r="O189" s="12">
        <v>11.371600000000001</v>
      </c>
      <c r="P189" s="12">
        <v>35.351790000000001</v>
      </c>
      <c r="Q189" s="12">
        <v>31.51812</v>
      </c>
      <c r="R189" s="13">
        <v>6.0650394223319389E-3</v>
      </c>
      <c r="S189" s="1">
        <v>9.5</v>
      </c>
      <c r="T189" s="12"/>
      <c r="U189" s="41">
        <v>1143010012</v>
      </c>
      <c r="V189" s="1">
        <v>2022</v>
      </c>
      <c r="W189">
        <f t="shared" si="30"/>
        <v>1</v>
      </c>
      <c r="X189">
        <f t="shared" si="31"/>
        <v>0</v>
      </c>
      <c r="Y189">
        <f t="shared" si="32"/>
        <v>0</v>
      </c>
      <c r="Z189">
        <f t="shared" si="33"/>
        <v>0</v>
      </c>
      <c r="AA189">
        <f t="shared" si="34"/>
        <v>0</v>
      </c>
      <c r="AB189">
        <f t="shared" si="35"/>
        <v>0</v>
      </c>
      <c r="AC189">
        <f t="shared" si="36"/>
        <v>0</v>
      </c>
      <c r="AD189">
        <f t="shared" si="37"/>
        <v>0</v>
      </c>
      <c r="AE189">
        <f t="shared" si="38"/>
        <v>1</v>
      </c>
      <c r="AF189">
        <f t="shared" si="39"/>
        <v>0</v>
      </c>
      <c r="AG189">
        <f t="shared" si="40"/>
        <v>0.37058848920863308</v>
      </c>
      <c r="AH189">
        <f t="shared" si="41"/>
        <v>0.31536188215092598</v>
      </c>
      <c r="AI189">
        <f t="shared" si="42"/>
        <v>6.6397254791193703</v>
      </c>
      <c r="AJ189">
        <f t="shared" si="43"/>
        <v>0.96322978424361017</v>
      </c>
      <c r="AK189">
        <f t="shared" si="44"/>
        <v>3.9296680497925311E-3</v>
      </c>
    </row>
    <row r="190" spans="1:37" customFormat="1" ht="17">
      <c r="A190" s="9">
        <v>191</v>
      </c>
      <c r="B190" s="1" t="s">
        <v>369</v>
      </c>
      <c r="C190" s="1" t="s">
        <v>38</v>
      </c>
      <c r="D190" s="1" t="s">
        <v>400</v>
      </c>
      <c r="E190" s="1" t="s">
        <v>401</v>
      </c>
      <c r="F190" s="10">
        <v>1.35264418</v>
      </c>
      <c r="G190" s="10">
        <v>1.6297025999999999</v>
      </c>
      <c r="H190" s="11">
        <v>65</v>
      </c>
      <c r="I190" s="11">
        <v>304</v>
      </c>
      <c r="J190" s="10">
        <v>12.77555461</v>
      </c>
      <c r="K190" s="12">
        <v>45.9407</v>
      </c>
      <c r="L190" s="12">
        <v>8.3459197199999995</v>
      </c>
      <c r="M190" s="12">
        <v>0.95889999999999997</v>
      </c>
      <c r="N190" s="12">
        <v>4.42963489</v>
      </c>
      <c r="O190" s="12">
        <v>6.4880000000000004</v>
      </c>
      <c r="P190" s="12">
        <v>15.790149080000001</v>
      </c>
      <c r="Q190" s="12">
        <v>13.43637159</v>
      </c>
      <c r="R190" s="13">
        <v>8.5663800458557801E-2</v>
      </c>
      <c r="S190" s="1">
        <v>9</v>
      </c>
      <c r="T190" s="12"/>
      <c r="U190" s="41">
        <v>1343030018</v>
      </c>
      <c r="V190" s="1">
        <v>2022</v>
      </c>
      <c r="W190">
        <f t="shared" si="30"/>
        <v>1</v>
      </c>
      <c r="X190">
        <f t="shared" si="31"/>
        <v>0</v>
      </c>
      <c r="Y190">
        <f t="shared" si="32"/>
        <v>0</v>
      </c>
      <c r="Z190">
        <f t="shared" si="33"/>
        <v>0</v>
      </c>
      <c r="AA190">
        <f t="shared" si="34"/>
        <v>0</v>
      </c>
      <c r="AB190">
        <f t="shared" si="35"/>
        <v>0</v>
      </c>
      <c r="AC190">
        <f t="shared" si="36"/>
        <v>0</v>
      </c>
      <c r="AD190">
        <f t="shared" si="37"/>
        <v>0</v>
      </c>
      <c r="AE190">
        <f t="shared" si="38"/>
        <v>1</v>
      </c>
      <c r="AF190">
        <f t="shared" si="39"/>
        <v>0</v>
      </c>
      <c r="AG190">
        <f t="shared" si="40"/>
        <v>0.7215323076923077</v>
      </c>
      <c r="AH190">
        <f t="shared" si="41"/>
        <v>0.18166723014668909</v>
      </c>
      <c r="AI190">
        <f t="shared" si="42"/>
        <v>4.6194961831264996</v>
      </c>
      <c r="AJ190">
        <f t="shared" si="43"/>
        <v>0.97955419662427823</v>
      </c>
      <c r="AK190">
        <f t="shared" si="44"/>
        <v>3.1542763157894737E-3</v>
      </c>
    </row>
    <row r="191" spans="1:37" customFormat="1" ht="17">
      <c r="A191" s="9">
        <v>192</v>
      </c>
      <c r="B191" s="1" t="s">
        <v>369</v>
      </c>
      <c r="C191" s="1" t="s">
        <v>38</v>
      </c>
      <c r="D191" s="1" t="s">
        <v>402</v>
      </c>
      <c r="E191" s="1" t="s">
        <v>403</v>
      </c>
      <c r="F191" s="10">
        <v>7.2531499999999999E-2</v>
      </c>
      <c r="G191" s="10">
        <v>0.15716480999999999</v>
      </c>
      <c r="H191" s="11">
        <v>8</v>
      </c>
      <c r="I191" s="11">
        <v>299</v>
      </c>
      <c r="J191" s="10">
        <v>2.44585629</v>
      </c>
      <c r="K191" s="12">
        <v>3.7545999999999999</v>
      </c>
      <c r="L191" s="12">
        <v>0.96479435000000002</v>
      </c>
      <c r="M191" s="12">
        <v>0.38990000000000002</v>
      </c>
      <c r="N191" s="12">
        <v>1.48106194</v>
      </c>
      <c r="O191" s="12">
        <v>11.2342</v>
      </c>
      <c r="P191" s="12">
        <v>2.7782004300000001</v>
      </c>
      <c r="Q191" s="12">
        <v>2.6305090400000002</v>
      </c>
      <c r="R191" s="13">
        <v>2.6107367638698406E-2</v>
      </c>
      <c r="S191" s="1">
        <v>11.9</v>
      </c>
      <c r="T191" s="12"/>
      <c r="U191" s="41">
        <v>1442060014</v>
      </c>
      <c r="V191" s="1">
        <v>2022</v>
      </c>
      <c r="W191">
        <f t="shared" si="30"/>
        <v>1</v>
      </c>
      <c r="X191">
        <f t="shared" si="31"/>
        <v>0</v>
      </c>
      <c r="Y191">
        <f t="shared" si="32"/>
        <v>0</v>
      </c>
      <c r="Z191">
        <f t="shared" si="33"/>
        <v>0</v>
      </c>
      <c r="AA191">
        <f t="shared" si="34"/>
        <v>0</v>
      </c>
      <c r="AB191">
        <f t="shared" si="35"/>
        <v>0</v>
      </c>
      <c r="AC191">
        <f t="shared" si="36"/>
        <v>0</v>
      </c>
      <c r="AD191">
        <f t="shared" si="37"/>
        <v>0</v>
      </c>
      <c r="AE191">
        <f t="shared" si="38"/>
        <v>1</v>
      </c>
      <c r="AF191">
        <f t="shared" si="39"/>
        <v>0</v>
      </c>
      <c r="AG191">
        <f t="shared" si="40"/>
        <v>0.51806249999999998</v>
      </c>
      <c r="AH191">
        <f t="shared" si="41"/>
        <v>0.25696328503702126</v>
      </c>
      <c r="AI191">
        <f t="shared" si="42"/>
        <v>3.7985687099256218</v>
      </c>
      <c r="AJ191">
        <f t="shared" si="43"/>
        <v>0.90592351308963692</v>
      </c>
      <c r="AK191">
        <f t="shared" si="44"/>
        <v>1.3040133779264214E-3</v>
      </c>
    </row>
    <row r="192" spans="1:37" customFormat="1" ht="17">
      <c r="A192" s="9">
        <v>193</v>
      </c>
      <c r="B192" s="1" t="s">
        <v>369</v>
      </c>
      <c r="C192" s="1" t="s">
        <v>38</v>
      </c>
      <c r="D192" s="1" t="s">
        <v>404</v>
      </c>
      <c r="E192" s="1" t="s">
        <v>405</v>
      </c>
      <c r="F192" s="10">
        <v>-0.39678588999999997</v>
      </c>
      <c r="G192" s="10">
        <v>-0.47018844999999998</v>
      </c>
      <c r="H192" s="11">
        <v>24</v>
      </c>
      <c r="I192" s="11">
        <v>253</v>
      </c>
      <c r="J192" s="10">
        <v>3.4506927699999999</v>
      </c>
      <c r="K192" s="12">
        <v>7.3227000000000002</v>
      </c>
      <c r="L192" s="12">
        <v>1.68452585</v>
      </c>
      <c r="M192" s="12">
        <v>0.27879999999999999</v>
      </c>
      <c r="N192" s="12">
        <v>1.7661669200000001</v>
      </c>
      <c r="O192" s="12">
        <v>2.4234</v>
      </c>
      <c r="P192" s="12">
        <v>4.7767400899999997</v>
      </c>
      <c r="Q192" s="12">
        <v>5.1027912300000002</v>
      </c>
      <c r="R192" s="13">
        <v>-8.3066250732515778E-2</v>
      </c>
      <c r="S192" s="1">
        <v>9.9</v>
      </c>
      <c r="T192" s="12"/>
      <c r="U192" s="41">
        <v>1543010109</v>
      </c>
      <c r="V192" s="1">
        <v>2022</v>
      </c>
      <c r="W192">
        <f t="shared" si="30"/>
        <v>1</v>
      </c>
      <c r="X192">
        <f t="shared" si="31"/>
        <v>0</v>
      </c>
      <c r="Y192">
        <f t="shared" si="32"/>
        <v>0</v>
      </c>
      <c r="Z192">
        <f t="shared" si="33"/>
        <v>0</v>
      </c>
      <c r="AA192">
        <f t="shared" si="34"/>
        <v>0</v>
      </c>
      <c r="AB192">
        <f t="shared" si="35"/>
        <v>0</v>
      </c>
      <c r="AC192">
        <f t="shared" si="36"/>
        <v>0</v>
      </c>
      <c r="AD192">
        <f t="shared" si="37"/>
        <v>0</v>
      </c>
      <c r="AE192">
        <f t="shared" si="38"/>
        <v>1</v>
      </c>
      <c r="AF192">
        <f t="shared" si="39"/>
        <v>0</v>
      </c>
      <c r="AG192">
        <f t="shared" si="40"/>
        <v>0.31672916666666667</v>
      </c>
      <c r="AH192">
        <f t="shared" si="41"/>
        <v>0.23004163081923334</v>
      </c>
      <c r="AI192">
        <f t="shared" si="42"/>
        <v>6.3348885222381641</v>
      </c>
      <c r="AJ192">
        <f t="shared" si="43"/>
        <v>0.96332302834966776</v>
      </c>
      <c r="AK192">
        <f t="shared" si="44"/>
        <v>1.1019762845849801E-3</v>
      </c>
    </row>
    <row r="193" spans="1:37" customFormat="1" ht="17">
      <c r="A193" s="9">
        <v>194</v>
      </c>
      <c r="B193" s="1" t="s">
        <v>369</v>
      </c>
      <c r="C193" s="1" t="s">
        <v>77</v>
      </c>
      <c r="D193" s="1" t="s">
        <v>406</v>
      </c>
      <c r="E193" s="1" t="s">
        <v>407</v>
      </c>
      <c r="F193" s="10">
        <v>-0.10660226</v>
      </c>
      <c r="G193" s="10">
        <v>-0.12218295999999999</v>
      </c>
      <c r="H193" s="11">
        <v>9</v>
      </c>
      <c r="I193" s="11">
        <v>20</v>
      </c>
      <c r="J193" s="10">
        <v>2.4374323699999998</v>
      </c>
      <c r="K193" s="12">
        <v>4.7276999999999996</v>
      </c>
      <c r="L193" s="12">
        <v>1.8042354</v>
      </c>
      <c r="M193" s="12">
        <v>0.20030000000000001</v>
      </c>
      <c r="N193" s="12">
        <v>0.63319696999999997</v>
      </c>
      <c r="O193" s="12">
        <v>0.36830000000000002</v>
      </c>
      <c r="P193" s="12">
        <v>5.5024057600000003</v>
      </c>
      <c r="Q193" s="12">
        <v>5.1160261199999999</v>
      </c>
      <c r="R193" s="13">
        <v>-1.9373754799209865E-2</v>
      </c>
      <c r="S193" s="1">
        <v>0.8</v>
      </c>
      <c r="T193" s="12"/>
      <c r="U193" s="41">
        <v>1507300059</v>
      </c>
      <c r="V193" s="1">
        <v>2022</v>
      </c>
      <c r="W193">
        <f t="shared" si="30"/>
        <v>1</v>
      </c>
      <c r="X193">
        <f t="shared" si="31"/>
        <v>0</v>
      </c>
      <c r="Y193">
        <f t="shared" si="32"/>
        <v>0</v>
      </c>
      <c r="Z193">
        <f t="shared" si="33"/>
        <v>0</v>
      </c>
      <c r="AA193">
        <f t="shared" si="34"/>
        <v>0</v>
      </c>
      <c r="AB193">
        <f t="shared" si="35"/>
        <v>0</v>
      </c>
      <c r="AC193">
        <f t="shared" si="36"/>
        <v>0</v>
      </c>
      <c r="AD193">
        <f t="shared" si="37"/>
        <v>0</v>
      </c>
      <c r="AE193">
        <f t="shared" si="38"/>
        <v>0</v>
      </c>
      <c r="AF193">
        <f t="shared" si="39"/>
        <v>1</v>
      </c>
      <c r="AG193">
        <f t="shared" si="40"/>
        <v>0.54755555555555557</v>
      </c>
      <c r="AH193">
        <f t="shared" si="41"/>
        <v>0.38163068722634691</v>
      </c>
      <c r="AI193">
        <f t="shared" si="42"/>
        <v>3.1612429855217172</v>
      </c>
      <c r="AJ193">
        <f t="shared" si="43"/>
        <v>0.95935470779220777</v>
      </c>
      <c r="AK193">
        <f t="shared" si="44"/>
        <v>1.0015E-2</v>
      </c>
    </row>
    <row r="194" spans="1:37" customFormat="1" ht="17">
      <c r="A194" s="9">
        <v>195</v>
      </c>
      <c r="B194" s="1" t="s">
        <v>369</v>
      </c>
      <c r="C194" s="1" t="s">
        <v>77</v>
      </c>
      <c r="D194" s="1" t="s">
        <v>408</v>
      </c>
      <c r="E194" s="1" t="s">
        <v>409</v>
      </c>
      <c r="F194" s="10">
        <v>0.96242446999999998</v>
      </c>
      <c r="G194" s="10">
        <v>0.98621895999999998</v>
      </c>
      <c r="H194" s="11">
        <v>76</v>
      </c>
      <c r="I194" s="11">
        <v>405</v>
      </c>
      <c r="J194" s="10">
        <v>12.91343846</v>
      </c>
      <c r="K194" s="12">
        <v>35.697899999999997</v>
      </c>
      <c r="L194" s="12">
        <v>6.6111237200000001</v>
      </c>
      <c r="M194" s="12">
        <v>0.9042</v>
      </c>
      <c r="N194" s="12">
        <v>6.3023147399999999</v>
      </c>
      <c r="O194" s="12">
        <v>9.5269999999999992</v>
      </c>
      <c r="P194" s="12">
        <v>18.527267649999999</v>
      </c>
      <c r="Q194" s="12">
        <v>17.090948959999999</v>
      </c>
      <c r="R194" s="13">
        <v>5.1946379152135798E-2</v>
      </c>
      <c r="S194" s="1">
        <v>12</v>
      </c>
      <c r="T194" s="12"/>
      <c r="U194" s="41">
        <v>102080017</v>
      </c>
      <c r="V194" s="1">
        <v>2022</v>
      </c>
      <c r="W194">
        <f t="shared" si="30"/>
        <v>0</v>
      </c>
      <c r="X194">
        <f t="shared" si="31"/>
        <v>0</v>
      </c>
      <c r="Y194">
        <f t="shared" si="32"/>
        <v>0</v>
      </c>
      <c r="Z194">
        <f t="shared" si="33"/>
        <v>0</v>
      </c>
      <c r="AA194">
        <f t="shared" si="34"/>
        <v>0</v>
      </c>
      <c r="AB194">
        <f t="shared" si="35"/>
        <v>0</v>
      </c>
      <c r="AC194">
        <f t="shared" si="36"/>
        <v>0</v>
      </c>
      <c r="AD194">
        <f t="shared" si="37"/>
        <v>0</v>
      </c>
      <c r="AE194">
        <f t="shared" si="38"/>
        <v>0</v>
      </c>
      <c r="AF194">
        <f t="shared" si="39"/>
        <v>1</v>
      </c>
      <c r="AG194">
        <f t="shared" si="40"/>
        <v>0.48160657894736841</v>
      </c>
      <c r="AH194">
        <f t="shared" si="41"/>
        <v>0.18519643228313151</v>
      </c>
      <c r="AI194">
        <f t="shared" si="42"/>
        <v>6.9700450564034506</v>
      </c>
      <c r="AJ194">
        <f t="shared" si="43"/>
        <v>0.97529649938118301</v>
      </c>
      <c r="AK194">
        <f t="shared" si="44"/>
        <v>2.2325925925925924E-3</v>
      </c>
    </row>
    <row r="195" spans="1:37" customFormat="1" ht="17">
      <c r="A195" s="9">
        <v>196</v>
      </c>
      <c r="B195" s="1" t="s">
        <v>369</v>
      </c>
      <c r="C195" s="1" t="s">
        <v>77</v>
      </c>
      <c r="D195" s="1" t="s">
        <v>410</v>
      </c>
      <c r="E195" s="1" t="s">
        <v>411</v>
      </c>
      <c r="F195" s="10">
        <v>0.61353100000000005</v>
      </c>
      <c r="G195" s="10">
        <v>0.81929503999999997</v>
      </c>
      <c r="H195" s="11">
        <v>65</v>
      </c>
      <c r="I195" s="11">
        <v>373</v>
      </c>
      <c r="J195" s="10">
        <v>13.232450829999999</v>
      </c>
      <c r="K195" s="12">
        <v>34.170699999999997</v>
      </c>
      <c r="L195" s="12">
        <v>6.8543683099999999</v>
      </c>
      <c r="M195" s="12">
        <v>1.0648</v>
      </c>
      <c r="N195" s="12">
        <v>6.3780825200000004</v>
      </c>
      <c r="O195" s="12">
        <v>11.8194</v>
      </c>
      <c r="P195" s="12">
        <v>14.91102841</v>
      </c>
      <c r="Q195" s="12">
        <v>14.14649226</v>
      </c>
      <c r="R195" s="13">
        <v>4.114612239545723E-2</v>
      </c>
      <c r="S195" s="1">
        <v>11.4</v>
      </c>
      <c r="T195" s="12"/>
      <c r="U195" s="41">
        <v>142030019</v>
      </c>
      <c r="V195" s="1">
        <v>2022</v>
      </c>
      <c r="W195">
        <f t="shared" si="30"/>
        <v>0</v>
      </c>
      <c r="X195">
        <f t="shared" si="31"/>
        <v>0</v>
      </c>
      <c r="Y195">
        <f t="shared" si="32"/>
        <v>0</v>
      </c>
      <c r="Z195">
        <f t="shared" si="33"/>
        <v>0</v>
      </c>
      <c r="AA195">
        <f t="shared" si="34"/>
        <v>0</v>
      </c>
      <c r="AB195">
        <f t="shared" si="35"/>
        <v>0</v>
      </c>
      <c r="AC195">
        <f t="shared" si="36"/>
        <v>0</v>
      </c>
      <c r="AD195">
        <f t="shared" si="37"/>
        <v>0</v>
      </c>
      <c r="AE195">
        <f t="shared" si="38"/>
        <v>0</v>
      </c>
      <c r="AF195">
        <f t="shared" si="39"/>
        <v>1</v>
      </c>
      <c r="AG195">
        <f t="shared" si="40"/>
        <v>0.54208461538461528</v>
      </c>
      <c r="AH195">
        <f t="shared" si="41"/>
        <v>0.2005919782152546</v>
      </c>
      <c r="AI195">
        <f t="shared" si="42"/>
        <v>5.9899347483095422</v>
      </c>
      <c r="AJ195">
        <f t="shared" si="43"/>
        <v>0.96978047707567661</v>
      </c>
      <c r="AK195">
        <f t="shared" si="44"/>
        <v>2.8546916890080428E-3</v>
      </c>
    </row>
    <row r="196" spans="1:37" customFormat="1" ht="17">
      <c r="A196" s="9">
        <v>197</v>
      </c>
      <c r="B196" s="1" t="s">
        <v>369</v>
      </c>
      <c r="C196" s="1" t="s">
        <v>77</v>
      </c>
      <c r="D196" s="1" t="s">
        <v>412</v>
      </c>
      <c r="E196" s="1" t="s">
        <v>413</v>
      </c>
      <c r="F196" s="10">
        <v>9.3423279999999997E-2</v>
      </c>
      <c r="G196" s="10">
        <v>0.18598122</v>
      </c>
      <c r="H196" s="11">
        <v>16</v>
      </c>
      <c r="I196" s="11">
        <v>38</v>
      </c>
      <c r="J196" s="10">
        <v>2.9597192099999998</v>
      </c>
      <c r="K196" s="12">
        <v>8.4210999999999991</v>
      </c>
      <c r="L196" s="12">
        <v>2.28598283</v>
      </c>
      <c r="M196" s="12">
        <v>0.15390000000000001</v>
      </c>
      <c r="N196" s="12">
        <v>0.67373638000000002</v>
      </c>
      <c r="O196" s="12">
        <v>0.92410000000000003</v>
      </c>
      <c r="P196" s="12">
        <v>2.9939653900000001</v>
      </c>
      <c r="Q196" s="12">
        <v>3.2709134600000001</v>
      </c>
      <c r="R196" s="13">
        <v>3.1203861043964842E-2</v>
      </c>
      <c r="S196" s="1">
        <v>5.3</v>
      </c>
      <c r="T196" s="12"/>
      <c r="U196" s="41">
        <v>143040019</v>
      </c>
      <c r="V196" s="1">
        <v>2022</v>
      </c>
      <c r="W196">
        <f t="shared" ref="W196:W232" si="45">IF(U196&gt;1000000000,1,0)</f>
        <v>0</v>
      </c>
      <c r="X196">
        <f t="shared" ref="X196:X232" si="46">IF(B196="臺北區",1,0)</f>
        <v>0</v>
      </c>
      <c r="Y196">
        <f t="shared" ref="Y196:Y232" si="47">IF(B196="北區",1,0)</f>
        <v>0</v>
      </c>
      <c r="Z196">
        <f t="shared" ref="Z196:Z232" si="48">IF(B196="中區",1,0)</f>
        <v>0</v>
      </c>
      <c r="AA196">
        <f t="shared" ref="AA196:AA232" si="49">IF(B196="南區",1,0)</f>
        <v>0</v>
      </c>
      <c r="AB196">
        <f t="shared" ref="AB196:AB232" si="50">IF(B196="高屏區",1,0)</f>
        <v>0</v>
      </c>
      <c r="AC196">
        <f t="shared" ref="AC196:AC232" si="51">IF(B196="東區",1,0)</f>
        <v>0</v>
      </c>
      <c r="AD196">
        <f t="shared" ref="AD196:AD232" si="52">IF(C196="醫學中心",1,0)</f>
        <v>0</v>
      </c>
      <c r="AE196">
        <f t="shared" ref="AE196:AE232" si="53">IF(C196="區域醫院",1,0)</f>
        <v>0</v>
      </c>
      <c r="AF196">
        <f t="shared" ref="AF196:AF232" si="54">IF(C196="地區醫院",1,0)</f>
        <v>1</v>
      </c>
      <c r="AG196">
        <f t="shared" ref="AG196:AG232" si="55">(K196+M196)/H196</f>
        <v>0.53593749999999996</v>
      </c>
      <c r="AH196">
        <f t="shared" ref="AH196:AH232" si="56">L196/K196</f>
        <v>0.2714589341059957</v>
      </c>
      <c r="AI196">
        <f t="shared" ref="AI196:AI232" si="57">N196/M196</f>
        <v>4.3777542560103964</v>
      </c>
      <c r="AJ196">
        <f t="shared" ref="AJ196:AJ232" si="58">K196/(K196+M196)</f>
        <v>0.98205247813411078</v>
      </c>
      <c r="AK196">
        <f t="shared" ref="AK196:AK232" si="59">M196/I196</f>
        <v>4.0500000000000006E-3</v>
      </c>
    </row>
    <row r="197" spans="1:37" customFormat="1" ht="17">
      <c r="A197" s="9">
        <v>198</v>
      </c>
      <c r="B197" s="1" t="s">
        <v>369</v>
      </c>
      <c r="C197" s="1" t="s">
        <v>77</v>
      </c>
      <c r="D197" s="1" t="s">
        <v>414</v>
      </c>
      <c r="E197" s="1" t="s">
        <v>415</v>
      </c>
      <c r="F197" s="10">
        <v>-5.0016209999999998E-2</v>
      </c>
      <c r="G197" s="10">
        <v>0.15847797999999999</v>
      </c>
      <c r="H197" s="11">
        <v>31</v>
      </c>
      <c r="I197" s="11">
        <v>205</v>
      </c>
      <c r="J197" s="10">
        <v>4.8420314500000003</v>
      </c>
      <c r="K197" s="12">
        <v>13.0183</v>
      </c>
      <c r="L197" s="12">
        <v>3.2230787300000001</v>
      </c>
      <c r="M197" s="12">
        <v>0.30499999999999999</v>
      </c>
      <c r="N197" s="12">
        <v>1.61895272</v>
      </c>
      <c r="O197" s="12">
        <v>6.0655999999999999</v>
      </c>
      <c r="P197" s="12">
        <v>5.1475156999999996</v>
      </c>
      <c r="Q197" s="12">
        <v>5.87871904</v>
      </c>
      <c r="R197" s="13">
        <v>-9.7165725983118425E-3</v>
      </c>
      <c r="S197" s="1">
        <v>10.3</v>
      </c>
      <c r="T197" s="12"/>
      <c r="U197" s="41">
        <v>144010015</v>
      </c>
      <c r="V197" s="1">
        <v>2022</v>
      </c>
      <c r="W197">
        <f t="shared" si="45"/>
        <v>0</v>
      </c>
      <c r="X197">
        <f t="shared" si="46"/>
        <v>0</v>
      </c>
      <c r="Y197">
        <f t="shared" si="47"/>
        <v>0</v>
      </c>
      <c r="Z197">
        <f t="shared" si="48"/>
        <v>0</v>
      </c>
      <c r="AA197">
        <f t="shared" si="49"/>
        <v>0</v>
      </c>
      <c r="AB197">
        <f t="shared" si="50"/>
        <v>0</v>
      </c>
      <c r="AC197">
        <f t="shared" si="51"/>
        <v>0</v>
      </c>
      <c r="AD197">
        <f t="shared" si="52"/>
        <v>0</v>
      </c>
      <c r="AE197">
        <f t="shared" si="53"/>
        <v>0</v>
      </c>
      <c r="AF197">
        <f t="shared" si="54"/>
        <v>1</v>
      </c>
      <c r="AG197">
        <f t="shared" si="55"/>
        <v>0.4297838709677419</v>
      </c>
      <c r="AH197">
        <f t="shared" si="56"/>
        <v>0.24758061574860005</v>
      </c>
      <c r="AI197">
        <f t="shared" si="57"/>
        <v>5.3080417049180326</v>
      </c>
      <c r="AJ197">
        <f t="shared" si="58"/>
        <v>0.97710777359963374</v>
      </c>
      <c r="AK197">
        <f t="shared" si="59"/>
        <v>1.4878048780487805E-3</v>
      </c>
    </row>
    <row r="198" spans="1:37" customFormat="1" ht="17">
      <c r="A198" s="9">
        <v>199</v>
      </c>
      <c r="B198" s="1" t="s">
        <v>369</v>
      </c>
      <c r="C198" s="1" t="s">
        <v>77</v>
      </c>
      <c r="D198" s="1" t="s">
        <v>416</v>
      </c>
      <c r="E198" s="1" t="s">
        <v>417</v>
      </c>
      <c r="F198" s="10">
        <v>3.8356899999999999E-2</v>
      </c>
      <c r="G198" s="10">
        <v>0.10492</v>
      </c>
      <c r="H198" s="11">
        <v>39</v>
      </c>
      <c r="I198" s="11">
        <v>202</v>
      </c>
      <c r="J198" s="10">
        <v>3.4120986900000001</v>
      </c>
      <c r="K198" s="12">
        <v>15.0358</v>
      </c>
      <c r="L198" s="12">
        <v>2.1311303000000001</v>
      </c>
      <c r="M198" s="12">
        <v>0.26390000000000002</v>
      </c>
      <c r="N198" s="12">
        <v>1.28096839</v>
      </c>
      <c r="O198" s="12">
        <v>2.5106999999999999</v>
      </c>
      <c r="P198" s="12">
        <v>4.0291187500000003</v>
      </c>
      <c r="Q198" s="12">
        <v>3.71952214</v>
      </c>
      <c r="R198" s="13">
        <v>9.5199229360018248E-3</v>
      </c>
      <c r="S198" s="1">
        <v>13</v>
      </c>
      <c r="T198" s="12"/>
      <c r="U198" s="41">
        <v>542020011</v>
      </c>
      <c r="V198" s="1">
        <v>2022</v>
      </c>
      <c r="W198">
        <f t="shared" si="45"/>
        <v>0</v>
      </c>
      <c r="X198">
        <f t="shared" si="46"/>
        <v>0</v>
      </c>
      <c r="Y198">
        <f t="shared" si="47"/>
        <v>0</v>
      </c>
      <c r="Z198">
        <f t="shared" si="48"/>
        <v>0</v>
      </c>
      <c r="AA198">
        <f t="shared" si="49"/>
        <v>0</v>
      </c>
      <c r="AB198">
        <f t="shared" si="50"/>
        <v>0</v>
      </c>
      <c r="AC198">
        <f t="shared" si="51"/>
        <v>0</v>
      </c>
      <c r="AD198">
        <f t="shared" si="52"/>
        <v>0</v>
      </c>
      <c r="AE198">
        <f t="shared" si="53"/>
        <v>0</v>
      </c>
      <c r="AF198">
        <f t="shared" si="54"/>
        <v>1</v>
      </c>
      <c r="AG198">
        <f t="shared" si="55"/>
        <v>0.39229999999999998</v>
      </c>
      <c r="AH198">
        <f t="shared" si="56"/>
        <v>0.14173707418295003</v>
      </c>
      <c r="AI198">
        <f t="shared" si="57"/>
        <v>4.8539916256157634</v>
      </c>
      <c r="AJ198">
        <f t="shared" si="58"/>
        <v>0.98275129577704146</v>
      </c>
      <c r="AK198">
        <f t="shared" si="59"/>
        <v>1.3064356435643566E-3</v>
      </c>
    </row>
    <row r="199" spans="1:37" customFormat="1" ht="17">
      <c r="A199" s="9">
        <v>200</v>
      </c>
      <c r="B199" s="1" t="s">
        <v>369</v>
      </c>
      <c r="C199" s="1" t="s">
        <v>77</v>
      </c>
      <c r="D199" s="1" t="s">
        <v>418</v>
      </c>
      <c r="E199" s="1" t="s">
        <v>419</v>
      </c>
      <c r="F199" s="10">
        <v>0.11858628</v>
      </c>
      <c r="G199" s="10">
        <v>0.22044037999999999</v>
      </c>
      <c r="H199" s="11">
        <v>33</v>
      </c>
      <c r="I199" s="11">
        <v>193</v>
      </c>
      <c r="J199" s="10">
        <v>6.7247243000000001</v>
      </c>
      <c r="K199" s="12">
        <v>18.309100000000001</v>
      </c>
      <c r="L199" s="12">
        <v>4.5310461899999996</v>
      </c>
      <c r="M199" s="12">
        <v>0.35639999999999999</v>
      </c>
      <c r="N199" s="12">
        <v>2.19367811</v>
      </c>
      <c r="O199" s="12">
        <v>2.2008000000000001</v>
      </c>
      <c r="P199" s="12">
        <v>8.2835709899999994</v>
      </c>
      <c r="Q199" s="12">
        <v>7.2865233099999998</v>
      </c>
      <c r="R199" s="13">
        <v>1.4315840371641459E-2</v>
      </c>
      <c r="S199" s="1">
        <v>12</v>
      </c>
      <c r="T199" s="12"/>
      <c r="U199" s="41">
        <v>544010031</v>
      </c>
      <c r="V199" s="1">
        <v>2022</v>
      </c>
      <c r="W199">
        <f t="shared" si="45"/>
        <v>0</v>
      </c>
      <c r="X199">
        <f t="shared" si="46"/>
        <v>0</v>
      </c>
      <c r="Y199">
        <f t="shared" si="47"/>
        <v>0</v>
      </c>
      <c r="Z199">
        <f t="shared" si="48"/>
        <v>0</v>
      </c>
      <c r="AA199">
        <f t="shared" si="49"/>
        <v>0</v>
      </c>
      <c r="AB199">
        <f t="shared" si="50"/>
        <v>0</v>
      </c>
      <c r="AC199">
        <f t="shared" si="51"/>
        <v>0</v>
      </c>
      <c r="AD199">
        <f t="shared" si="52"/>
        <v>0</v>
      </c>
      <c r="AE199">
        <f t="shared" si="53"/>
        <v>0</v>
      </c>
      <c r="AF199">
        <f t="shared" si="54"/>
        <v>1</v>
      </c>
      <c r="AG199">
        <f t="shared" si="55"/>
        <v>0.56562121212121219</v>
      </c>
      <c r="AH199">
        <f t="shared" si="56"/>
        <v>0.24747509107492993</v>
      </c>
      <c r="AI199">
        <f t="shared" si="57"/>
        <v>6.1551013187429859</v>
      </c>
      <c r="AJ199">
        <f t="shared" si="58"/>
        <v>0.98090594947898524</v>
      </c>
      <c r="AK199">
        <f t="shared" si="59"/>
        <v>1.8466321243523316E-3</v>
      </c>
    </row>
    <row r="200" spans="1:37" customFormat="1" ht="17">
      <c r="A200" s="9">
        <v>201</v>
      </c>
      <c r="B200" s="1" t="s">
        <v>369</v>
      </c>
      <c r="C200" s="1" t="s">
        <v>77</v>
      </c>
      <c r="D200" s="1" t="s">
        <v>420</v>
      </c>
      <c r="E200" s="1" t="s">
        <v>421</v>
      </c>
      <c r="F200" s="10">
        <v>-8.7231099999999992E-3</v>
      </c>
      <c r="G200" s="10">
        <v>0.16209961000000001</v>
      </c>
      <c r="H200" s="11">
        <v>23</v>
      </c>
      <c r="I200" s="11">
        <v>297</v>
      </c>
      <c r="J200" s="10">
        <v>5.3805346099999998</v>
      </c>
      <c r="K200" s="12">
        <v>12.408300000000001</v>
      </c>
      <c r="L200" s="12">
        <v>2.5585846000000001</v>
      </c>
      <c r="M200" s="12">
        <v>0.435</v>
      </c>
      <c r="N200" s="12">
        <v>2.8219500100000001</v>
      </c>
      <c r="O200" s="12">
        <v>8.7263999999999999</v>
      </c>
      <c r="P200" s="12">
        <v>7.6390078199999998</v>
      </c>
      <c r="Q200" s="12">
        <v>7.6269738699999996</v>
      </c>
      <c r="R200" s="13">
        <v>-1.1419166213132636E-3</v>
      </c>
      <c r="S200" s="1">
        <v>11.9</v>
      </c>
      <c r="T200" s="12"/>
      <c r="U200" s="41">
        <v>643130018</v>
      </c>
      <c r="V200" s="1">
        <v>2022</v>
      </c>
      <c r="W200">
        <f t="shared" si="45"/>
        <v>0</v>
      </c>
      <c r="X200">
        <f t="shared" si="46"/>
        <v>0</v>
      </c>
      <c r="Y200">
        <f t="shared" si="47"/>
        <v>0</v>
      </c>
      <c r="Z200">
        <f t="shared" si="48"/>
        <v>0</v>
      </c>
      <c r="AA200">
        <f t="shared" si="49"/>
        <v>0</v>
      </c>
      <c r="AB200">
        <f t="shared" si="50"/>
        <v>0</v>
      </c>
      <c r="AC200">
        <f t="shared" si="51"/>
        <v>0</v>
      </c>
      <c r="AD200">
        <f t="shared" si="52"/>
        <v>0</v>
      </c>
      <c r="AE200">
        <f t="shared" si="53"/>
        <v>0</v>
      </c>
      <c r="AF200">
        <f t="shared" si="54"/>
        <v>1</v>
      </c>
      <c r="AG200">
        <f t="shared" si="55"/>
        <v>0.55840434782608706</v>
      </c>
      <c r="AH200">
        <f t="shared" si="56"/>
        <v>0.20619944714425023</v>
      </c>
      <c r="AI200">
        <f t="shared" si="57"/>
        <v>6.4872414022988512</v>
      </c>
      <c r="AJ200">
        <f t="shared" si="58"/>
        <v>0.96613020018219609</v>
      </c>
      <c r="AK200">
        <f t="shared" si="59"/>
        <v>1.4646464646464645E-3</v>
      </c>
    </row>
    <row r="201" spans="1:37" customFormat="1" ht="17">
      <c r="A201" s="9">
        <v>202</v>
      </c>
      <c r="B201" s="1" t="s">
        <v>369</v>
      </c>
      <c r="C201" s="1" t="s">
        <v>77</v>
      </c>
      <c r="D201" s="1" t="s">
        <v>422</v>
      </c>
      <c r="E201" s="1" t="s">
        <v>423</v>
      </c>
      <c r="F201" s="10">
        <v>0.76579607000000005</v>
      </c>
      <c r="G201" s="10">
        <v>0.95041218000000005</v>
      </c>
      <c r="H201" s="11">
        <v>39</v>
      </c>
      <c r="I201" s="11">
        <v>68</v>
      </c>
      <c r="J201" s="10">
        <v>5.6492784</v>
      </c>
      <c r="K201" s="12">
        <v>22.892299999999999</v>
      </c>
      <c r="L201" s="12">
        <v>4.5765943699999996</v>
      </c>
      <c r="M201" s="12">
        <v>0.28499999999999998</v>
      </c>
      <c r="N201" s="12">
        <v>1.07268403</v>
      </c>
      <c r="O201" s="12">
        <v>1.5690999999999999</v>
      </c>
      <c r="P201" s="12">
        <v>7.0131185499999997</v>
      </c>
      <c r="Q201" s="12">
        <v>5.7155569100000001</v>
      </c>
      <c r="R201" s="13">
        <v>0.10919479893862624</v>
      </c>
      <c r="S201" s="1">
        <v>8.6999999999999993</v>
      </c>
      <c r="T201" s="12"/>
      <c r="U201" s="41">
        <v>942020019</v>
      </c>
      <c r="V201" s="1">
        <v>2022</v>
      </c>
      <c r="W201">
        <f t="shared" si="45"/>
        <v>0</v>
      </c>
      <c r="X201">
        <f t="shared" si="46"/>
        <v>0</v>
      </c>
      <c r="Y201">
        <f t="shared" si="47"/>
        <v>0</v>
      </c>
      <c r="Z201">
        <f t="shared" si="48"/>
        <v>0</v>
      </c>
      <c r="AA201">
        <f t="shared" si="49"/>
        <v>0</v>
      </c>
      <c r="AB201">
        <f t="shared" si="50"/>
        <v>0</v>
      </c>
      <c r="AC201">
        <f t="shared" si="51"/>
        <v>0</v>
      </c>
      <c r="AD201">
        <f t="shared" si="52"/>
        <v>0</v>
      </c>
      <c r="AE201">
        <f t="shared" si="53"/>
        <v>0</v>
      </c>
      <c r="AF201">
        <f t="shared" si="54"/>
        <v>1</v>
      </c>
      <c r="AG201">
        <f t="shared" si="55"/>
        <v>0.59428974358974351</v>
      </c>
      <c r="AH201">
        <f t="shared" si="56"/>
        <v>0.1999185040384758</v>
      </c>
      <c r="AI201">
        <f t="shared" si="57"/>
        <v>3.7638036140350879</v>
      </c>
      <c r="AJ201">
        <f t="shared" si="58"/>
        <v>0.98770348573820077</v>
      </c>
      <c r="AK201">
        <f t="shared" si="59"/>
        <v>4.1911764705882346E-3</v>
      </c>
    </row>
    <row r="202" spans="1:37" customFormat="1" ht="17">
      <c r="A202" s="9">
        <v>203</v>
      </c>
      <c r="B202" s="1" t="s">
        <v>369</v>
      </c>
      <c r="C202" s="1" t="s">
        <v>77</v>
      </c>
      <c r="D202" s="1" t="s">
        <v>424</v>
      </c>
      <c r="E202" s="1" t="s">
        <v>425</v>
      </c>
      <c r="F202" s="10">
        <v>0.32326308999999998</v>
      </c>
      <c r="G202" s="10">
        <v>0.31789499999999998</v>
      </c>
      <c r="H202" s="11">
        <v>19</v>
      </c>
      <c r="I202" s="11">
        <v>56</v>
      </c>
      <c r="J202" s="10">
        <v>2.7099404800000002</v>
      </c>
      <c r="K202" s="12">
        <v>8.3475999999999999</v>
      </c>
      <c r="L202" s="12">
        <v>2.1773526799999998</v>
      </c>
      <c r="M202" s="12">
        <v>0.14530000000000001</v>
      </c>
      <c r="N202" s="12">
        <v>0.53258779999999994</v>
      </c>
      <c r="O202" s="12">
        <v>0.8377</v>
      </c>
      <c r="P202" s="12">
        <v>2.9071676200000001</v>
      </c>
      <c r="Q202" s="12">
        <v>2.5053415000000001</v>
      </c>
      <c r="R202" s="13">
        <v>0.11119520174072385</v>
      </c>
      <c r="S202" s="1">
        <v>7.7</v>
      </c>
      <c r="T202" s="12"/>
      <c r="U202" s="41">
        <v>943020013</v>
      </c>
      <c r="V202" s="1">
        <v>2022</v>
      </c>
      <c r="W202">
        <f t="shared" si="45"/>
        <v>0</v>
      </c>
      <c r="X202">
        <f t="shared" si="46"/>
        <v>0</v>
      </c>
      <c r="Y202">
        <f t="shared" si="47"/>
        <v>0</v>
      </c>
      <c r="Z202">
        <f t="shared" si="48"/>
        <v>0</v>
      </c>
      <c r="AA202">
        <f t="shared" si="49"/>
        <v>0</v>
      </c>
      <c r="AB202">
        <f t="shared" si="50"/>
        <v>0</v>
      </c>
      <c r="AC202">
        <f t="shared" si="51"/>
        <v>0</v>
      </c>
      <c r="AD202">
        <f t="shared" si="52"/>
        <v>0</v>
      </c>
      <c r="AE202">
        <f t="shared" si="53"/>
        <v>0</v>
      </c>
      <c r="AF202">
        <f t="shared" si="54"/>
        <v>1</v>
      </c>
      <c r="AG202">
        <f t="shared" si="55"/>
        <v>0.44699473684210528</v>
      </c>
      <c r="AH202">
        <f t="shared" si="56"/>
        <v>0.26083577076045805</v>
      </c>
      <c r="AI202">
        <f t="shared" si="57"/>
        <v>3.6654356503785266</v>
      </c>
      <c r="AJ202">
        <f t="shared" si="58"/>
        <v>0.98289159180020946</v>
      </c>
      <c r="AK202">
        <f t="shared" si="59"/>
        <v>2.5946428571428574E-3</v>
      </c>
    </row>
    <row r="203" spans="1:37" customFormat="1" ht="17">
      <c r="A203" s="9">
        <v>204</v>
      </c>
      <c r="B203" s="1" t="s">
        <v>369</v>
      </c>
      <c r="C203" s="1" t="s">
        <v>77</v>
      </c>
      <c r="D203" s="1" t="s">
        <v>426</v>
      </c>
      <c r="E203" s="1" t="s">
        <v>427</v>
      </c>
      <c r="F203" s="10">
        <v>0.20014203999999999</v>
      </c>
      <c r="G203" s="10">
        <v>0.20988514999999999</v>
      </c>
      <c r="H203" s="11">
        <v>8</v>
      </c>
      <c r="I203" s="11">
        <v>333</v>
      </c>
      <c r="J203" s="10">
        <v>2.57499251</v>
      </c>
      <c r="K203" s="12">
        <v>4.7614000000000001</v>
      </c>
      <c r="L203" s="12">
        <v>0.81606056999999999</v>
      </c>
      <c r="M203" s="12">
        <v>0.37380000000000002</v>
      </c>
      <c r="N203" s="12">
        <v>1.7589319400000001</v>
      </c>
      <c r="O203" s="12">
        <v>17.0688</v>
      </c>
      <c r="P203" s="12">
        <v>2.97052973</v>
      </c>
      <c r="Q203" s="12">
        <v>2.4147776900000002</v>
      </c>
      <c r="R203" s="13">
        <v>6.7375875076665204E-2</v>
      </c>
      <c r="S203" s="1">
        <v>12</v>
      </c>
      <c r="T203" s="12"/>
      <c r="U203" s="41">
        <v>943060017</v>
      </c>
      <c r="V203" s="1">
        <v>2022</v>
      </c>
      <c r="W203">
        <f t="shared" si="45"/>
        <v>0</v>
      </c>
      <c r="X203">
        <f t="shared" si="46"/>
        <v>0</v>
      </c>
      <c r="Y203">
        <f t="shared" si="47"/>
        <v>0</v>
      </c>
      <c r="Z203">
        <f t="shared" si="48"/>
        <v>0</v>
      </c>
      <c r="AA203">
        <f t="shared" si="49"/>
        <v>0</v>
      </c>
      <c r="AB203">
        <f t="shared" si="50"/>
        <v>0</v>
      </c>
      <c r="AC203">
        <f t="shared" si="51"/>
        <v>0</v>
      </c>
      <c r="AD203">
        <f t="shared" si="52"/>
        <v>0</v>
      </c>
      <c r="AE203">
        <f t="shared" si="53"/>
        <v>0</v>
      </c>
      <c r="AF203">
        <f t="shared" si="54"/>
        <v>1</v>
      </c>
      <c r="AG203">
        <f t="shared" si="55"/>
        <v>0.64190000000000003</v>
      </c>
      <c r="AH203">
        <f t="shared" si="56"/>
        <v>0.17139088713403619</v>
      </c>
      <c r="AI203">
        <f t="shared" si="57"/>
        <v>4.7055429106474049</v>
      </c>
      <c r="AJ203">
        <f t="shared" si="58"/>
        <v>0.92720828789531073</v>
      </c>
      <c r="AK203">
        <f t="shared" si="59"/>
        <v>1.1225225225225226E-3</v>
      </c>
    </row>
    <row r="204" spans="1:37" customFormat="1" ht="17">
      <c r="A204" s="9">
        <v>205</v>
      </c>
      <c r="B204" s="1" t="s">
        <v>369</v>
      </c>
      <c r="C204" s="1" t="s">
        <v>77</v>
      </c>
      <c r="D204" s="1" t="s">
        <v>428</v>
      </c>
      <c r="E204" s="1" t="s">
        <v>429</v>
      </c>
      <c r="F204" s="10">
        <v>0.52298060000000002</v>
      </c>
      <c r="G204" s="10">
        <v>0.65435905000000005</v>
      </c>
      <c r="H204" s="11">
        <v>30</v>
      </c>
      <c r="I204" s="11">
        <v>173</v>
      </c>
      <c r="J204" s="10">
        <v>7.17280797</v>
      </c>
      <c r="K204" s="12">
        <v>14.6553</v>
      </c>
      <c r="L204" s="12">
        <v>3.81421023</v>
      </c>
      <c r="M204" s="12">
        <v>0.51939999999999997</v>
      </c>
      <c r="N204" s="12">
        <v>3.35859774</v>
      </c>
      <c r="O204" s="12">
        <v>3.5525000000000002</v>
      </c>
      <c r="P204" s="12">
        <v>8.2075382900000005</v>
      </c>
      <c r="Q204" s="12">
        <v>6.9251294200000002</v>
      </c>
      <c r="R204" s="13">
        <v>6.3719544340986561E-2</v>
      </c>
      <c r="S204" s="1">
        <v>13.5</v>
      </c>
      <c r="T204" s="12"/>
      <c r="U204" s="41">
        <v>943160012</v>
      </c>
      <c r="V204" s="1">
        <v>2022</v>
      </c>
      <c r="W204">
        <f t="shared" si="45"/>
        <v>0</v>
      </c>
      <c r="X204">
        <f t="shared" si="46"/>
        <v>0</v>
      </c>
      <c r="Y204">
        <f t="shared" si="47"/>
        <v>0</v>
      </c>
      <c r="Z204">
        <f t="shared" si="48"/>
        <v>0</v>
      </c>
      <c r="AA204">
        <f t="shared" si="49"/>
        <v>0</v>
      </c>
      <c r="AB204">
        <f t="shared" si="50"/>
        <v>0</v>
      </c>
      <c r="AC204">
        <f t="shared" si="51"/>
        <v>0</v>
      </c>
      <c r="AD204">
        <f t="shared" si="52"/>
        <v>0</v>
      </c>
      <c r="AE204">
        <f t="shared" si="53"/>
        <v>0</v>
      </c>
      <c r="AF204">
        <f t="shared" si="54"/>
        <v>1</v>
      </c>
      <c r="AG204">
        <f t="shared" si="55"/>
        <v>0.50582333333333329</v>
      </c>
      <c r="AH204">
        <f t="shared" si="56"/>
        <v>0.26026149106466601</v>
      </c>
      <c r="AI204">
        <f t="shared" si="57"/>
        <v>6.4663029264536007</v>
      </c>
      <c r="AJ204">
        <f t="shared" si="58"/>
        <v>0.96577197572274909</v>
      </c>
      <c r="AK204">
        <f t="shared" si="59"/>
        <v>3.0023121387283236E-3</v>
      </c>
    </row>
    <row r="205" spans="1:37" customFormat="1" ht="17">
      <c r="A205" s="9">
        <v>206</v>
      </c>
      <c r="B205" s="1" t="s">
        <v>369</v>
      </c>
      <c r="C205" s="1" t="s">
        <v>77</v>
      </c>
      <c r="D205" s="1" t="s">
        <v>430</v>
      </c>
      <c r="E205" s="1" t="s">
        <v>431</v>
      </c>
      <c r="F205" s="10">
        <v>3.5896967800000001</v>
      </c>
      <c r="G205" s="10">
        <v>3.5776318800000002</v>
      </c>
      <c r="H205" s="11">
        <v>89</v>
      </c>
      <c r="I205" s="11">
        <v>462</v>
      </c>
      <c r="J205" s="10">
        <v>21.808323789999999</v>
      </c>
      <c r="K205" s="12">
        <v>34.679299999999998</v>
      </c>
      <c r="L205" s="12">
        <v>11.95748148</v>
      </c>
      <c r="M205" s="12">
        <v>1.6264000000000001</v>
      </c>
      <c r="N205" s="12">
        <v>9.8508423100000009</v>
      </c>
      <c r="O205" s="12">
        <v>9.8872999999999998</v>
      </c>
      <c r="P205" s="12">
        <v>32.155075940000003</v>
      </c>
      <c r="Q205" s="12">
        <v>25.808163759999999</v>
      </c>
      <c r="R205" s="13">
        <v>0.11163701764219811</v>
      </c>
      <c r="S205" s="1">
        <v>9.1999999999999993</v>
      </c>
      <c r="T205" s="12"/>
      <c r="U205" s="41">
        <v>1107120017</v>
      </c>
      <c r="V205" s="1">
        <v>2022</v>
      </c>
      <c r="W205">
        <f t="shared" si="45"/>
        <v>1</v>
      </c>
      <c r="X205">
        <f t="shared" si="46"/>
        <v>0</v>
      </c>
      <c r="Y205">
        <f t="shared" si="47"/>
        <v>0</v>
      </c>
      <c r="Z205">
        <f t="shared" si="48"/>
        <v>0</v>
      </c>
      <c r="AA205">
        <f t="shared" si="49"/>
        <v>0</v>
      </c>
      <c r="AB205">
        <f t="shared" si="50"/>
        <v>0</v>
      </c>
      <c r="AC205">
        <f t="shared" si="51"/>
        <v>0</v>
      </c>
      <c r="AD205">
        <f t="shared" si="52"/>
        <v>0</v>
      </c>
      <c r="AE205">
        <f t="shared" si="53"/>
        <v>0</v>
      </c>
      <c r="AF205">
        <f t="shared" si="54"/>
        <v>1</v>
      </c>
      <c r="AG205">
        <f t="shared" si="55"/>
        <v>0.40792921348314598</v>
      </c>
      <c r="AH205">
        <f t="shared" si="56"/>
        <v>0.34480169668937954</v>
      </c>
      <c r="AI205">
        <f t="shared" si="57"/>
        <v>6.0568386067388102</v>
      </c>
      <c r="AJ205">
        <f t="shared" si="58"/>
        <v>0.95520262658480637</v>
      </c>
      <c r="AK205">
        <f t="shared" si="59"/>
        <v>3.5203463203463204E-3</v>
      </c>
    </row>
    <row r="206" spans="1:37" customFormat="1" ht="17">
      <c r="A206" s="9">
        <v>207</v>
      </c>
      <c r="B206" s="1" t="s">
        <v>369</v>
      </c>
      <c r="C206" s="1" t="s">
        <v>77</v>
      </c>
      <c r="D206" s="1" t="s">
        <v>432</v>
      </c>
      <c r="E206" s="1" t="s">
        <v>433</v>
      </c>
      <c r="F206" s="10">
        <v>1.24547856</v>
      </c>
      <c r="G206" s="10">
        <v>1.04769812</v>
      </c>
      <c r="H206" s="11">
        <v>64</v>
      </c>
      <c r="I206" s="11">
        <v>95</v>
      </c>
      <c r="J206" s="10">
        <v>9.7593844000000001</v>
      </c>
      <c r="K206" s="12">
        <v>37.534999999999997</v>
      </c>
      <c r="L206" s="12">
        <v>8.1422660199999992</v>
      </c>
      <c r="M206" s="12">
        <v>0.40279999999999999</v>
      </c>
      <c r="N206" s="12">
        <v>1.61711838</v>
      </c>
      <c r="O206" s="12">
        <v>1.976</v>
      </c>
      <c r="P206" s="12">
        <v>15.18071756</v>
      </c>
      <c r="Q206" s="12">
        <v>12.29164508</v>
      </c>
      <c r="R206" s="13">
        <v>8.2043457766564229E-2</v>
      </c>
      <c r="S206" s="1">
        <v>6.7</v>
      </c>
      <c r="T206" s="12"/>
      <c r="U206" s="41">
        <v>1107320017</v>
      </c>
      <c r="V206" s="1">
        <v>2022</v>
      </c>
      <c r="W206">
        <f t="shared" si="45"/>
        <v>1</v>
      </c>
      <c r="X206">
        <f t="shared" si="46"/>
        <v>0</v>
      </c>
      <c r="Y206">
        <f t="shared" si="47"/>
        <v>0</v>
      </c>
      <c r="Z206">
        <f t="shared" si="48"/>
        <v>0</v>
      </c>
      <c r="AA206">
        <f t="shared" si="49"/>
        <v>0</v>
      </c>
      <c r="AB206">
        <f t="shared" si="50"/>
        <v>0</v>
      </c>
      <c r="AC206">
        <f t="shared" si="51"/>
        <v>0</v>
      </c>
      <c r="AD206">
        <f t="shared" si="52"/>
        <v>0</v>
      </c>
      <c r="AE206">
        <f t="shared" si="53"/>
        <v>0</v>
      </c>
      <c r="AF206">
        <f t="shared" si="54"/>
        <v>1</v>
      </c>
      <c r="AG206">
        <f t="shared" si="55"/>
        <v>0.59277812499999993</v>
      </c>
      <c r="AH206">
        <f t="shared" si="56"/>
        <v>0.21692463087784733</v>
      </c>
      <c r="AI206">
        <f t="shared" si="57"/>
        <v>4.0146930983118176</v>
      </c>
      <c r="AJ206">
        <f t="shared" si="58"/>
        <v>0.98938262102704955</v>
      </c>
      <c r="AK206">
        <f t="shared" si="59"/>
        <v>4.2399999999999998E-3</v>
      </c>
    </row>
    <row r="207" spans="1:37" customFormat="1" ht="17">
      <c r="A207" s="9">
        <v>208</v>
      </c>
      <c r="B207" s="1" t="s">
        <v>369</v>
      </c>
      <c r="C207" s="1" t="s">
        <v>77</v>
      </c>
      <c r="D207" s="1" t="s">
        <v>434</v>
      </c>
      <c r="E207" s="1" t="s">
        <v>435</v>
      </c>
      <c r="F207" s="10">
        <v>8.0157629999999994E-2</v>
      </c>
      <c r="G207" s="10">
        <v>0.19343705</v>
      </c>
      <c r="H207" s="11">
        <v>54</v>
      </c>
      <c r="I207" s="11">
        <v>196</v>
      </c>
      <c r="J207" s="10">
        <v>6.1437223400000001</v>
      </c>
      <c r="K207" s="12">
        <v>22.608599999999999</v>
      </c>
      <c r="L207" s="12">
        <v>4.2639584199999998</v>
      </c>
      <c r="M207" s="12">
        <v>0.36349999999999999</v>
      </c>
      <c r="N207" s="12">
        <v>1.87976392</v>
      </c>
      <c r="O207" s="12">
        <v>2.7654000000000001</v>
      </c>
      <c r="P207" s="12">
        <v>10.36508735</v>
      </c>
      <c r="Q207" s="12">
        <v>9.0738602499999992</v>
      </c>
      <c r="R207" s="13">
        <v>7.7334254206743369E-3</v>
      </c>
      <c r="S207" s="1">
        <v>9.6999999999999993</v>
      </c>
      <c r="T207" s="12"/>
      <c r="U207" s="41">
        <v>1107350015</v>
      </c>
      <c r="V207" s="1">
        <v>2022</v>
      </c>
      <c r="W207">
        <f t="shared" si="45"/>
        <v>1</v>
      </c>
      <c r="X207">
        <f t="shared" si="46"/>
        <v>0</v>
      </c>
      <c r="Y207">
        <f t="shared" si="47"/>
        <v>0</v>
      </c>
      <c r="Z207">
        <f t="shared" si="48"/>
        <v>0</v>
      </c>
      <c r="AA207">
        <f t="shared" si="49"/>
        <v>0</v>
      </c>
      <c r="AB207">
        <f t="shared" si="50"/>
        <v>0</v>
      </c>
      <c r="AC207">
        <f t="shared" si="51"/>
        <v>0</v>
      </c>
      <c r="AD207">
        <f t="shared" si="52"/>
        <v>0</v>
      </c>
      <c r="AE207">
        <f t="shared" si="53"/>
        <v>0</v>
      </c>
      <c r="AF207">
        <f t="shared" si="54"/>
        <v>1</v>
      </c>
      <c r="AG207">
        <f t="shared" si="55"/>
        <v>0.42540925925925921</v>
      </c>
      <c r="AH207">
        <f t="shared" si="56"/>
        <v>0.18859895880328725</v>
      </c>
      <c r="AI207">
        <f t="shared" si="57"/>
        <v>5.1712900137551587</v>
      </c>
      <c r="AJ207">
        <f t="shared" si="58"/>
        <v>0.98417645752891558</v>
      </c>
      <c r="AK207">
        <f t="shared" si="59"/>
        <v>1.8545918367346937E-3</v>
      </c>
    </row>
    <row r="208" spans="1:37" customFormat="1" ht="17">
      <c r="A208" s="9">
        <v>209</v>
      </c>
      <c r="B208" s="1" t="s">
        <v>369</v>
      </c>
      <c r="C208" s="1" t="s">
        <v>77</v>
      </c>
      <c r="D208" s="1" t="s">
        <v>436</v>
      </c>
      <c r="E208" s="1" t="s">
        <v>437</v>
      </c>
      <c r="F208" s="10">
        <v>7.7224790000000001E-2</v>
      </c>
      <c r="G208" s="10">
        <v>0.28832521999999999</v>
      </c>
      <c r="H208" s="11">
        <v>63</v>
      </c>
      <c r="I208" s="11">
        <v>103</v>
      </c>
      <c r="J208" s="10">
        <v>10.43698843</v>
      </c>
      <c r="K208" s="12">
        <v>37.811700000000002</v>
      </c>
      <c r="L208" s="12">
        <v>8.7082821399999997</v>
      </c>
      <c r="M208" s="12">
        <v>0.37859999999999999</v>
      </c>
      <c r="N208" s="12">
        <v>1.7287062900000001</v>
      </c>
      <c r="O208" s="12">
        <v>2.1162000000000001</v>
      </c>
      <c r="P208" s="12">
        <v>11.8061785</v>
      </c>
      <c r="Q208" s="12">
        <v>11.04647988</v>
      </c>
      <c r="R208" s="13">
        <v>6.5410488245624954E-3</v>
      </c>
      <c r="S208" s="1">
        <v>9.8000000000000007</v>
      </c>
      <c r="T208" s="12"/>
      <c r="U208" s="41">
        <v>1142010518</v>
      </c>
      <c r="V208" s="1">
        <v>2022</v>
      </c>
      <c r="W208">
        <f t="shared" si="45"/>
        <v>1</v>
      </c>
      <c r="X208">
        <f t="shared" si="46"/>
        <v>0</v>
      </c>
      <c r="Y208">
        <f t="shared" si="47"/>
        <v>0</v>
      </c>
      <c r="Z208">
        <f t="shared" si="48"/>
        <v>0</v>
      </c>
      <c r="AA208">
        <f t="shared" si="49"/>
        <v>0</v>
      </c>
      <c r="AB208">
        <f t="shared" si="50"/>
        <v>0</v>
      </c>
      <c r="AC208">
        <f t="shared" si="51"/>
        <v>0</v>
      </c>
      <c r="AD208">
        <f t="shared" si="52"/>
        <v>0</v>
      </c>
      <c r="AE208">
        <f t="shared" si="53"/>
        <v>0</v>
      </c>
      <c r="AF208">
        <f t="shared" si="54"/>
        <v>1</v>
      </c>
      <c r="AG208">
        <f t="shared" si="55"/>
        <v>0.60619523809523812</v>
      </c>
      <c r="AH208">
        <f t="shared" si="56"/>
        <v>0.23030654903111997</v>
      </c>
      <c r="AI208">
        <f t="shared" si="57"/>
        <v>4.5660493660855792</v>
      </c>
      <c r="AJ208">
        <f t="shared" si="58"/>
        <v>0.99008648793018128</v>
      </c>
      <c r="AK208">
        <f t="shared" si="59"/>
        <v>3.6757281553398058E-3</v>
      </c>
    </row>
    <row r="209" spans="1:37" customFormat="1" ht="17">
      <c r="A209" s="9">
        <v>210</v>
      </c>
      <c r="B209" s="1" t="s">
        <v>369</v>
      </c>
      <c r="C209" s="1" t="s">
        <v>77</v>
      </c>
      <c r="D209" s="1" t="s">
        <v>438</v>
      </c>
      <c r="E209" s="1" t="s">
        <v>439</v>
      </c>
      <c r="F209" s="10">
        <v>7.2842630000000005E-2</v>
      </c>
      <c r="G209" s="10">
        <v>6.0785899999999997E-2</v>
      </c>
      <c r="H209" s="11">
        <v>6</v>
      </c>
      <c r="I209" s="11">
        <v>153</v>
      </c>
      <c r="J209" s="10">
        <v>2.0320246100000001</v>
      </c>
      <c r="K209" s="12">
        <v>0.96340000000000003</v>
      </c>
      <c r="L209" s="12">
        <v>0.35675305000000002</v>
      </c>
      <c r="M209" s="12">
        <v>0.18990000000000001</v>
      </c>
      <c r="N209" s="12">
        <v>1.6752715600000001</v>
      </c>
      <c r="O209" s="12">
        <v>6.3018000000000001</v>
      </c>
      <c r="P209" s="12">
        <v>2.0945181499999999</v>
      </c>
      <c r="Q209" s="12">
        <v>1.4691111800000001</v>
      </c>
      <c r="R209" s="13">
        <v>3.4777750672630836E-2</v>
      </c>
      <c r="S209" s="1">
        <v>8.4</v>
      </c>
      <c r="T209" s="12"/>
      <c r="U209" s="41">
        <v>1143150011</v>
      </c>
      <c r="V209" s="1">
        <v>2022</v>
      </c>
      <c r="W209">
        <f t="shared" si="45"/>
        <v>1</v>
      </c>
      <c r="X209">
        <f t="shared" si="46"/>
        <v>0</v>
      </c>
      <c r="Y209">
        <f t="shared" si="47"/>
        <v>0</v>
      </c>
      <c r="Z209">
        <f t="shared" si="48"/>
        <v>0</v>
      </c>
      <c r="AA209">
        <f t="shared" si="49"/>
        <v>0</v>
      </c>
      <c r="AB209">
        <f t="shared" si="50"/>
        <v>0</v>
      </c>
      <c r="AC209">
        <f t="shared" si="51"/>
        <v>0</v>
      </c>
      <c r="AD209">
        <f t="shared" si="52"/>
        <v>0</v>
      </c>
      <c r="AE209">
        <f t="shared" si="53"/>
        <v>0</v>
      </c>
      <c r="AF209">
        <f t="shared" si="54"/>
        <v>1</v>
      </c>
      <c r="AG209">
        <f t="shared" si="55"/>
        <v>0.19221666666666667</v>
      </c>
      <c r="AH209">
        <f t="shared" si="56"/>
        <v>0.37030625908241643</v>
      </c>
      <c r="AI209">
        <f t="shared" si="57"/>
        <v>8.8218618220115843</v>
      </c>
      <c r="AJ209">
        <f t="shared" si="58"/>
        <v>0.83534206190930382</v>
      </c>
      <c r="AK209">
        <f t="shared" si="59"/>
        <v>1.2411764705882353E-3</v>
      </c>
    </row>
    <row r="210" spans="1:37" customFormat="1" ht="17">
      <c r="A210" s="9">
        <v>211</v>
      </c>
      <c r="B210" s="1" t="s">
        <v>369</v>
      </c>
      <c r="C210" s="1" t="s">
        <v>77</v>
      </c>
      <c r="D210" s="1" t="s">
        <v>440</v>
      </c>
      <c r="E210" s="1" t="s">
        <v>441</v>
      </c>
      <c r="F210" s="10">
        <v>0.58896000000000004</v>
      </c>
      <c r="G210" s="10">
        <v>0.54076000000000002</v>
      </c>
      <c r="H210" s="11">
        <v>41</v>
      </c>
      <c r="I210" s="11">
        <v>214</v>
      </c>
      <c r="J210" s="10">
        <v>8.1837077499999999</v>
      </c>
      <c r="K210" s="12">
        <v>28.2821</v>
      </c>
      <c r="L210" s="12">
        <v>5.3231910500000001</v>
      </c>
      <c r="M210" s="12">
        <v>0.51829999999999998</v>
      </c>
      <c r="N210" s="12">
        <v>2.8605166999999998</v>
      </c>
      <c r="O210" s="12">
        <v>4.6048</v>
      </c>
      <c r="P210" s="12">
        <v>10.74264</v>
      </c>
      <c r="Q210" s="12">
        <v>8.6777700000000006</v>
      </c>
      <c r="R210" s="13">
        <v>5.4824512410357233E-2</v>
      </c>
      <c r="S210" s="1">
        <v>11.9</v>
      </c>
      <c r="T210" s="12"/>
      <c r="U210" s="41">
        <v>1502040021</v>
      </c>
      <c r="V210" s="1">
        <v>2022</v>
      </c>
      <c r="W210">
        <f t="shared" si="45"/>
        <v>1</v>
      </c>
      <c r="X210">
        <f t="shared" si="46"/>
        <v>0</v>
      </c>
      <c r="Y210">
        <f t="shared" si="47"/>
        <v>0</v>
      </c>
      <c r="Z210">
        <f t="shared" si="48"/>
        <v>0</v>
      </c>
      <c r="AA210">
        <f t="shared" si="49"/>
        <v>0</v>
      </c>
      <c r="AB210">
        <f t="shared" si="50"/>
        <v>0</v>
      </c>
      <c r="AC210">
        <f t="shared" si="51"/>
        <v>0</v>
      </c>
      <c r="AD210">
        <f t="shared" si="52"/>
        <v>0</v>
      </c>
      <c r="AE210">
        <f t="shared" si="53"/>
        <v>0</v>
      </c>
      <c r="AF210">
        <f t="shared" si="54"/>
        <v>1</v>
      </c>
      <c r="AG210">
        <f t="shared" si="55"/>
        <v>0.7024487804878049</v>
      </c>
      <c r="AH210">
        <f t="shared" si="56"/>
        <v>0.18821767301579445</v>
      </c>
      <c r="AI210">
        <f t="shared" si="57"/>
        <v>5.5190366583059998</v>
      </c>
      <c r="AJ210">
        <f t="shared" si="58"/>
        <v>0.98200372217052545</v>
      </c>
      <c r="AK210">
        <f t="shared" si="59"/>
        <v>2.4219626168224297E-3</v>
      </c>
    </row>
    <row r="211" spans="1:37" customFormat="1" ht="17">
      <c r="A211" s="9">
        <v>212</v>
      </c>
      <c r="B211" s="1" t="s">
        <v>369</v>
      </c>
      <c r="C211" s="1" t="s">
        <v>77</v>
      </c>
      <c r="D211" s="1" t="s">
        <v>442</v>
      </c>
      <c r="E211" s="1" t="s">
        <v>443</v>
      </c>
      <c r="F211" s="14">
        <v>6.2960000000000002E-2</v>
      </c>
      <c r="G211" s="10">
        <v>6.429E-2</v>
      </c>
      <c r="H211" s="11">
        <v>18</v>
      </c>
      <c r="I211" s="11">
        <v>101</v>
      </c>
      <c r="J211" s="10">
        <v>2.4484469600000001</v>
      </c>
      <c r="K211" s="12">
        <v>7.5448000000000004</v>
      </c>
      <c r="L211" s="12">
        <v>1.5251831300000001</v>
      </c>
      <c r="M211" s="12">
        <v>0.18279999999999999</v>
      </c>
      <c r="N211" s="12">
        <v>0.92326383000000001</v>
      </c>
      <c r="O211" s="12">
        <v>1.6067</v>
      </c>
      <c r="P211" s="12">
        <v>2.62479</v>
      </c>
      <c r="Q211" s="12">
        <v>2.0865999999999998</v>
      </c>
      <c r="R211" s="13">
        <v>2.3986680839229044E-2</v>
      </c>
      <c r="S211" s="1">
        <v>12.3</v>
      </c>
      <c r="T211" s="12"/>
      <c r="U211" s="41">
        <v>1502041117</v>
      </c>
      <c r="V211" s="1">
        <v>2022</v>
      </c>
      <c r="W211">
        <f t="shared" si="45"/>
        <v>1</v>
      </c>
      <c r="X211">
        <f t="shared" si="46"/>
        <v>0</v>
      </c>
      <c r="Y211">
        <f t="shared" si="47"/>
        <v>0</v>
      </c>
      <c r="Z211">
        <f t="shared" si="48"/>
        <v>0</v>
      </c>
      <c r="AA211">
        <f t="shared" si="49"/>
        <v>0</v>
      </c>
      <c r="AB211">
        <f t="shared" si="50"/>
        <v>0</v>
      </c>
      <c r="AC211">
        <f t="shared" si="51"/>
        <v>0</v>
      </c>
      <c r="AD211">
        <f t="shared" si="52"/>
        <v>0</v>
      </c>
      <c r="AE211">
        <f t="shared" si="53"/>
        <v>0</v>
      </c>
      <c r="AF211">
        <f t="shared" si="54"/>
        <v>1</v>
      </c>
      <c r="AG211">
        <f t="shared" si="55"/>
        <v>0.42931111111111114</v>
      </c>
      <c r="AH211">
        <f t="shared" si="56"/>
        <v>0.20215023990032871</v>
      </c>
      <c r="AI211">
        <f t="shared" si="57"/>
        <v>5.0506774070021887</v>
      </c>
      <c r="AJ211">
        <f t="shared" si="58"/>
        <v>0.97634453129043941</v>
      </c>
      <c r="AK211">
        <f t="shared" si="59"/>
        <v>1.8099009900990099E-3</v>
      </c>
    </row>
    <row r="212" spans="1:37" customFormat="1" ht="17">
      <c r="A212" s="9">
        <v>213</v>
      </c>
      <c r="B212" s="1" t="s">
        <v>369</v>
      </c>
      <c r="C212" s="1" t="s">
        <v>77</v>
      </c>
      <c r="D212" s="1" t="s">
        <v>444</v>
      </c>
      <c r="E212" s="1" t="s">
        <v>445</v>
      </c>
      <c r="F212" s="14">
        <v>8.8837410000000006E-2</v>
      </c>
      <c r="G212" s="10">
        <v>-4.9825260000000003E-2</v>
      </c>
      <c r="H212" s="11">
        <v>14</v>
      </c>
      <c r="I212" s="11">
        <v>49</v>
      </c>
      <c r="J212" s="10">
        <v>2.7617976799999999</v>
      </c>
      <c r="K212" s="12">
        <v>12.668900000000001</v>
      </c>
      <c r="L212" s="12">
        <v>1.24407336</v>
      </c>
      <c r="M212" s="12">
        <v>0.30030000000000001</v>
      </c>
      <c r="N212" s="12">
        <v>1.5177243199999999</v>
      </c>
      <c r="O212" s="12">
        <v>1.2262</v>
      </c>
      <c r="P212" s="12">
        <v>3.0098248600000002</v>
      </c>
      <c r="Q212" s="12">
        <v>2.9168004500000002</v>
      </c>
      <c r="R212" s="13">
        <v>2.9515807109121956E-2</v>
      </c>
      <c r="S212" s="1">
        <v>10.3</v>
      </c>
      <c r="T212" s="12"/>
      <c r="U212" s="41">
        <v>1502051426</v>
      </c>
      <c r="V212" s="1">
        <v>2022</v>
      </c>
      <c r="W212">
        <f t="shared" si="45"/>
        <v>1</v>
      </c>
      <c r="X212">
        <f t="shared" si="46"/>
        <v>0</v>
      </c>
      <c r="Y212">
        <f t="shared" si="47"/>
        <v>0</v>
      </c>
      <c r="Z212">
        <f t="shared" si="48"/>
        <v>0</v>
      </c>
      <c r="AA212">
        <f t="shared" si="49"/>
        <v>0</v>
      </c>
      <c r="AB212">
        <f t="shared" si="50"/>
        <v>0</v>
      </c>
      <c r="AC212">
        <f t="shared" si="51"/>
        <v>0</v>
      </c>
      <c r="AD212">
        <f t="shared" si="52"/>
        <v>0</v>
      </c>
      <c r="AE212">
        <f t="shared" si="53"/>
        <v>0</v>
      </c>
      <c r="AF212">
        <f t="shared" si="54"/>
        <v>1</v>
      </c>
      <c r="AG212">
        <f t="shared" si="55"/>
        <v>0.92637142857142862</v>
      </c>
      <c r="AH212">
        <f t="shared" si="56"/>
        <v>9.8199003859845757E-2</v>
      </c>
      <c r="AI212">
        <f t="shared" si="57"/>
        <v>5.054027039627039</v>
      </c>
      <c r="AJ212">
        <f t="shared" si="58"/>
        <v>0.97684514079511453</v>
      </c>
      <c r="AK212">
        <f t="shared" si="59"/>
        <v>6.1285714285714285E-3</v>
      </c>
    </row>
    <row r="213" spans="1:37" customFormat="1" ht="17">
      <c r="A213" s="9">
        <v>214</v>
      </c>
      <c r="B213" s="1" t="s">
        <v>369</v>
      </c>
      <c r="C213" s="1" t="s">
        <v>77</v>
      </c>
      <c r="D213" s="1" t="s">
        <v>446</v>
      </c>
      <c r="E213" s="1" t="s">
        <v>447</v>
      </c>
      <c r="F213" s="14">
        <v>-0.82521</v>
      </c>
      <c r="G213" s="10">
        <v>-0.83552000000000004</v>
      </c>
      <c r="H213" s="11">
        <v>38</v>
      </c>
      <c r="I213" s="11">
        <v>49</v>
      </c>
      <c r="J213" s="10">
        <v>3.09899338</v>
      </c>
      <c r="K213" s="12">
        <v>11.276300000000001</v>
      </c>
      <c r="L213" s="12">
        <v>1.9461373799999999</v>
      </c>
      <c r="M213" s="12">
        <v>0.2341</v>
      </c>
      <c r="N213" s="12">
        <v>1.1528560000000001</v>
      </c>
      <c r="O213" s="12">
        <v>0.66310000000000002</v>
      </c>
      <c r="P213" s="12">
        <v>6.1485500000000002</v>
      </c>
      <c r="Q213" s="12">
        <v>6.9291400000000003</v>
      </c>
      <c r="R213" s="13">
        <v>-0.13421213131551341</v>
      </c>
      <c r="S213" s="1">
        <v>5.8</v>
      </c>
      <c r="T213" s="12"/>
      <c r="U213" s="41">
        <v>1507300077</v>
      </c>
      <c r="V213" s="1">
        <v>2022</v>
      </c>
      <c r="W213">
        <f t="shared" si="45"/>
        <v>1</v>
      </c>
      <c r="X213">
        <f t="shared" si="46"/>
        <v>0</v>
      </c>
      <c r="Y213">
        <f t="shared" si="47"/>
        <v>0</v>
      </c>
      <c r="Z213">
        <f t="shared" si="48"/>
        <v>0</v>
      </c>
      <c r="AA213">
        <f t="shared" si="49"/>
        <v>0</v>
      </c>
      <c r="AB213">
        <f t="shared" si="50"/>
        <v>0</v>
      </c>
      <c r="AC213">
        <f t="shared" si="51"/>
        <v>0</v>
      </c>
      <c r="AD213">
        <f t="shared" si="52"/>
        <v>0</v>
      </c>
      <c r="AE213">
        <f t="shared" si="53"/>
        <v>0</v>
      </c>
      <c r="AF213">
        <f t="shared" si="54"/>
        <v>1</v>
      </c>
      <c r="AG213">
        <f t="shared" si="55"/>
        <v>0.30290526315789473</v>
      </c>
      <c r="AH213">
        <f t="shared" si="56"/>
        <v>0.1725865204011954</v>
      </c>
      <c r="AI213">
        <f t="shared" si="57"/>
        <v>4.9246304997864163</v>
      </c>
      <c r="AJ213">
        <f t="shared" si="58"/>
        <v>0.97966187100361413</v>
      </c>
      <c r="AK213">
        <f t="shared" si="59"/>
        <v>4.7775510204081635E-3</v>
      </c>
    </row>
    <row r="214" spans="1:37" customFormat="1" ht="17">
      <c r="A214" s="9">
        <v>215</v>
      </c>
      <c r="B214" s="1" t="s">
        <v>369</v>
      </c>
      <c r="C214" s="1" t="s">
        <v>77</v>
      </c>
      <c r="D214" s="1" t="s">
        <v>448</v>
      </c>
      <c r="E214" s="1" t="s">
        <v>449</v>
      </c>
      <c r="F214" s="14">
        <v>2.4418999999999998E-4</v>
      </c>
      <c r="G214" s="10">
        <v>2.4351169999999998E-2</v>
      </c>
      <c r="H214" s="11">
        <v>10</v>
      </c>
      <c r="I214" s="11">
        <v>112</v>
      </c>
      <c r="J214" s="10">
        <v>2.52121737</v>
      </c>
      <c r="K214" s="12">
        <v>4.5027999999999997</v>
      </c>
      <c r="L214" s="12">
        <v>1.38173089</v>
      </c>
      <c r="M214" s="12">
        <v>0.1128</v>
      </c>
      <c r="N214" s="12">
        <v>1.13948648</v>
      </c>
      <c r="O214" s="12">
        <v>2.7894999999999999</v>
      </c>
      <c r="P214" s="12">
        <v>2.6051309900000001</v>
      </c>
      <c r="Q214" s="12">
        <v>2.5051434700000001</v>
      </c>
      <c r="R214" s="13">
        <v>9.3734250192156361E-5</v>
      </c>
      <c r="S214" s="1">
        <v>9.9</v>
      </c>
      <c r="T214" s="12"/>
      <c r="U214" s="41">
        <v>1507320015</v>
      </c>
      <c r="V214" s="1">
        <v>2022</v>
      </c>
      <c r="W214">
        <f t="shared" si="45"/>
        <v>1</v>
      </c>
      <c r="X214">
        <f t="shared" si="46"/>
        <v>0</v>
      </c>
      <c r="Y214">
        <f t="shared" si="47"/>
        <v>0</v>
      </c>
      <c r="Z214">
        <f t="shared" si="48"/>
        <v>0</v>
      </c>
      <c r="AA214">
        <f t="shared" si="49"/>
        <v>0</v>
      </c>
      <c r="AB214">
        <f t="shared" si="50"/>
        <v>0</v>
      </c>
      <c r="AC214">
        <f t="shared" si="51"/>
        <v>0</v>
      </c>
      <c r="AD214">
        <f t="shared" si="52"/>
        <v>0</v>
      </c>
      <c r="AE214">
        <f t="shared" si="53"/>
        <v>0</v>
      </c>
      <c r="AF214">
        <f t="shared" si="54"/>
        <v>1</v>
      </c>
      <c r="AG214">
        <f t="shared" si="55"/>
        <v>0.46155999999999997</v>
      </c>
      <c r="AH214">
        <f t="shared" si="56"/>
        <v>0.30686037354534962</v>
      </c>
      <c r="AI214">
        <f t="shared" si="57"/>
        <v>10.1018304964539</v>
      </c>
      <c r="AJ214">
        <f t="shared" si="58"/>
        <v>0.97556114048011089</v>
      </c>
      <c r="AK214">
        <f t="shared" si="59"/>
        <v>1.0071428571428571E-3</v>
      </c>
    </row>
    <row r="215" spans="1:37" customFormat="1" ht="17">
      <c r="A215" s="9">
        <v>216</v>
      </c>
      <c r="B215" s="1" t="s">
        <v>369</v>
      </c>
      <c r="C215" s="1" t="s">
        <v>77</v>
      </c>
      <c r="D215" s="1" t="s">
        <v>450</v>
      </c>
      <c r="E215" s="1" t="s">
        <v>451</v>
      </c>
      <c r="F215" s="14">
        <v>0.46857263999999998</v>
      </c>
      <c r="G215" s="10">
        <v>0.46771754999999998</v>
      </c>
      <c r="H215" s="11">
        <v>13</v>
      </c>
      <c r="I215" s="11">
        <v>49</v>
      </c>
      <c r="J215" s="10">
        <v>2.51836708</v>
      </c>
      <c r="K215" s="12">
        <v>6.5072999999999999</v>
      </c>
      <c r="L215" s="12">
        <v>1.2856364899999999</v>
      </c>
      <c r="M215" s="12">
        <v>0.17030000000000001</v>
      </c>
      <c r="N215" s="12">
        <v>1.2327305900000001</v>
      </c>
      <c r="O215" s="12">
        <v>0.78520000000000001</v>
      </c>
      <c r="P215" s="12">
        <v>5.3708857600000002</v>
      </c>
      <c r="Q215" s="12">
        <v>4.5883009599999998</v>
      </c>
      <c r="R215" s="13">
        <v>8.7243084462850312E-2</v>
      </c>
      <c r="S215" s="1">
        <v>5.5</v>
      </c>
      <c r="T215" s="12"/>
      <c r="U215" s="41">
        <v>1507330011</v>
      </c>
      <c r="V215" s="1">
        <v>2022</v>
      </c>
      <c r="W215">
        <f t="shared" si="45"/>
        <v>1</v>
      </c>
      <c r="X215">
        <f t="shared" si="46"/>
        <v>0</v>
      </c>
      <c r="Y215">
        <f t="shared" si="47"/>
        <v>0</v>
      </c>
      <c r="Z215">
        <f t="shared" si="48"/>
        <v>0</v>
      </c>
      <c r="AA215">
        <f t="shared" si="49"/>
        <v>0</v>
      </c>
      <c r="AB215">
        <f t="shared" si="50"/>
        <v>0</v>
      </c>
      <c r="AC215">
        <f t="shared" si="51"/>
        <v>0</v>
      </c>
      <c r="AD215">
        <f t="shared" si="52"/>
        <v>0</v>
      </c>
      <c r="AE215">
        <f t="shared" si="53"/>
        <v>0</v>
      </c>
      <c r="AF215">
        <f t="shared" si="54"/>
        <v>1</v>
      </c>
      <c r="AG215">
        <f t="shared" si="55"/>
        <v>0.5136615384615385</v>
      </c>
      <c r="AH215">
        <f t="shared" si="56"/>
        <v>0.19756834478201404</v>
      </c>
      <c r="AI215">
        <f t="shared" si="57"/>
        <v>7.2385824427480916</v>
      </c>
      <c r="AJ215">
        <f t="shared" si="58"/>
        <v>0.97449682520666103</v>
      </c>
      <c r="AK215">
        <f t="shared" si="59"/>
        <v>3.4755102040816329E-3</v>
      </c>
    </row>
    <row r="216" spans="1:37" customFormat="1" ht="17">
      <c r="A216" s="9">
        <v>217</v>
      </c>
      <c r="B216" s="1" t="s">
        <v>369</v>
      </c>
      <c r="C216" s="1" t="s">
        <v>77</v>
      </c>
      <c r="D216" s="1" t="s">
        <v>452</v>
      </c>
      <c r="E216" s="1" t="s">
        <v>453</v>
      </c>
      <c r="F216" s="14">
        <v>0.56559853999999998</v>
      </c>
      <c r="G216" s="10">
        <v>0.58753975000000003</v>
      </c>
      <c r="H216" s="11">
        <v>22</v>
      </c>
      <c r="I216" s="11">
        <v>83</v>
      </c>
      <c r="J216" s="10">
        <v>4.68116384</v>
      </c>
      <c r="K216" s="12">
        <v>13.465</v>
      </c>
      <c r="L216" s="12">
        <v>1.98113282</v>
      </c>
      <c r="M216" s="12">
        <v>0.34960000000000002</v>
      </c>
      <c r="N216" s="12">
        <v>2.7000310199999999</v>
      </c>
      <c r="O216" s="12">
        <v>1.472</v>
      </c>
      <c r="P216" s="12">
        <v>7.2244652900000004</v>
      </c>
      <c r="Q216" s="12">
        <v>6.0419612599999999</v>
      </c>
      <c r="R216" s="13">
        <v>7.8289329008597114E-2</v>
      </c>
      <c r="S216" s="1">
        <v>5.6</v>
      </c>
      <c r="T216" s="12"/>
      <c r="U216" s="41">
        <v>1507340017</v>
      </c>
      <c r="V216" s="1">
        <v>2022</v>
      </c>
      <c r="W216">
        <f t="shared" si="45"/>
        <v>1</v>
      </c>
      <c r="X216">
        <f t="shared" si="46"/>
        <v>0</v>
      </c>
      <c r="Y216">
        <f t="shared" si="47"/>
        <v>0</v>
      </c>
      <c r="Z216">
        <f t="shared" si="48"/>
        <v>0</v>
      </c>
      <c r="AA216">
        <f t="shared" si="49"/>
        <v>0</v>
      </c>
      <c r="AB216">
        <f t="shared" si="50"/>
        <v>0</v>
      </c>
      <c r="AC216">
        <f t="shared" si="51"/>
        <v>0</v>
      </c>
      <c r="AD216">
        <f t="shared" si="52"/>
        <v>0</v>
      </c>
      <c r="AE216">
        <f t="shared" si="53"/>
        <v>0</v>
      </c>
      <c r="AF216">
        <f t="shared" si="54"/>
        <v>1</v>
      </c>
      <c r="AG216">
        <f t="shared" si="55"/>
        <v>0.62793636363636363</v>
      </c>
      <c r="AH216">
        <f t="shared" si="56"/>
        <v>0.14713203267731156</v>
      </c>
      <c r="AI216">
        <f t="shared" si="57"/>
        <v>7.7232008581235689</v>
      </c>
      <c r="AJ216">
        <f t="shared" si="58"/>
        <v>0.97469344027333393</v>
      </c>
      <c r="AK216">
        <f t="shared" si="59"/>
        <v>4.2120481927710842E-3</v>
      </c>
    </row>
    <row r="217" spans="1:37" customFormat="1" ht="17">
      <c r="A217" s="9">
        <v>218</v>
      </c>
      <c r="B217" s="1" t="s">
        <v>369</v>
      </c>
      <c r="C217" s="1" t="s">
        <v>77</v>
      </c>
      <c r="D217" s="1" t="s">
        <v>454</v>
      </c>
      <c r="E217" s="1" t="s">
        <v>455</v>
      </c>
      <c r="F217" s="14">
        <v>3.3800000000000002E-3</v>
      </c>
      <c r="G217" s="10">
        <v>0.54998999999999998</v>
      </c>
      <c r="H217" s="11">
        <v>15</v>
      </c>
      <c r="I217" s="11">
        <v>95</v>
      </c>
      <c r="J217" s="10">
        <v>2.6334097399999998</v>
      </c>
      <c r="K217" s="12">
        <v>13.2562</v>
      </c>
      <c r="L217" s="12">
        <v>1.53100258</v>
      </c>
      <c r="M217" s="12">
        <v>0.1431</v>
      </c>
      <c r="N217" s="12">
        <v>1.1024071600000001</v>
      </c>
      <c r="O217" s="12">
        <v>2.7593000000000001</v>
      </c>
      <c r="P217" s="12">
        <v>2.6864400000000002</v>
      </c>
      <c r="Q217" s="12">
        <v>2.29962</v>
      </c>
      <c r="R217" s="13">
        <v>1.2581706645225651E-3</v>
      </c>
      <c r="S217" s="1">
        <v>7.5</v>
      </c>
      <c r="T217" s="12"/>
      <c r="U217" s="41">
        <v>1542011282</v>
      </c>
      <c r="V217" s="1">
        <v>2022</v>
      </c>
      <c r="W217">
        <f t="shared" si="45"/>
        <v>1</v>
      </c>
      <c r="X217">
        <f t="shared" si="46"/>
        <v>0</v>
      </c>
      <c r="Y217">
        <f t="shared" si="47"/>
        <v>0</v>
      </c>
      <c r="Z217">
        <f t="shared" si="48"/>
        <v>0</v>
      </c>
      <c r="AA217">
        <f t="shared" si="49"/>
        <v>0</v>
      </c>
      <c r="AB217">
        <f t="shared" si="50"/>
        <v>0</v>
      </c>
      <c r="AC217">
        <f t="shared" si="51"/>
        <v>0</v>
      </c>
      <c r="AD217">
        <f t="shared" si="52"/>
        <v>0</v>
      </c>
      <c r="AE217">
        <f t="shared" si="53"/>
        <v>0</v>
      </c>
      <c r="AF217">
        <f t="shared" si="54"/>
        <v>1</v>
      </c>
      <c r="AG217">
        <f t="shared" si="55"/>
        <v>0.89328666666666667</v>
      </c>
      <c r="AH217">
        <f t="shared" si="56"/>
        <v>0.11549332236990993</v>
      </c>
      <c r="AI217">
        <f t="shared" si="57"/>
        <v>7.7037537386443047</v>
      </c>
      <c r="AJ217">
        <f t="shared" si="58"/>
        <v>0.98932033762957761</v>
      </c>
      <c r="AK217">
        <f t="shared" si="59"/>
        <v>1.5063157894736842E-3</v>
      </c>
    </row>
    <row r="218" spans="1:37" customFormat="1" ht="17">
      <c r="A218" s="9">
        <v>219</v>
      </c>
      <c r="B218" s="1" t="s">
        <v>369</v>
      </c>
      <c r="C218" s="1" t="s">
        <v>77</v>
      </c>
      <c r="D218" s="1" t="s">
        <v>456</v>
      </c>
      <c r="E218" s="1" t="s">
        <v>457</v>
      </c>
      <c r="F218" s="14">
        <v>0.49974496000000002</v>
      </c>
      <c r="G218" s="10">
        <v>0.47681404999999999</v>
      </c>
      <c r="H218" s="11">
        <v>29</v>
      </c>
      <c r="I218" s="11">
        <v>224</v>
      </c>
      <c r="J218" s="10">
        <v>5.7169906800000003</v>
      </c>
      <c r="K218" s="12">
        <v>21.728000000000002</v>
      </c>
      <c r="L218" s="12">
        <v>3.9284651099999999</v>
      </c>
      <c r="M218" s="12">
        <v>0.27379999999999999</v>
      </c>
      <c r="N218" s="12">
        <v>1.78852557</v>
      </c>
      <c r="O218" s="12">
        <v>2.6333000000000002</v>
      </c>
      <c r="P218" s="12">
        <v>7.29094131</v>
      </c>
      <c r="Q218" s="12">
        <v>6.1309099500000004</v>
      </c>
      <c r="R218" s="13">
        <v>6.8543270169321935E-2</v>
      </c>
      <c r="S218" s="1">
        <v>9</v>
      </c>
      <c r="T218" s="12"/>
      <c r="U218" s="41">
        <v>1542050056</v>
      </c>
      <c r="V218" s="1">
        <v>2022</v>
      </c>
      <c r="W218">
        <f t="shared" si="45"/>
        <v>1</v>
      </c>
      <c r="X218">
        <f t="shared" si="46"/>
        <v>0</v>
      </c>
      <c r="Y218">
        <f t="shared" si="47"/>
        <v>0</v>
      </c>
      <c r="Z218">
        <f t="shared" si="48"/>
        <v>0</v>
      </c>
      <c r="AA218">
        <f t="shared" si="49"/>
        <v>0</v>
      </c>
      <c r="AB218">
        <f t="shared" si="50"/>
        <v>0</v>
      </c>
      <c r="AC218">
        <f t="shared" si="51"/>
        <v>0</v>
      </c>
      <c r="AD218">
        <f t="shared" si="52"/>
        <v>0</v>
      </c>
      <c r="AE218">
        <f t="shared" si="53"/>
        <v>0</v>
      </c>
      <c r="AF218">
        <f t="shared" si="54"/>
        <v>1</v>
      </c>
      <c r="AG218">
        <f t="shared" si="55"/>
        <v>0.75868275862068979</v>
      </c>
      <c r="AH218">
        <f t="shared" si="56"/>
        <v>0.18080196566642118</v>
      </c>
      <c r="AI218">
        <f t="shared" si="57"/>
        <v>6.5322336376917463</v>
      </c>
      <c r="AJ218">
        <f t="shared" si="58"/>
        <v>0.98755556363570252</v>
      </c>
      <c r="AK218">
        <f t="shared" si="59"/>
        <v>1.2223214285714285E-3</v>
      </c>
    </row>
    <row r="219" spans="1:37" customFormat="1" ht="17">
      <c r="A219" s="9">
        <v>220</v>
      </c>
      <c r="B219" s="1" t="s">
        <v>369</v>
      </c>
      <c r="C219" s="1" t="s">
        <v>77</v>
      </c>
      <c r="D219" s="1" t="s">
        <v>458</v>
      </c>
      <c r="E219" s="1" t="s">
        <v>459</v>
      </c>
      <c r="F219" s="14">
        <v>9.7767870000000007E-2</v>
      </c>
      <c r="G219" s="10">
        <v>9.778953E-2</v>
      </c>
      <c r="H219" s="11">
        <v>9</v>
      </c>
      <c r="I219" s="11">
        <v>66</v>
      </c>
      <c r="J219" s="10">
        <v>2.35639062</v>
      </c>
      <c r="K219" s="12">
        <v>11.196300000000001</v>
      </c>
      <c r="L219" s="12">
        <v>1.3976197699999999</v>
      </c>
      <c r="M219" s="12">
        <v>0.18590000000000001</v>
      </c>
      <c r="N219" s="12">
        <v>0.95877084999999995</v>
      </c>
      <c r="O219" s="12">
        <v>0.74529999999999996</v>
      </c>
      <c r="P219" s="12">
        <v>2.48332453</v>
      </c>
      <c r="Q219" s="12">
        <v>2.0913898400000002</v>
      </c>
      <c r="R219" s="13">
        <v>3.9369751644985358E-2</v>
      </c>
      <c r="S219" s="1">
        <v>8.4</v>
      </c>
      <c r="T219" s="12"/>
      <c r="U219" s="41">
        <v>1543020105</v>
      </c>
      <c r="V219" s="1">
        <v>2022</v>
      </c>
      <c r="W219">
        <f t="shared" si="45"/>
        <v>1</v>
      </c>
      <c r="X219">
        <f t="shared" si="46"/>
        <v>0</v>
      </c>
      <c r="Y219">
        <f t="shared" si="47"/>
        <v>0</v>
      </c>
      <c r="Z219">
        <f t="shared" si="48"/>
        <v>0</v>
      </c>
      <c r="AA219">
        <f t="shared" si="49"/>
        <v>0</v>
      </c>
      <c r="AB219">
        <f t="shared" si="50"/>
        <v>0</v>
      </c>
      <c r="AC219">
        <f t="shared" si="51"/>
        <v>0</v>
      </c>
      <c r="AD219">
        <f t="shared" si="52"/>
        <v>0</v>
      </c>
      <c r="AE219">
        <f t="shared" si="53"/>
        <v>0</v>
      </c>
      <c r="AF219">
        <f t="shared" si="54"/>
        <v>1</v>
      </c>
      <c r="AG219">
        <f t="shared" si="55"/>
        <v>1.264688888888889</v>
      </c>
      <c r="AH219">
        <f t="shared" si="56"/>
        <v>0.12482871752275304</v>
      </c>
      <c r="AI219">
        <f t="shared" si="57"/>
        <v>5.1574548144163526</v>
      </c>
      <c r="AJ219">
        <f t="shared" si="58"/>
        <v>0.98366748080335964</v>
      </c>
      <c r="AK219">
        <f t="shared" si="59"/>
        <v>2.816666666666667E-3</v>
      </c>
    </row>
    <row r="220" spans="1:37" customFormat="1" ht="17">
      <c r="A220" s="9">
        <v>221</v>
      </c>
      <c r="B220" s="1" t="s">
        <v>460</v>
      </c>
      <c r="C220" s="1" t="s">
        <v>21</v>
      </c>
      <c r="D220" s="1" t="s">
        <v>461</v>
      </c>
      <c r="E220" s="1" t="s">
        <v>462</v>
      </c>
      <c r="F220" s="14">
        <v>-2.0585399199999999</v>
      </c>
      <c r="G220" s="10">
        <v>2.5378189600000001</v>
      </c>
      <c r="H220" s="11">
        <v>481</v>
      </c>
      <c r="I220" s="11">
        <v>882</v>
      </c>
      <c r="J220" s="10">
        <v>59.435376419999997</v>
      </c>
      <c r="K220" s="12">
        <v>74.727199999999996</v>
      </c>
      <c r="L220" s="12">
        <v>29.921967970000001</v>
      </c>
      <c r="M220" s="12">
        <v>2.9969000000000001</v>
      </c>
      <c r="N220" s="12">
        <v>29.51340845</v>
      </c>
      <c r="O220" s="12">
        <v>27.703900000000001</v>
      </c>
      <c r="P220" s="12">
        <v>76.171862590000003</v>
      </c>
      <c r="Q220" s="12">
        <v>69.551853890000004</v>
      </c>
      <c r="R220" s="13">
        <v>-2.702493873728971E-2</v>
      </c>
      <c r="S220" s="1">
        <v>8.3000000000000007</v>
      </c>
      <c r="T220" s="12"/>
      <c r="U220" s="41">
        <v>1145010010</v>
      </c>
      <c r="V220" s="1">
        <v>2022</v>
      </c>
      <c r="W220">
        <f t="shared" si="45"/>
        <v>1</v>
      </c>
      <c r="X220">
        <f t="shared" si="46"/>
        <v>0</v>
      </c>
      <c r="Y220">
        <f t="shared" si="47"/>
        <v>0</v>
      </c>
      <c r="Z220">
        <f t="shared" si="48"/>
        <v>0</v>
      </c>
      <c r="AA220">
        <f t="shared" si="49"/>
        <v>0</v>
      </c>
      <c r="AB220">
        <f t="shared" si="50"/>
        <v>0</v>
      </c>
      <c r="AC220">
        <f t="shared" si="51"/>
        <v>1</v>
      </c>
      <c r="AD220">
        <f t="shared" si="52"/>
        <v>1</v>
      </c>
      <c r="AE220">
        <f t="shared" si="53"/>
        <v>0</v>
      </c>
      <c r="AF220">
        <f t="shared" si="54"/>
        <v>0</v>
      </c>
      <c r="AG220">
        <f t="shared" si="55"/>
        <v>0.16158856548856548</v>
      </c>
      <c r="AH220">
        <f t="shared" si="56"/>
        <v>0.40041601946814548</v>
      </c>
      <c r="AI220">
        <f t="shared" si="57"/>
        <v>9.847979061697087</v>
      </c>
      <c r="AJ220">
        <f t="shared" si="58"/>
        <v>0.96144181791747996</v>
      </c>
      <c r="AK220">
        <f t="shared" si="59"/>
        <v>3.3978458049886621E-3</v>
      </c>
    </row>
    <row r="221" spans="1:37" customFormat="1" ht="17">
      <c r="A221" s="9">
        <v>222</v>
      </c>
      <c r="B221" s="1" t="s">
        <v>460</v>
      </c>
      <c r="C221" s="1" t="s">
        <v>38</v>
      </c>
      <c r="D221" s="1" t="s">
        <v>463</v>
      </c>
      <c r="E221" s="1" t="s">
        <v>464</v>
      </c>
      <c r="F221" s="14">
        <v>-2.6838089999999998E-2</v>
      </c>
      <c r="G221" s="10">
        <v>4.5196253999999998</v>
      </c>
      <c r="H221" s="11">
        <v>111</v>
      </c>
      <c r="I221" s="11">
        <v>394</v>
      </c>
      <c r="J221" s="10">
        <v>23.72500342</v>
      </c>
      <c r="K221" s="12">
        <v>44.925699999999999</v>
      </c>
      <c r="L221" s="12">
        <v>13.35839777</v>
      </c>
      <c r="M221" s="12">
        <v>1.3962000000000001</v>
      </c>
      <c r="N221" s="12">
        <v>10.36660565</v>
      </c>
      <c r="O221" s="12">
        <v>9.8584999999999994</v>
      </c>
      <c r="P221" s="12">
        <v>28.308924619999999</v>
      </c>
      <c r="Q221" s="12">
        <v>25.192244680000002</v>
      </c>
      <c r="R221" s="13">
        <v>-9.4804343012871398E-4</v>
      </c>
      <c r="S221" s="1">
        <v>8.5</v>
      </c>
      <c r="T221" s="12"/>
      <c r="U221" s="41">
        <v>1145010038</v>
      </c>
      <c r="V221" s="1">
        <v>2022</v>
      </c>
      <c r="W221">
        <f t="shared" si="45"/>
        <v>1</v>
      </c>
      <c r="X221">
        <f t="shared" si="46"/>
        <v>0</v>
      </c>
      <c r="Y221">
        <f t="shared" si="47"/>
        <v>0</v>
      </c>
      <c r="Z221">
        <f t="shared" si="48"/>
        <v>0</v>
      </c>
      <c r="AA221">
        <f t="shared" si="49"/>
        <v>0</v>
      </c>
      <c r="AB221">
        <f t="shared" si="50"/>
        <v>0</v>
      </c>
      <c r="AC221">
        <f t="shared" si="51"/>
        <v>1</v>
      </c>
      <c r="AD221">
        <f t="shared" si="52"/>
        <v>0</v>
      </c>
      <c r="AE221">
        <f t="shared" si="53"/>
        <v>1</v>
      </c>
      <c r="AF221">
        <f t="shared" si="54"/>
        <v>0</v>
      </c>
      <c r="AG221">
        <f t="shared" si="55"/>
        <v>0.41731441441441441</v>
      </c>
      <c r="AH221">
        <f t="shared" si="56"/>
        <v>0.29734423214329436</v>
      </c>
      <c r="AI221">
        <f t="shared" si="57"/>
        <v>7.424871544191376</v>
      </c>
      <c r="AJ221">
        <f t="shared" si="58"/>
        <v>0.96985874931727756</v>
      </c>
      <c r="AK221">
        <f t="shared" si="59"/>
        <v>3.5436548223350258E-3</v>
      </c>
    </row>
    <row r="222" spans="1:37" customFormat="1" ht="17">
      <c r="A222" s="9">
        <v>223</v>
      </c>
      <c r="B222" s="1" t="s">
        <v>460</v>
      </c>
      <c r="C222" s="1" t="s">
        <v>38</v>
      </c>
      <c r="D222" s="1" t="s">
        <v>465</v>
      </c>
      <c r="E222" s="1" t="s">
        <v>466</v>
      </c>
      <c r="F222" s="14">
        <v>2.9185642000000001</v>
      </c>
      <c r="G222" s="10">
        <v>3.0638583100000001</v>
      </c>
      <c r="H222" s="11">
        <v>95</v>
      </c>
      <c r="I222" s="11">
        <v>447</v>
      </c>
      <c r="J222" s="10">
        <v>28.467762069999999</v>
      </c>
      <c r="K222" s="12">
        <v>46.237900000000003</v>
      </c>
      <c r="L222" s="12">
        <v>15.667465180000001</v>
      </c>
      <c r="M222" s="12">
        <v>1.6406000000000001</v>
      </c>
      <c r="N222" s="12">
        <v>12.80029689</v>
      </c>
      <c r="O222" s="12">
        <v>11.423</v>
      </c>
      <c r="P222" s="12">
        <v>32.183985829999997</v>
      </c>
      <c r="Q222" s="12">
        <v>26.562942840000002</v>
      </c>
      <c r="R222" s="13">
        <v>9.0683739901460184E-2</v>
      </c>
      <c r="S222" s="1">
        <v>7.8</v>
      </c>
      <c r="T222" s="12"/>
      <c r="U222" s="41">
        <v>1146010014</v>
      </c>
      <c r="V222" s="1">
        <v>2022</v>
      </c>
      <c r="W222">
        <f t="shared" si="45"/>
        <v>1</v>
      </c>
      <c r="X222">
        <f t="shared" si="46"/>
        <v>0</v>
      </c>
      <c r="Y222">
        <f t="shared" si="47"/>
        <v>0</v>
      </c>
      <c r="Z222">
        <f t="shared" si="48"/>
        <v>0</v>
      </c>
      <c r="AA222">
        <f t="shared" si="49"/>
        <v>0</v>
      </c>
      <c r="AB222">
        <f t="shared" si="50"/>
        <v>0</v>
      </c>
      <c r="AC222">
        <f t="shared" si="51"/>
        <v>1</v>
      </c>
      <c r="AD222">
        <f t="shared" si="52"/>
        <v>0</v>
      </c>
      <c r="AE222">
        <f t="shared" si="53"/>
        <v>1</v>
      </c>
      <c r="AF222">
        <f t="shared" si="54"/>
        <v>0</v>
      </c>
      <c r="AG222">
        <f t="shared" si="55"/>
        <v>0.50398421052631581</v>
      </c>
      <c r="AH222">
        <f t="shared" si="56"/>
        <v>0.33884465297948219</v>
      </c>
      <c r="AI222">
        <f t="shared" si="57"/>
        <v>7.8022046141655492</v>
      </c>
      <c r="AJ222">
        <f t="shared" si="58"/>
        <v>0.96573409776830943</v>
      </c>
      <c r="AK222">
        <f t="shared" si="59"/>
        <v>3.6702460850111859E-3</v>
      </c>
    </row>
    <row r="223" spans="1:37" customFormat="1" ht="17">
      <c r="A223" s="9">
        <v>224</v>
      </c>
      <c r="B223" s="1" t="s">
        <v>460</v>
      </c>
      <c r="C223" s="1" t="s">
        <v>77</v>
      </c>
      <c r="D223" s="1" t="s">
        <v>467</v>
      </c>
      <c r="E223" s="1" t="s">
        <v>468</v>
      </c>
      <c r="F223" s="14">
        <v>-0.31408268</v>
      </c>
      <c r="G223" s="10">
        <v>3.22256104</v>
      </c>
      <c r="H223" s="11">
        <v>57</v>
      </c>
      <c r="I223" s="11">
        <v>147</v>
      </c>
      <c r="J223" s="10">
        <v>7.4714336899999996</v>
      </c>
      <c r="K223" s="12">
        <v>24.209599999999998</v>
      </c>
      <c r="L223" s="12">
        <v>5.2473018700000003</v>
      </c>
      <c r="M223" s="12">
        <v>0.42820000000000003</v>
      </c>
      <c r="N223" s="12">
        <v>2.2241318200000002</v>
      </c>
      <c r="O223" s="12">
        <v>2.9876</v>
      </c>
      <c r="P223" s="12">
        <v>9.7947149099999997</v>
      </c>
      <c r="Q223" s="12">
        <v>8.6241395000000001</v>
      </c>
      <c r="R223" s="13">
        <v>-3.2066546386085679E-2</v>
      </c>
      <c r="S223" s="1">
        <v>7.3</v>
      </c>
      <c r="T223" s="12"/>
      <c r="U223" s="41">
        <v>1146010032</v>
      </c>
      <c r="V223" s="1">
        <v>2022</v>
      </c>
      <c r="W223">
        <f t="shared" si="45"/>
        <v>1</v>
      </c>
      <c r="X223">
        <f t="shared" si="46"/>
        <v>0</v>
      </c>
      <c r="Y223">
        <f t="shared" si="47"/>
        <v>0</v>
      </c>
      <c r="Z223">
        <f t="shared" si="48"/>
        <v>0</v>
      </c>
      <c r="AA223">
        <f t="shared" si="49"/>
        <v>0</v>
      </c>
      <c r="AB223">
        <f t="shared" si="50"/>
        <v>0</v>
      </c>
      <c r="AC223">
        <f t="shared" si="51"/>
        <v>1</v>
      </c>
      <c r="AD223">
        <f t="shared" si="52"/>
        <v>0</v>
      </c>
      <c r="AE223">
        <f t="shared" si="53"/>
        <v>0</v>
      </c>
      <c r="AF223">
        <f t="shared" si="54"/>
        <v>1</v>
      </c>
      <c r="AG223">
        <f t="shared" si="55"/>
        <v>0.43224210526315787</v>
      </c>
      <c r="AH223">
        <f t="shared" si="56"/>
        <v>0.21674467442667375</v>
      </c>
      <c r="AI223">
        <f t="shared" si="57"/>
        <v>5.194142503503036</v>
      </c>
      <c r="AJ223">
        <f t="shared" si="58"/>
        <v>0.98262020147902818</v>
      </c>
      <c r="AK223">
        <f t="shared" si="59"/>
        <v>2.9129251700680272E-3</v>
      </c>
    </row>
    <row r="224" spans="1:37" customFormat="1" ht="17">
      <c r="A224" s="9">
        <v>225</v>
      </c>
      <c r="B224" s="1" t="s">
        <v>460</v>
      </c>
      <c r="C224" s="1" t="s">
        <v>77</v>
      </c>
      <c r="D224" s="1" t="s">
        <v>469</v>
      </c>
      <c r="E224" s="1" t="s">
        <v>470</v>
      </c>
      <c r="F224" s="14">
        <v>-0.13582662000000001</v>
      </c>
      <c r="G224" s="10">
        <v>-4.0906360000000003E-2</v>
      </c>
      <c r="H224" s="11">
        <v>14</v>
      </c>
      <c r="I224" s="11">
        <v>26</v>
      </c>
      <c r="J224" s="10">
        <v>2.1365091999999999</v>
      </c>
      <c r="K224" s="12">
        <v>7.8391999999999999</v>
      </c>
      <c r="L224" s="12">
        <v>1.9381241300000001</v>
      </c>
      <c r="M224" s="12">
        <v>4.3099999999999999E-2</v>
      </c>
      <c r="N224" s="12">
        <v>0.19838507</v>
      </c>
      <c r="O224" s="12">
        <v>0.31900000000000001</v>
      </c>
      <c r="P224" s="12">
        <v>2.4721610699999998</v>
      </c>
      <c r="Q224" s="12">
        <v>2.3623188800000001</v>
      </c>
      <c r="R224" s="13">
        <v>-5.4942463761068774E-2</v>
      </c>
      <c r="S224" s="1">
        <v>5.0999999999999996</v>
      </c>
      <c r="T224" s="12"/>
      <c r="U224" s="41">
        <v>1146030516</v>
      </c>
      <c r="V224" s="1">
        <v>2022</v>
      </c>
      <c r="W224">
        <f t="shared" si="45"/>
        <v>1</v>
      </c>
      <c r="X224">
        <f t="shared" si="46"/>
        <v>0</v>
      </c>
      <c r="Y224">
        <f t="shared" si="47"/>
        <v>0</v>
      </c>
      <c r="Z224">
        <f t="shared" si="48"/>
        <v>0</v>
      </c>
      <c r="AA224">
        <f t="shared" si="49"/>
        <v>0</v>
      </c>
      <c r="AB224">
        <f t="shared" si="50"/>
        <v>0</v>
      </c>
      <c r="AC224">
        <f t="shared" si="51"/>
        <v>1</v>
      </c>
      <c r="AD224">
        <f t="shared" si="52"/>
        <v>0</v>
      </c>
      <c r="AE224">
        <f t="shared" si="53"/>
        <v>0</v>
      </c>
      <c r="AF224">
        <f t="shared" si="54"/>
        <v>1</v>
      </c>
      <c r="AG224">
        <f t="shared" si="55"/>
        <v>0.56302142857142856</v>
      </c>
      <c r="AH224">
        <f t="shared" si="56"/>
        <v>0.24723493851413411</v>
      </c>
      <c r="AI224">
        <f t="shared" si="57"/>
        <v>4.6029018561484918</v>
      </c>
      <c r="AJ224">
        <f t="shared" si="58"/>
        <v>0.99453205282722046</v>
      </c>
      <c r="AK224">
        <f t="shared" si="59"/>
        <v>1.6576923076923077E-3</v>
      </c>
    </row>
    <row r="225" spans="1:37" customFormat="1" ht="17">
      <c r="A225" s="9">
        <v>226</v>
      </c>
      <c r="B225" s="1" t="s">
        <v>460</v>
      </c>
      <c r="C225" s="1" t="s">
        <v>77</v>
      </c>
      <c r="D225" s="1" t="s">
        <v>471</v>
      </c>
      <c r="E225" s="1" t="s">
        <v>472</v>
      </c>
      <c r="F225" s="14">
        <v>-0.12855219000000001</v>
      </c>
      <c r="G225" s="10">
        <v>3.1202999999999999E-3</v>
      </c>
      <c r="H225" s="11">
        <v>32</v>
      </c>
      <c r="I225" s="11">
        <v>241</v>
      </c>
      <c r="J225" s="10">
        <v>3.87330606</v>
      </c>
      <c r="K225" s="12">
        <v>6.9718999999999998</v>
      </c>
      <c r="L225" s="12">
        <v>1.6583323599999999</v>
      </c>
      <c r="M225" s="12">
        <v>0.28220000000000001</v>
      </c>
      <c r="N225" s="12">
        <v>2.2149736999999998</v>
      </c>
      <c r="O225" s="12">
        <v>5.5185000000000004</v>
      </c>
      <c r="P225" s="12">
        <v>4.9767807399999997</v>
      </c>
      <c r="Q225" s="12">
        <v>6.0103478099999998</v>
      </c>
      <c r="R225" s="13">
        <v>-2.5830390510633586E-2</v>
      </c>
      <c r="S225" s="1">
        <v>10.4</v>
      </c>
      <c r="T225" s="12"/>
      <c r="U225" s="41">
        <v>145010019</v>
      </c>
      <c r="V225" s="1">
        <v>2022</v>
      </c>
      <c r="W225">
        <f t="shared" si="45"/>
        <v>0</v>
      </c>
      <c r="X225">
        <f t="shared" si="46"/>
        <v>0</v>
      </c>
      <c r="Y225">
        <f t="shared" si="47"/>
        <v>0</v>
      </c>
      <c r="Z225">
        <f t="shared" si="48"/>
        <v>0</v>
      </c>
      <c r="AA225">
        <f t="shared" si="49"/>
        <v>0</v>
      </c>
      <c r="AB225">
        <f t="shared" si="50"/>
        <v>0</v>
      </c>
      <c r="AC225">
        <f t="shared" si="51"/>
        <v>1</v>
      </c>
      <c r="AD225">
        <f t="shared" si="52"/>
        <v>0</v>
      </c>
      <c r="AE225">
        <f t="shared" si="53"/>
        <v>0</v>
      </c>
      <c r="AF225">
        <f t="shared" si="54"/>
        <v>1</v>
      </c>
      <c r="AG225">
        <f t="shared" si="55"/>
        <v>0.22669062499999998</v>
      </c>
      <c r="AH225">
        <f t="shared" si="56"/>
        <v>0.23785945868414635</v>
      </c>
      <c r="AI225">
        <f t="shared" si="57"/>
        <v>7.8489500354358599</v>
      </c>
      <c r="AJ225">
        <f t="shared" si="58"/>
        <v>0.96109786189878832</v>
      </c>
      <c r="AK225">
        <f t="shared" si="59"/>
        <v>1.170954356846473E-3</v>
      </c>
    </row>
    <row r="226" spans="1:37" customFormat="1" ht="17">
      <c r="A226" s="9">
        <v>227</v>
      </c>
      <c r="B226" s="1" t="s">
        <v>460</v>
      </c>
      <c r="C226" s="1" t="s">
        <v>77</v>
      </c>
      <c r="D226" s="1" t="s">
        <v>473</v>
      </c>
      <c r="E226" s="1" t="s">
        <v>474</v>
      </c>
      <c r="F226" s="14">
        <v>1.56548441</v>
      </c>
      <c r="G226" s="10">
        <v>1.8480333099999999</v>
      </c>
      <c r="H226" s="11">
        <v>23</v>
      </c>
      <c r="I226" s="11">
        <v>532</v>
      </c>
      <c r="J226" s="10">
        <v>4.98852984</v>
      </c>
      <c r="K226" s="12">
        <v>8.8224</v>
      </c>
      <c r="L226" s="12">
        <v>1.48012689</v>
      </c>
      <c r="M226" s="12">
        <v>0.877</v>
      </c>
      <c r="N226" s="12">
        <v>3.5084029499999998</v>
      </c>
      <c r="O226" s="12">
        <v>26.872</v>
      </c>
      <c r="P226" s="12">
        <v>6.7920824399999997</v>
      </c>
      <c r="Q226" s="12">
        <v>5.8939932500000003</v>
      </c>
      <c r="R226" s="13">
        <v>0.23048666205529744</v>
      </c>
      <c r="S226" s="1">
        <v>8.8000000000000007</v>
      </c>
      <c r="T226" s="12"/>
      <c r="U226" s="41">
        <v>145030020</v>
      </c>
      <c r="V226" s="1">
        <v>2022</v>
      </c>
      <c r="W226">
        <f t="shared" si="45"/>
        <v>0</v>
      </c>
      <c r="X226">
        <f t="shared" si="46"/>
        <v>0</v>
      </c>
      <c r="Y226">
        <f t="shared" si="47"/>
        <v>0</v>
      </c>
      <c r="Z226">
        <f t="shared" si="48"/>
        <v>0</v>
      </c>
      <c r="AA226">
        <f t="shared" si="49"/>
        <v>0</v>
      </c>
      <c r="AB226">
        <f t="shared" si="50"/>
        <v>0</v>
      </c>
      <c r="AC226">
        <f t="shared" si="51"/>
        <v>1</v>
      </c>
      <c r="AD226">
        <f t="shared" si="52"/>
        <v>0</v>
      </c>
      <c r="AE226">
        <f t="shared" si="53"/>
        <v>0</v>
      </c>
      <c r="AF226">
        <f t="shared" si="54"/>
        <v>1</v>
      </c>
      <c r="AG226">
        <f t="shared" si="55"/>
        <v>0.42171304347826088</v>
      </c>
      <c r="AH226">
        <f t="shared" si="56"/>
        <v>0.16776918865614798</v>
      </c>
      <c r="AI226">
        <f t="shared" si="57"/>
        <v>4.0004594640820974</v>
      </c>
      <c r="AJ226">
        <f t="shared" si="58"/>
        <v>0.90958203600222687</v>
      </c>
      <c r="AK226">
        <f t="shared" si="59"/>
        <v>1.6484962406015037E-3</v>
      </c>
    </row>
    <row r="227" spans="1:37" customFormat="1" ht="17">
      <c r="A227" s="9">
        <v>228</v>
      </c>
      <c r="B227" s="1" t="s">
        <v>460</v>
      </c>
      <c r="C227" s="1" t="s">
        <v>77</v>
      </c>
      <c r="D227" s="1" t="s">
        <v>475</v>
      </c>
      <c r="E227" s="1" t="s">
        <v>476</v>
      </c>
      <c r="F227" s="14">
        <v>-7.6957029999999996E-2</v>
      </c>
      <c r="G227" s="10">
        <v>3.0704000000000001E-4</v>
      </c>
      <c r="H227" s="11">
        <v>25</v>
      </c>
      <c r="I227" s="11">
        <v>183</v>
      </c>
      <c r="J227" s="10">
        <v>2.70552941</v>
      </c>
      <c r="K227" s="12">
        <v>6.4734999999999996</v>
      </c>
      <c r="L227" s="12">
        <v>1.20988278</v>
      </c>
      <c r="M227" s="12">
        <v>0.24940000000000001</v>
      </c>
      <c r="N227" s="12">
        <v>1.49564663</v>
      </c>
      <c r="O227" s="12">
        <v>3.7025000000000001</v>
      </c>
      <c r="P227" s="12">
        <v>4.1413154199999997</v>
      </c>
      <c r="Q227" s="12">
        <v>5.3082501600000001</v>
      </c>
      <c r="R227" s="13">
        <v>-1.8582750212250195E-2</v>
      </c>
      <c r="S227" s="1">
        <v>9.9</v>
      </c>
      <c r="T227" s="12"/>
      <c r="U227" s="41">
        <v>146010013</v>
      </c>
      <c r="V227" s="1">
        <v>2022</v>
      </c>
      <c r="W227">
        <f t="shared" si="45"/>
        <v>0</v>
      </c>
      <c r="X227">
        <f t="shared" si="46"/>
        <v>0</v>
      </c>
      <c r="Y227">
        <f t="shared" si="47"/>
        <v>0</v>
      </c>
      <c r="Z227">
        <f t="shared" si="48"/>
        <v>0</v>
      </c>
      <c r="AA227">
        <f t="shared" si="49"/>
        <v>0</v>
      </c>
      <c r="AB227">
        <f t="shared" si="50"/>
        <v>0</v>
      </c>
      <c r="AC227">
        <f t="shared" si="51"/>
        <v>1</v>
      </c>
      <c r="AD227">
        <f t="shared" si="52"/>
        <v>0</v>
      </c>
      <c r="AE227">
        <f t="shared" si="53"/>
        <v>0</v>
      </c>
      <c r="AF227">
        <f t="shared" si="54"/>
        <v>1</v>
      </c>
      <c r="AG227">
        <f t="shared" si="55"/>
        <v>0.26891599999999999</v>
      </c>
      <c r="AH227">
        <f t="shared" si="56"/>
        <v>0.18689778018073686</v>
      </c>
      <c r="AI227">
        <f t="shared" si="57"/>
        <v>5.9969792702485964</v>
      </c>
      <c r="AJ227">
        <f t="shared" si="58"/>
        <v>0.96290291392107574</v>
      </c>
      <c r="AK227">
        <f t="shared" si="59"/>
        <v>1.3628415300546448E-3</v>
      </c>
    </row>
    <row r="228" spans="1:37" customFormat="1" ht="17">
      <c r="A228" s="9">
        <v>229</v>
      </c>
      <c r="B228" s="1" t="s">
        <v>460</v>
      </c>
      <c r="C228" s="1" t="s">
        <v>38</v>
      </c>
      <c r="D228" s="1" t="s">
        <v>477</v>
      </c>
      <c r="E228" s="1" t="s">
        <v>478</v>
      </c>
      <c r="F228" s="14">
        <v>6.811383E-2</v>
      </c>
      <c r="G228" s="10">
        <v>0.11638999999999999</v>
      </c>
      <c r="H228" s="11">
        <v>50</v>
      </c>
      <c r="I228" s="11">
        <v>356</v>
      </c>
      <c r="J228" s="10">
        <v>5.9611401199999996</v>
      </c>
      <c r="K228" s="12">
        <v>14.9716</v>
      </c>
      <c r="L228" s="12">
        <v>3.16319025</v>
      </c>
      <c r="M228" s="12">
        <v>0.42970000000000003</v>
      </c>
      <c r="N228" s="12">
        <v>2.7979498700000001</v>
      </c>
      <c r="O228" s="12">
        <v>8.3043999999999993</v>
      </c>
      <c r="P228" s="12">
        <v>6.8770575899999997</v>
      </c>
      <c r="Q228" s="12">
        <v>6.0486657199999998</v>
      </c>
      <c r="R228" s="13">
        <v>9.904501904861902E-3</v>
      </c>
      <c r="S228" s="1">
        <v>9.4</v>
      </c>
      <c r="T228" s="12"/>
      <c r="U228" s="41">
        <v>545040515</v>
      </c>
      <c r="V228" s="1">
        <v>2022</v>
      </c>
      <c r="W228">
        <f t="shared" si="45"/>
        <v>0</v>
      </c>
      <c r="X228">
        <f t="shared" si="46"/>
        <v>0</v>
      </c>
      <c r="Y228">
        <f t="shared" si="47"/>
        <v>0</v>
      </c>
      <c r="Z228">
        <f t="shared" si="48"/>
        <v>0</v>
      </c>
      <c r="AA228">
        <f t="shared" si="49"/>
        <v>0</v>
      </c>
      <c r="AB228">
        <f t="shared" si="50"/>
        <v>0</v>
      </c>
      <c r="AC228">
        <f t="shared" si="51"/>
        <v>1</v>
      </c>
      <c r="AD228">
        <f t="shared" si="52"/>
        <v>0</v>
      </c>
      <c r="AE228">
        <f t="shared" si="53"/>
        <v>1</v>
      </c>
      <c r="AF228">
        <f t="shared" si="54"/>
        <v>0</v>
      </c>
      <c r="AG228">
        <f t="shared" si="55"/>
        <v>0.30802600000000002</v>
      </c>
      <c r="AH228">
        <f t="shared" si="56"/>
        <v>0.21127937227818</v>
      </c>
      <c r="AI228">
        <f t="shared" si="57"/>
        <v>6.5114030020944842</v>
      </c>
      <c r="AJ228">
        <f t="shared" si="58"/>
        <v>0.97209975781265212</v>
      </c>
      <c r="AK228">
        <f t="shared" si="59"/>
        <v>1.2070224719101124E-3</v>
      </c>
    </row>
    <row r="229" spans="1:37" customFormat="1" ht="17">
      <c r="A229" s="9">
        <v>230</v>
      </c>
      <c r="B229" s="1" t="s">
        <v>460</v>
      </c>
      <c r="C229" s="1" t="s">
        <v>77</v>
      </c>
      <c r="D229" s="1" t="s">
        <v>479</v>
      </c>
      <c r="E229" s="1" t="s">
        <v>480</v>
      </c>
      <c r="F229" s="14">
        <v>0.10268984</v>
      </c>
      <c r="G229" s="10">
        <v>0.53174655999999998</v>
      </c>
      <c r="H229" s="11">
        <v>48</v>
      </c>
      <c r="I229" s="11">
        <v>995</v>
      </c>
      <c r="J229" s="10">
        <v>12.91119145</v>
      </c>
      <c r="K229" s="12">
        <v>19.0687</v>
      </c>
      <c r="L229" s="12">
        <v>4.8224443099999998</v>
      </c>
      <c r="M229" s="12">
        <v>1.2598</v>
      </c>
      <c r="N229" s="12">
        <v>8.0887471400000006</v>
      </c>
      <c r="O229" s="12">
        <v>60.176400000000001</v>
      </c>
      <c r="P229" s="12">
        <v>13.21718177</v>
      </c>
      <c r="Q229" s="12">
        <v>13.955929579999999</v>
      </c>
      <c r="R229" s="13">
        <v>7.7694202733204903E-3</v>
      </c>
      <c r="S229" s="1">
        <v>12</v>
      </c>
      <c r="T229" s="12"/>
      <c r="U229" s="41">
        <v>645030011</v>
      </c>
      <c r="V229" s="1">
        <v>2022</v>
      </c>
      <c r="W229">
        <f t="shared" si="45"/>
        <v>0</v>
      </c>
      <c r="X229">
        <f t="shared" si="46"/>
        <v>0</v>
      </c>
      <c r="Y229">
        <f t="shared" si="47"/>
        <v>0</v>
      </c>
      <c r="Z229">
        <f t="shared" si="48"/>
        <v>0</v>
      </c>
      <c r="AA229">
        <f t="shared" si="49"/>
        <v>0</v>
      </c>
      <c r="AB229">
        <f t="shared" si="50"/>
        <v>0</v>
      </c>
      <c r="AC229">
        <f t="shared" si="51"/>
        <v>1</v>
      </c>
      <c r="AD229">
        <f t="shared" si="52"/>
        <v>0</v>
      </c>
      <c r="AE229">
        <f t="shared" si="53"/>
        <v>0</v>
      </c>
      <c r="AF229">
        <f t="shared" si="54"/>
        <v>1</v>
      </c>
      <c r="AG229">
        <f t="shared" si="55"/>
        <v>0.42351041666666661</v>
      </c>
      <c r="AH229">
        <f t="shared" si="56"/>
        <v>0.25289843093656095</v>
      </c>
      <c r="AI229">
        <f t="shared" si="57"/>
        <v>6.4206597396412128</v>
      </c>
      <c r="AJ229">
        <f t="shared" si="58"/>
        <v>0.93802789187593782</v>
      </c>
      <c r="AK229">
        <f t="shared" si="59"/>
        <v>1.2661306532663317E-3</v>
      </c>
    </row>
    <row r="230" spans="1:37" customFormat="1" ht="17">
      <c r="A230" s="9">
        <v>231</v>
      </c>
      <c r="B230" s="1" t="s">
        <v>460</v>
      </c>
      <c r="C230" s="1" t="s">
        <v>77</v>
      </c>
      <c r="D230" s="1" t="s">
        <v>481</v>
      </c>
      <c r="E230" s="1" t="s">
        <v>482</v>
      </c>
      <c r="F230" s="14">
        <v>6.2692109999999995E-2</v>
      </c>
      <c r="G230" s="10">
        <v>0.15822036</v>
      </c>
      <c r="H230" s="11">
        <v>26</v>
      </c>
      <c r="I230" s="11">
        <v>239</v>
      </c>
      <c r="J230" s="10">
        <v>4.3397230499999999</v>
      </c>
      <c r="K230" s="12">
        <v>9.3635999999999999</v>
      </c>
      <c r="L230" s="12">
        <v>2.3394455199999999</v>
      </c>
      <c r="M230" s="12">
        <v>0.3296</v>
      </c>
      <c r="N230" s="12">
        <v>2.00027753</v>
      </c>
      <c r="O230" s="12">
        <v>11.432600000000001</v>
      </c>
      <c r="P230" s="12">
        <v>4.6247592300000004</v>
      </c>
      <c r="Q230" s="12">
        <v>4.54196387</v>
      </c>
      <c r="R230" s="13">
        <v>1.3555756501511971E-2</v>
      </c>
      <c r="S230" s="1">
        <v>12</v>
      </c>
      <c r="T230" s="12"/>
      <c r="U230" s="41">
        <v>646010013</v>
      </c>
      <c r="V230" s="1">
        <v>2022</v>
      </c>
      <c r="W230">
        <f t="shared" si="45"/>
        <v>0</v>
      </c>
      <c r="X230">
        <f t="shared" si="46"/>
        <v>0</v>
      </c>
      <c r="Y230">
        <f t="shared" si="47"/>
        <v>0</v>
      </c>
      <c r="Z230">
        <f t="shared" si="48"/>
        <v>0</v>
      </c>
      <c r="AA230">
        <f t="shared" si="49"/>
        <v>0</v>
      </c>
      <c r="AB230">
        <f t="shared" si="50"/>
        <v>0</v>
      </c>
      <c r="AC230">
        <f t="shared" si="51"/>
        <v>1</v>
      </c>
      <c r="AD230">
        <f t="shared" si="52"/>
        <v>0</v>
      </c>
      <c r="AE230">
        <f t="shared" si="53"/>
        <v>0</v>
      </c>
      <c r="AF230">
        <f t="shared" si="54"/>
        <v>1</v>
      </c>
      <c r="AG230">
        <f t="shared" si="55"/>
        <v>0.3728153846153846</v>
      </c>
      <c r="AH230">
        <f t="shared" si="56"/>
        <v>0.24984466658122945</v>
      </c>
      <c r="AI230">
        <f t="shared" si="57"/>
        <v>6.0688031856796112</v>
      </c>
      <c r="AJ230">
        <f t="shared" si="58"/>
        <v>0.96599678124871047</v>
      </c>
      <c r="AK230">
        <f t="shared" si="59"/>
        <v>1.3790794979079497E-3</v>
      </c>
    </row>
    <row r="231" spans="1:37" customFormat="1" ht="17">
      <c r="A231" s="9">
        <v>232</v>
      </c>
      <c r="B231" s="1" t="s">
        <v>460</v>
      </c>
      <c r="C231" s="1" t="s">
        <v>77</v>
      </c>
      <c r="D231" s="1" t="s">
        <v>483</v>
      </c>
      <c r="E231" s="1" t="s">
        <v>484</v>
      </c>
      <c r="F231" s="14">
        <v>-0.37731247000000001</v>
      </c>
      <c r="G231" s="10">
        <v>-0.27427249999999997</v>
      </c>
      <c r="H231" s="11">
        <v>14</v>
      </c>
      <c r="I231" s="11">
        <v>38</v>
      </c>
      <c r="J231" s="10">
        <v>2.5497349300000001</v>
      </c>
      <c r="K231" s="12">
        <v>9.9824999999999999</v>
      </c>
      <c r="L231" s="12">
        <v>2.2410222000000002</v>
      </c>
      <c r="M231" s="12">
        <v>6.4100000000000004E-2</v>
      </c>
      <c r="N231" s="12">
        <v>0.30871272999999999</v>
      </c>
      <c r="O231" s="12">
        <v>0.41510000000000002</v>
      </c>
      <c r="P231" s="12">
        <v>2.95204398</v>
      </c>
      <c r="Q231" s="12">
        <v>3.0644909500000002</v>
      </c>
      <c r="R231" s="13">
        <v>-0.12781397315090137</v>
      </c>
      <c r="S231" s="1">
        <v>2.2999999999999998</v>
      </c>
      <c r="T231" s="12"/>
      <c r="U231" s="41">
        <v>1145030012</v>
      </c>
      <c r="V231" s="1">
        <v>2022</v>
      </c>
      <c r="W231">
        <f t="shared" si="45"/>
        <v>1</v>
      </c>
      <c r="X231">
        <f t="shared" si="46"/>
        <v>0</v>
      </c>
      <c r="Y231">
        <f t="shared" si="47"/>
        <v>0</v>
      </c>
      <c r="Z231">
        <f t="shared" si="48"/>
        <v>0</v>
      </c>
      <c r="AA231">
        <f t="shared" si="49"/>
        <v>0</v>
      </c>
      <c r="AB231">
        <f t="shared" si="50"/>
        <v>0</v>
      </c>
      <c r="AC231">
        <f t="shared" si="51"/>
        <v>1</v>
      </c>
      <c r="AD231">
        <f t="shared" si="52"/>
        <v>0</v>
      </c>
      <c r="AE231">
        <f t="shared" si="53"/>
        <v>0</v>
      </c>
      <c r="AF231">
        <f t="shared" si="54"/>
        <v>1</v>
      </c>
      <c r="AG231">
        <f t="shared" si="55"/>
        <v>0.71761428571428565</v>
      </c>
      <c r="AH231">
        <f t="shared" si="56"/>
        <v>0.22449508640120214</v>
      </c>
      <c r="AI231">
        <f t="shared" si="57"/>
        <v>4.8161112324492974</v>
      </c>
      <c r="AJ231">
        <f t="shared" si="58"/>
        <v>0.99361973204865328</v>
      </c>
      <c r="AK231">
        <f t="shared" si="59"/>
        <v>1.686842105263158E-3</v>
      </c>
    </row>
    <row r="232" spans="1:37" customFormat="1" ht="17">
      <c r="A232" s="15">
        <v>233</v>
      </c>
      <c r="B232" s="16" t="s">
        <v>460</v>
      </c>
      <c r="C232" s="16" t="s">
        <v>77</v>
      </c>
      <c r="D232" s="16" t="s">
        <v>485</v>
      </c>
      <c r="E232" s="16" t="s">
        <v>486</v>
      </c>
      <c r="F232" s="17">
        <v>-0.37244463</v>
      </c>
      <c r="G232" s="18">
        <v>-0.36000808000000001</v>
      </c>
      <c r="H232" s="19">
        <v>9</v>
      </c>
      <c r="I232" s="19">
        <v>200</v>
      </c>
      <c r="J232" s="18">
        <v>2.1040369700000001</v>
      </c>
      <c r="K232" s="20">
        <v>3.0627</v>
      </c>
      <c r="L232" s="20">
        <v>1.0436319000000001</v>
      </c>
      <c r="M232" s="20">
        <v>0.19689999999999999</v>
      </c>
      <c r="N232" s="20">
        <v>1.0604050700000001</v>
      </c>
      <c r="O232" s="20">
        <v>11.1149</v>
      </c>
      <c r="P232" s="20">
        <v>2.4027280200000001</v>
      </c>
      <c r="Q232" s="20">
        <v>2.4138144700000002</v>
      </c>
      <c r="R232" s="21">
        <v>-0.15500906756812199</v>
      </c>
      <c r="S232" s="16">
        <v>8.6999999999999993</v>
      </c>
      <c r="T232" s="12"/>
      <c r="U232" s="42">
        <v>1145060029</v>
      </c>
      <c r="V232" s="1">
        <v>2022</v>
      </c>
      <c r="W232">
        <f t="shared" si="45"/>
        <v>1</v>
      </c>
      <c r="X232">
        <f t="shared" si="46"/>
        <v>0</v>
      </c>
      <c r="Y232">
        <f t="shared" si="47"/>
        <v>0</v>
      </c>
      <c r="Z232">
        <f t="shared" si="48"/>
        <v>0</v>
      </c>
      <c r="AA232">
        <f t="shared" si="49"/>
        <v>0</v>
      </c>
      <c r="AB232">
        <f t="shared" si="50"/>
        <v>0</v>
      </c>
      <c r="AC232">
        <f t="shared" si="51"/>
        <v>1</v>
      </c>
      <c r="AD232">
        <f t="shared" si="52"/>
        <v>0</v>
      </c>
      <c r="AE232">
        <f>IF(C232="區域醫院",1,0)</f>
        <v>0</v>
      </c>
      <c r="AF232">
        <f t="shared" si="54"/>
        <v>1</v>
      </c>
      <c r="AG232">
        <f t="shared" si="55"/>
        <v>0.36217777777777777</v>
      </c>
      <c r="AH232">
        <f t="shared" si="56"/>
        <v>0.34075550984425507</v>
      </c>
      <c r="AI232">
        <f t="shared" si="57"/>
        <v>5.38550060944642</v>
      </c>
      <c r="AJ232">
        <f t="shared" si="58"/>
        <v>0.9395938151920481</v>
      </c>
      <c r="AK232">
        <f t="shared" si="59"/>
        <v>9.8449999999999992E-4</v>
      </c>
    </row>
    <row r="233" spans="1:37" customFormat="1" ht="1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37" customFormat="1" ht="17">
      <c r="A234" s="22"/>
      <c r="B234" s="22" t="s">
        <v>487</v>
      </c>
      <c r="C234" s="22"/>
    </row>
    <row r="235" spans="1:37" customFormat="1" ht="17">
      <c r="A235" s="22"/>
      <c r="B235" s="22" t="s">
        <v>488</v>
      </c>
      <c r="C235" s="22"/>
    </row>
    <row r="236" spans="1:37" customFormat="1" ht="17">
      <c r="A236" s="22"/>
      <c r="B236" s="22" t="s">
        <v>489</v>
      </c>
      <c r="C236" s="22"/>
    </row>
    <row r="237" spans="1:37" customFormat="1" ht="17">
      <c r="A237" s="22"/>
      <c r="B237" s="22" t="s">
        <v>490</v>
      </c>
      <c r="C237" s="22"/>
    </row>
    <row r="238" spans="1:37" customFormat="1" ht="17">
      <c r="A238" s="22"/>
      <c r="B238" s="22" t="s">
        <v>491</v>
      </c>
      <c r="C238" s="22"/>
    </row>
    <row r="239" spans="1:37" customFormat="1" ht="17">
      <c r="A239" s="22"/>
      <c r="B239" s="22" t="s">
        <v>492</v>
      </c>
      <c r="C239" s="22"/>
    </row>
    <row r="240" spans="1:37" customFormat="1" ht="17">
      <c r="A240" s="22"/>
      <c r="B240" s="22" t="s">
        <v>493</v>
      </c>
      <c r="C240" s="22"/>
    </row>
    <row r="241" spans="1:42" customFormat="1" ht="17">
      <c r="A241" s="1"/>
      <c r="B241" s="23" t="s">
        <v>494</v>
      </c>
      <c r="C241" s="23"/>
      <c r="D241" s="23"/>
      <c r="E241" s="24"/>
      <c r="F241" s="25"/>
      <c r="G241" s="26"/>
      <c r="H241" s="26"/>
      <c r="I241" s="27"/>
      <c r="J241" s="27"/>
      <c r="K241" s="28"/>
      <c r="L241" s="28"/>
      <c r="M241" s="28"/>
      <c r="N241" s="27"/>
      <c r="O241" s="29"/>
      <c r="P241" s="29"/>
      <c r="Q241" s="30"/>
      <c r="R241" s="29"/>
      <c r="S241" s="31"/>
      <c r="T241" s="32"/>
      <c r="U241" s="3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</row>
    <row r="242" spans="1:42" customFormat="1" ht="17">
      <c r="A242" s="1"/>
      <c r="B242" s="23" t="s">
        <v>495</v>
      </c>
      <c r="C242" s="23"/>
      <c r="D242" s="23"/>
      <c r="E242" s="23"/>
      <c r="F242" s="26"/>
      <c r="G242" s="26"/>
      <c r="H242" s="26"/>
      <c r="I242" s="27"/>
      <c r="J242" s="27"/>
      <c r="K242" s="33"/>
      <c r="L242" s="26"/>
      <c r="M242" s="26"/>
      <c r="N242" s="27"/>
      <c r="O242" s="29"/>
      <c r="P242" s="29"/>
      <c r="Q242" s="30"/>
      <c r="R242" s="29"/>
      <c r="S242" s="31"/>
      <c r="T242" s="32"/>
      <c r="U242" s="3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</row>
    <row r="243" spans="1:42" customFormat="1" ht="17">
      <c r="A243" s="1"/>
      <c r="B243" s="23" t="s">
        <v>496</v>
      </c>
      <c r="C243" s="23"/>
      <c r="D243" s="23"/>
      <c r="E243" s="25"/>
      <c r="F243" s="25"/>
      <c r="G243" s="25"/>
      <c r="H243" s="26"/>
      <c r="I243" s="26"/>
      <c r="J243" s="27"/>
      <c r="K243" s="27"/>
      <c r="L243" s="28"/>
      <c r="M243" s="28"/>
      <c r="N243" s="28"/>
      <c r="O243" s="27"/>
      <c r="P243" s="29"/>
      <c r="Q243" s="34"/>
      <c r="R243" s="30"/>
      <c r="S243" s="22"/>
      <c r="T243" s="29"/>
      <c r="U243" s="29"/>
      <c r="V243" s="22"/>
      <c r="W243" s="22"/>
      <c r="X243" s="35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</row>
    <row r="244" spans="1:42" s="22" customFormat="1" ht="17">
      <c r="B244" s="22" t="s">
        <v>497</v>
      </c>
    </row>
    <row r="245" spans="1:42" customFormat="1" ht="17">
      <c r="A245" s="1"/>
      <c r="B245" s="22" t="s">
        <v>498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42" customFormat="1" ht="17">
      <c r="A246" s="1"/>
      <c r="B246" s="22" t="s">
        <v>499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42" ht="15.5"/>
    <row r="248" spans="1:42" ht="15.5"/>
    <row r="249" spans="1:42" ht="15.5"/>
  </sheetData>
  <autoFilter ref="A2:T232"/>
  <mergeCells count="2">
    <mergeCell ref="Y1:AC1"/>
    <mergeCell ref="AD1:AF1"/>
  </mergeCells>
  <phoneticPr fontId="9" type="noConversion"/>
  <pageMargins left="0.23" right="0.16000000000000003" top="0.30000000000000004" bottom="0.59000000000000008" header="0.16000000000000003" footer="0.31496062992126012"/>
  <pageSetup paperSize="0" scale="69" fitToWidth="0" fitToHeight="0" orientation="landscape" horizontalDpi="0" verticalDpi="0" copies="0"/>
  <headerFooter>
    <oddFooter>&amp;C第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tabSelected="1" workbookViewId="0">
      <selection activeCell="H6" sqref="H6"/>
    </sheetView>
  </sheetViews>
  <sheetFormatPr defaultRowHeight="17"/>
  <sheetData>
    <row r="1" spans="1:18">
      <c r="A1" s="43" t="s">
        <v>517</v>
      </c>
      <c r="B1" s="43" t="s">
        <v>518</v>
      </c>
      <c r="C1" s="43" t="s">
        <v>519</v>
      </c>
      <c r="D1" s="43" t="s">
        <v>520</v>
      </c>
      <c r="E1" s="43" t="s">
        <v>521</v>
      </c>
      <c r="F1" s="43" t="s">
        <v>522</v>
      </c>
      <c r="G1" s="43" t="s">
        <v>523</v>
      </c>
      <c r="H1" s="43" t="s">
        <v>524</v>
      </c>
      <c r="I1" s="43" t="s">
        <v>525</v>
      </c>
      <c r="J1" s="43" t="s">
        <v>526</v>
      </c>
      <c r="K1" s="43" t="s">
        <v>527</v>
      </c>
      <c r="L1" s="43" t="s">
        <v>528</v>
      </c>
      <c r="M1" s="43" t="s">
        <v>529</v>
      </c>
      <c r="N1" s="43" t="s">
        <v>530</v>
      </c>
      <c r="O1" s="43" t="s">
        <v>531</v>
      </c>
      <c r="P1" s="43" t="s">
        <v>532</v>
      </c>
      <c r="Q1" s="43" t="s">
        <v>533</v>
      </c>
      <c r="R1" s="43" t="s">
        <v>534</v>
      </c>
    </row>
    <row r="2" spans="1:18">
      <c r="A2" s="46">
        <v>2022</v>
      </c>
      <c r="B2" s="46" t="s">
        <v>22</v>
      </c>
      <c r="C2" s="46" t="s">
        <v>23</v>
      </c>
      <c r="D2" s="47">
        <v>0</v>
      </c>
      <c r="E2" s="48">
        <v>1.5888813325077803E-2</v>
      </c>
      <c r="F2" s="46">
        <v>7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1</v>
      </c>
      <c r="N2" s="47">
        <v>0.18847297453703704</v>
      </c>
      <c r="O2" s="47">
        <v>0.4007085234816512</v>
      </c>
      <c r="P2" s="47">
        <v>11.3344662546774</v>
      </c>
      <c r="Q2" s="47">
        <v>0.97292138050296406</v>
      </c>
      <c r="R2" s="47">
        <v>3.8012931034482763E-3</v>
      </c>
    </row>
    <row r="3" spans="1:18">
      <c r="A3" s="46">
        <v>2022</v>
      </c>
      <c r="B3" s="46" t="s">
        <v>24</v>
      </c>
      <c r="C3" s="46" t="s">
        <v>25</v>
      </c>
      <c r="D3" s="47">
        <v>0</v>
      </c>
      <c r="E3" s="48">
        <v>5.7015732570014025E-3</v>
      </c>
      <c r="F3" s="46">
        <v>7.3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1</v>
      </c>
      <c r="N3" s="47">
        <v>0.19100197368421054</v>
      </c>
      <c r="O3" s="47">
        <v>0.34809055895668234</v>
      </c>
      <c r="P3" s="47">
        <v>10.056621451211038</v>
      </c>
      <c r="Q3" s="47">
        <v>0.96613025262667207</v>
      </c>
      <c r="R3" s="47">
        <v>3.5265391512253434E-3</v>
      </c>
    </row>
    <row r="4" spans="1:18">
      <c r="A4" s="46">
        <v>2022</v>
      </c>
      <c r="B4" s="46" t="s">
        <v>26</v>
      </c>
      <c r="C4" s="46" t="s">
        <v>27</v>
      </c>
      <c r="D4" s="47">
        <v>0</v>
      </c>
      <c r="E4" s="48">
        <v>2.0615650984009744E-2</v>
      </c>
      <c r="F4" s="46">
        <v>6.7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1</v>
      </c>
      <c r="N4" s="47">
        <v>0.18180492546986388</v>
      </c>
      <c r="O4" s="47">
        <v>0.42209451011618793</v>
      </c>
      <c r="P4" s="47">
        <v>10.277555619804495</v>
      </c>
      <c r="Q4" s="47">
        <v>0.96294946974422957</v>
      </c>
      <c r="R4" s="47">
        <v>3.560671462829736E-3</v>
      </c>
    </row>
    <row r="5" spans="1:18">
      <c r="A5" s="46">
        <v>2022</v>
      </c>
      <c r="B5" s="46" t="s">
        <v>28</v>
      </c>
      <c r="C5" s="46" t="s">
        <v>29</v>
      </c>
      <c r="D5" s="47">
        <v>1</v>
      </c>
      <c r="E5" s="48">
        <v>2.5145482849641625E-2</v>
      </c>
      <c r="F5" s="46">
        <v>7.5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1</v>
      </c>
      <c r="N5" s="47">
        <v>0.21918974358974358</v>
      </c>
      <c r="O5" s="47">
        <v>0.28269682595171797</v>
      </c>
      <c r="P5" s="47">
        <v>9.0842293510480641</v>
      </c>
      <c r="Q5" s="47">
        <v>0.98158329823904666</v>
      </c>
      <c r="R5" s="47">
        <v>2.9518750000000001E-3</v>
      </c>
    </row>
    <row r="6" spans="1:18">
      <c r="A6" s="46">
        <v>2022</v>
      </c>
      <c r="B6" s="46" t="s">
        <v>30</v>
      </c>
      <c r="C6" s="46" t="s">
        <v>31</v>
      </c>
      <c r="D6" s="47">
        <v>1</v>
      </c>
      <c r="E6" s="48">
        <v>3.7220347029535548E-2</v>
      </c>
      <c r="F6" s="46">
        <v>6.7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1</v>
      </c>
      <c r="N6" s="47">
        <v>0.2293771548117155</v>
      </c>
      <c r="O6" s="47">
        <v>0.30993703571499243</v>
      </c>
      <c r="P6" s="47">
        <v>9.0321805701461173</v>
      </c>
      <c r="Q6" s="47">
        <v>0.97707964482314669</v>
      </c>
      <c r="R6" s="47">
        <v>3.4256270447110145E-3</v>
      </c>
    </row>
    <row r="7" spans="1:18">
      <c r="A7" s="46">
        <v>2022</v>
      </c>
      <c r="B7" s="46" t="s">
        <v>32</v>
      </c>
      <c r="C7" s="46" t="s">
        <v>33</v>
      </c>
      <c r="D7" s="47">
        <v>1</v>
      </c>
      <c r="E7" s="48">
        <v>4.2538812869244783E-2</v>
      </c>
      <c r="F7" s="46">
        <v>7.2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1</v>
      </c>
      <c r="N7" s="47">
        <v>0.23483915547024953</v>
      </c>
      <c r="O7" s="47">
        <v>0.30992399321186581</v>
      </c>
      <c r="P7" s="47">
        <v>8.3514721023913268</v>
      </c>
      <c r="Q7" s="47">
        <v>0.97768146123617916</v>
      </c>
      <c r="R7" s="47">
        <v>4.220556414219475E-3</v>
      </c>
    </row>
    <row r="8" spans="1:18">
      <c r="A8" s="46">
        <v>2022</v>
      </c>
      <c r="B8" s="46" t="s">
        <v>34</v>
      </c>
      <c r="C8" s="46" t="s">
        <v>35</v>
      </c>
      <c r="D8" s="47">
        <v>1</v>
      </c>
      <c r="E8" s="48">
        <v>2.9196036077277814E-2</v>
      </c>
      <c r="F8" s="46">
        <v>7.9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1</v>
      </c>
      <c r="N8" s="47">
        <v>0.28954971671388102</v>
      </c>
      <c r="O8" s="47">
        <v>0.29543924549247996</v>
      </c>
      <c r="P8" s="47">
        <v>9.0158502700834031</v>
      </c>
      <c r="Q8" s="47">
        <v>0.97735959076831713</v>
      </c>
      <c r="R8" s="47">
        <v>4.0705364995602461E-3</v>
      </c>
    </row>
    <row r="9" spans="1:18">
      <c r="A9" s="46">
        <v>2022</v>
      </c>
      <c r="B9" s="46" t="s">
        <v>36</v>
      </c>
      <c r="C9" s="46" t="s">
        <v>37</v>
      </c>
      <c r="D9" s="47">
        <v>1</v>
      </c>
      <c r="E9" s="48">
        <v>4.8827815126357615E-2</v>
      </c>
      <c r="F9" s="46">
        <v>7.7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1</v>
      </c>
      <c r="N9" s="47">
        <v>0.23045771543086174</v>
      </c>
      <c r="O9" s="47">
        <v>0.2736974591363282</v>
      </c>
      <c r="P9" s="47">
        <v>8.4400987089763095</v>
      </c>
      <c r="Q9" s="47">
        <v>0.97999537384867963</v>
      </c>
      <c r="R9" s="47">
        <v>3.6866987179487178E-3</v>
      </c>
    </row>
    <row r="10" spans="1:18">
      <c r="A10" s="46">
        <v>2022</v>
      </c>
      <c r="B10" s="46" t="s">
        <v>39</v>
      </c>
      <c r="C10" s="46" t="s">
        <v>40</v>
      </c>
      <c r="D10" s="47">
        <v>0</v>
      </c>
      <c r="E10" s="48">
        <v>2.4090200462357381E-2</v>
      </c>
      <c r="F10" s="46">
        <v>9.9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1</v>
      </c>
      <c r="M10" s="47">
        <v>0</v>
      </c>
      <c r="N10" s="47">
        <v>0.57589200000000007</v>
      </c>
      <c r="O10" s="47">
        <v>0.21496636252219448</v>
      </c>
      <c r="P10" s="47">
        <v>5.6184724206349204</v>
      </c>
      <c r="Q10" s="47">
        <v>0.97666229084620027</v>
      </c>
      <c r="R10" s="47">
        <v>2.7169811320754719E-3</v>
      </c>
    </row>
    <row r="11" spans="1:18">
      <c r="A11" s="46">
        <v>2022</v>
      </c>
      <c r="B11" s="46" t="s">
        <v>41</v>
      </c>
      <c r="C11" s="46" t="s">
        <v>42</v>
      </c>
      <c r="D11" s="47">
        <v>0</v>
      </c>
      <c r="E11" s="48">
        <v>5.2593534971993969E-2</v>
      </c>
      <c r="F11" s="46">
        <v>10.1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1</v>
      </c>
      <c r="M11" s="47">
        <v>0</v>
      </c>
      <c r="N11" s="47">
        <v>0.64290729166666671</v>
      </c>
      <c r="O11" s="47">
        <v>0.19311066905542501</v>
      </c>
      <c r="P11" s="47">
        <v>6.1234320137345986</v>
      </c>
      <c r="Q11" s="47">
        <v>0.98395634414630151</v>
      </c>
      <c r="R11" s="47">
        <v>2.5853785900783288E-3</v>
      </c>
    </row>
    <row r="12" spans="1:18">
      <c r="A12" s="46">
        <v>2022</v>
      </c>
      <c r="B12" s="46" t="s">
        <v>43</v>
      </c>
      <c r="C12" s="46" t="s">
        <v>44</v>
      </c>
      <c r="D12" s="47">
        <v>0</v>
      </c>
      <c r="E12" s="48">
        <v>4.6654929036789347E-2</v>
      </c>
      <c r="F12" s="46">
        <v>10.1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1</v>
      </c>
      <c r="M12" s="47">
        <v>0</v>
      </c>
      <c r="N12" s="47">
        <v>0.57372900763358781</v>
      </c>
      <c r="O12" s="47">
        <v>0.22220788604925648</v>
      </c>
      <c r="P12" s="47">
        <v>7.4794199976501003</v>
      </c>
      <c r="Q12" s="47">
        <v>0.97735186306272737</v>
      </c>
      <c r="R12" s="47">
        <v>3.5987315010570825E-3</v>
      </c>
    </row>
    <row r="13" spans="1:18">
      <c r="A13" s="46">
        <v>2022</v>
      </c>
      <c r="B13" s="46" t="s">
        <v>45</v>
      </c>
      <c r="C13" s="46" t="s">
        <v>46</v>
      </c>
      <c r="D13" s="47">
        <v>0</v>
      </c>
      <c r="E13" s="48">
        <v>3.0233690837847025E-2</v>
      </c>
      <c r="F13" s="46">
        <v>11.9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1</v>
      </c>
      <c r="M13" s="47">
        <v>0</v>
      </c>
      <c r="N13" s="47">
        <v>0.23850625</v>
      </c>
      <c r="O13" s="47">
        <v>0.23235957977883098</v>
      </c>
      <c r="P13" s="47">
        <v>5.7107566118875752</v>
      </c>
      <c r="Q13" s="47">
        <v>0.82938078142606331</v>
      </c>
      <c r="R13" s="47">
        <v>1.3022000000000001E-3</v>
      </c>
    </row>
    <row r="14" spans="1:18">
      <c r="A14" s="46">
        <v>2022</v>
      </c>
      <c r="B14" s="46" t="s">
        <v>47</v>
      </c>
      <c r="C14" s="46" t="s">
        <v>48</v>
      </c>
      <c r="D14" s="47">
        <v>0</v>
      </c>
      <c r="E14" s="48">
        <v>-2.1338688441288316E-2</v>
      </c>
      <c r="F14" s="46">
        <v>10.1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1</v>
      </c>
      <c r="M14" s="47">
        <v>0</v>
      </c>
      <c r="N14" s="47">
        <v>0.40691466666666665</v>
      </c>
      <c r="O14" s="47">
        <v>0.30829120420229017</v>
      </c>
      <c r="P14" s="47">
        <v>6.8449873126820222</v>
      </c>
      <c r="Q14" s="47">
        <v>0.96905985202466693</v>
      </c>
      <c r="R14" s="47">
        <v>3.807459677419355E-3</v>
      </c>
    </row>
    <row r="15" spans="1:18">
      <c r="A15" s="46">
        <v>2022</v>
      </c>
      <c r="B15" s="46" t="s">
        <v>49</v>
      </c>
      <c r="C15" s="46" t="s">
        <v>50</v>
      </c>
      <c r="D15" s="47">
        <v>0</v>
      </c>
      <c r="E15" s="48">
        <v>1.049510769167457E-2</v>
      </c>
      <c r="F15" s="46">
        <v>9.4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1</v>
      </c>
      <c r="M15" s="47">
        <v>0</v>
      </c>
      <c r="N15" s="47">
        <v>0.37158767123287667</v>
      </c>
      <c r="O15" s="47">
        <v>0.17508666599097578</v>
      </c>
      <c r="P15" s="47">
        <v>7.0415322713257966</v>
      </c>
      <c r="Q15" s="47">
        <v>0.98206511120368356</v>
      </c>
      <c r="R15" s="47">
        <v>1.4653614457831325E-3</v>
      </c>
    </row>
    <row r="16" spans="1:18">
      <c r="A16" s="46">
        <v>2022</v>
      </c>
      <c r="B16" s="46" t="s">
        <v>51</v>
      </c>
      <c r="C16" s="46" t="s">
        <v>52</v>
      </c>
      <c r="D16" s="47">
        <v>0</v>
      </c>
      <c r="E16" s="48">
        <v>1.8092611823556124E-2</v>
      </c>
      <c r="F16" s="46">
        <v>11.9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1</v>
      </c>
      <c r="M16" s="47">
        <v>0</v>
      </c>
      <c r="N16" s="47">
        <v>0.19451612903225807</v>
      </c>
      <c r="O16" s="47">
        <v>0.28666950292831195</v>
      </c>
      <c r="P16" s="47">
        <v>6.3734246689785632</v>
      </c>
      <c r="Q16" s="47">
        <v>0.89479270315091208</v>
      </c>
      <c r="R16" s="47">
        <v>1.2488188976377951E-3</v>
      </c>
    </row>
    <row r="17" spans="1:18">
      <c r="A17" s="46">
        <v>2022</v>
      </c>
      <c r="B17" s="46" t="s">
        <v>53</v>
      </c>
      <c r="C17" s="46" t="s">
        <v>54</v>
      </c>
      <c r="D17" s="47">
        <v>1</v>
      </c>
      <c r="E17" s="48">
        <v>2.8845811780614572E-2</v>
      </c>
      <c r="F17" s="46">
        <v>6.4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1</v>
      </c>
      <c r="M17" s="47">
        <v>0</v>
      </c>
      <c r="N17" s="47">
        <v>0.38213985507246379</v>
      </c>
      <c r="O17" s="47">
        <v>0.21619136397024094</v>
      </c>
      <c r="P17" s="47">
        <v>5.3194148948463136</v>
      </c>
      <c r="Q17" s="47">
        <v>0.98358973969997321</v>
      </c>
      <c r="R17" s="47">
        <v>2.8467105263157893E-3</v>
      </c>
    </row>
    <row r="18" spans="1:18">
      <c r="A18" s="46">
        <v>2022</v>
      </c>
      <c r="B18" s="46" t="s">
        <v>55</v>
      </c>
      <c r="C18" s="46" t="s">
        <v>56</v>
      </c>
      <c r="D18" s="47">
        <v>1</v>
      </c>
      <c r="E18" s="48">
        <v>3.6773383851557727E-2</v>
      </c>
      <c r="F18" s="46">
        <v>9.4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1</v>
      </c>
      <c r="M18" s="47">
        <v>0</v>
      </c>
      <c r="N18" s="47">
        <v>0.47152214532871972</v>
      </c>
      <c r="O18" s="47">
        <v>0.25727468846624435</v>
      </c>
      <c r="P18" s="47">
        <v>8.4374654188444698</v>
      </c>
      <c r="Q18" s="47">
        <v>0.97402581200984217</v>
      </c>
      <c r="R18" s="47">
        <v>3.7455026455026452E-3</v>
      </c>
    </row>
    <row r="19" spans="1:18">
      <c r="A19" s="46">
        <v>2022</v>
      </c>
      <c r="B19" s="46" t="s">
        <v>57</v>
      </c>
      <c r="C19" s="46" t="s">
        <v>58</v>
      </c>
      <c r="D19" s="47">
        <v>1</v>
      </c>
      <c r="E19" s="48">
        <v>-6.0079721258254275E-2</v>
      </c>
      <c r="F19" s="46">
        <v>4.0999999999999996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1</v>
      </c>
      <c r="M19" s="47">
        <v>0</v>
      </c>
      <c r="N19" s="47">
        <v>0.23087123287671232</v>
      </c>
      <c r="O19" s="47">
        <v>0.48898730595692935</v>
      </c>
      <c r="P19" s="47">
        <v>6.5495201441054727</v>
      </c>
      <c r="Q19" s="47">
        <v>0.96129610290976408</v>
      </c>
      <c r="R19" s="47">
        <v>4.744E-3</v>
      </c>
    </row>
    <row r="20" spans="1:18">
      <c r="A20" s="46">
        <v>2022</v>
      </c>
      <c r="B20" s="46" t="s">
        <v>59</v>
      </c>
      <c r="C20" s="46" t="s">
        <v>60</v>
      </c>
      <c r="D20" s="47">
        <v>1</v>
      </c>
      <c r="E20" s="48">
        <v>-4.3608565902075028E-2</v>
      </c>
      <c r="F20" s="46">
        <v>9.9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1</v>
      </c>
      <c r="M20" s="47">
        <v>0</v>
      </c>
      <c r="N20" s="47">
        <v>0.25753188073394495</v>
      </c>
      <c r="O20" s="47">
        <v>0.30701588864225404</v>
      </c>
      <c r="P20" s="47">
        <v>8.6791136838903462</v>
      </c>
      <c r="Q20" s="47">
        <v>0.9765763390833414</v>
      </c>
      <c r="R20" s="47">
        <v>2.8039445628997867E-3</v>
      </c>
    </row>
    <row r="21" spans="1:18">
      <c r="A21" s="46">
        <v>2022</v>
      </c>
      <c r="B21" s="46" t="s">
        <v>61</v>
      </c>
      <c r="C21" s="46" t="s">
        <v>62</v>
      </c>
      <c r="D21" s="47">
        <v>1</v>
      </c>
      <c r="E21" s="48">
        <v>6.153777444701191E-2</v>
      </c>
      <c r="F21" s="46">
        <v>8.6999999999999993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1</v>
      </c>
      <c r="M21" s="47">
        <v>0</v>
      </c>
      <c r="N21" s="47">
        <v>0.30665240274599542</v>
      </c>
      <c r="O21" s="47">
        <v>0.24334598256133122</v>
      </c>
      <c r="P21" s="47">
        <v>7.3494322133465948</v>
      </c>
      <c r="Q21" s="47">
        <v>0.97599157059588637</v>
      </c>
      <c r="R21" s="47">
        <v>3.6149438202247191E-3</v>
      </c>
    </row>
    <row r="22" spans="1:18">
      <c r="A22" s="46">
        <v>2022</v>
      </c>
      <c r="B22" s="46" t="s">
        <v>63</v>
      </c>
      <c r="C22" s="46" t="s">
        <v>64</v>
      </c>
      <c r="D22" s="47">
        <v>1</v>
      </c>
      <c r="E22" s="48">
        <v>-1.8235673410171679E-2</v>
      </c>
      <c r="F22" s="46">
        <v>8.8000000000000007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1</v>
      </c>
      <c r="M22" s="47">
        <v>0</v>
      </c>
      <c r="N22" s="47">
        <v>0.53428674698795187</v>
      </c>
      <c r="O22" s="47">
        <v>0.21750141764510325</v>
      </c>
      <c r="P22" s="47">
        <v>6.2308340592483082</v>
      </c>
      <c r="Q22" s="47">
        <v>0.98017061367705616</v>
      </c>
      <c r="R22" s="47">
        <v>4.4077694235588969E-3</v>
      </c>
    </row>
    <row r="23" spans="1:18">
      <c r="A23" s="46">
        <v>2022</v>
      </c>
      <c r="B23" s="46" t="s">
        <v>65</v>
      </c>
      <c r="C23" s="46" t="s">
        <v>66</v>
      </c>
      <c r="D23" s="47">
        <v>1</v>
      </c>
      <c r="E23" s="48">
        <v>9.3046666632131569E-2</v>
      </c>
      <c r="F23" s="46">
        <v>9.6999999999999993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1</v>
      </c>
      <c r="M23" s="47">
        <v>0</v>
      </c>
      <c r="N23" s="47">
        <v>0.76338247422680416</v>
      </c>
      <c r="O23" s="47">
        <v>0.25406545119659668</v>
      </c>
      <c r="P23" s="47">
        <v>7.3953742408664063</v>
      </c>
      <c r="Q23" s="47">
        <v>0.98029794147317761</v>
      </c>
      <c r="R23" s="47">
        <v>2.7320224719101127E-3</v>
      </c>
    </row>
    <row r="24" spans="1:18">
      <c r="A24" s="46">
        <v>2022</v>
      </c>
      <c r="B24" s="46" t="s">
        <v>67</v>
      </c>
      <c r="C24" s="46" t="s">
        <v>68</v>
      </c>
      <c r="D24" s="47">
        <v>1</v>
      </c>
      <c r="E24" s="48">
        <v>7.0982414239155314E-2</v>
      </c>
      <c r="F24" s="46">
        <v>9.9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1</v>
      </c>
      <c r="M24" s="47">
        <v>0</v>
      </c>
      <c r="N24" s="47">
        <v>0.45160265957446805</v>
      </c>
      <c r="O24" s="47">
        <v>0.26610417524358032</v>
      </c>
      <c r="P24" s="47">
        <v>5.9342822689018595</v>
      </c>
      <c r="Q24" s="47">
        <v>0.96529146196819138</v>
      </c>
      <c r="R24" s="47">
        <v>3.7876606683804629E-3</v>
      </c>
    </row>
    <row r="25" spans="1:18">
      <c r="A25" s="46">
        <v>2022</v>
      </c>
      <c r="B25" s="46" t="s">
        <v>69</v>
      </c>
      <c r="C25" s="46" t="s">
        <v>70</v>
      </c>
      <c r="D25" s="47">
        <v>1</v>
      </c>
      <c r="E25" s="48">
        <v>1.9172795567195993E-3</v>
      </c>
      <c r="F25" s="46">
        <v>10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1</v>
      </c>
      <c r="M25" s="47">
        <v>0</v>
      </c>
      <c r="N25" s="47">
        <v>0.43790810810810815</v>
      </c>
      <c r="O25" s="47">
        <v>0.24985382212484084</v>
      </c>
      <c r="P25" s="47">
        <v>6.1767984379716276</v>
      </c>
      <c r="Q25" s="47">
        <v>0.97273688584959606</v>
      </c>
      <c r="R25" s="47">
        <v>2.3877477477477478E-3</v>
      </c>
    </row>
    <row r="26" spans="1:18">
      <c r="A26" s="46">
        <v>2022</v>
      </c>
      <c r="B26" s="46" t="s">
        <v>71</v>
      </c>
      <c r="C26" s="46" t="s">
        <v>72</v>
      </c>
      <c r="D26" s="47">
        <v>1</v>
      </c>
      <c r="E26" s="48">
        <v>5.3661873445288055E-2</v>
      </c>
      <c r="F26" s="46">
        <v>8.5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1</v>
      </c>
      <c r="M26" s="47">
        <v>0</v>
      </c>
      <c r="N26" s="47">
        <v>0.21680579710144929</v>
      </c>
      <c r="O26" s="47">
        <v>0.31391678523156941</v>
      </c>
      <c r="P26" s="47">
        <v>7.538090762199511</v>
      </c>
      <c r="Q26" s="47">
        <v>0.97678079627797532</v>
      </c>
      <c r="R26" s="47">
        <v>4.5257328990228008E-3</v>
      </c>
    </row>
    <row r="27" spans="1:18">
      <c r="A27" s="46">
        <v>2022</v>
      </c>
      <c r="B27" s="46" t="s">
        <v>73</v>
      </c>
      <c r="C27" s="46" t="s">
        <v>74</v>
      </c>
      <c r="D27" s="47">
        <v>1</v>
      </c>
      <c r="E27" s="48">
        <v>7.8047621230554934E-2</v>
      </c>
      <c r="F27" s="46">
        <v>8.3000000000000007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1</v>
      </c>
      <c r="M27" s="47">
        <v>0</v>
      </c>
      <c r="N27" s="47">
        <v>0.26496881188118809</v>
      </c>
      <c r="O27" s="47">
        <v>0.29388052759895278</v>
      </c>
      <c r="P27" s="47">
        <v>8.2389954402594157</v>
      </c>
      <c r="Q27" s="47">
        <v>0.97503286706013714</v>
      </c>
      <c r="R27" s="47">
        <v>3.9811320754716984E-3</v>
      </c>
    </row>
    <row r="28" spans="1:18">
      <c r="A28" s="46">
        <v>2022</v>
      </c>
      <c r="B28" s="46" t="s">
        <v>75</v>
      </c>
      <c r="C28" s="46" t="s">
        <v>76</v>
      </c>
      <c r="D28" s="47">
        <v>1</v>
      </c>
      <c r="E28" s="48">
        <v>5.0553808584759847E-3</v>
      </c>
      <c r="F28" s="46">
        <v>9.5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1</v>
      </c>
      <c r="M28" s="47">
        <v>0</v>
      </c>
      <c r="N28" s="47">
        <v>0.49537869565217391</v>
      </c>
      <c r="O28" s="47">
        <v>0.22809080947549992</v>
      </c>
      <c r="P28" s="47">
        <v>7.3132656817996571</v>
      </c>
      <c r="Q28" s="47">
        <v>0.97846355576892863</v>
      </c>
      <c r="R28" s="47">
        <v>4.2306896551724139E-3</v>
      </c>
    </row>
    <row r="29" spans="1:18">
      <c r="A29" s="46">
        <v>2022</v>
      </c>
      <c r="B29" s="46" t="s">
        <v>78</v>
      </c>
      <c r="C29" s="46" t="s">
        <v>79</v>
      </c>
      <c r="D29" s="47">
        <v>0</v>
      </c>
      <c r="E29" s="48">
        <v>4.45790002231456E-2</v>
      </c>
      <c r="F29" s="46">
        <v>12.8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0.59370810810810803</v>
      </c>
      <c r="O29" s="47">
        <v>0.19049908320696707</v>
      </c>
      <c r="P29" s="47">
        <v>7.5642581533879376</v>
      </c>
      <c r="Q29" s="47">
        <v>0.9816590189009069</v>
      </c>
      <c r="R29" s="47">
        <v>1.4977695167286244E-3</v>
      </c>
    </row>
    <row r="30" spans="1:18">
      <c r="A30" s="46">
        <v>2022</v>
      </c>
      <c r="B30" s="46" t="s">
        <v>80</v>
      </c>
      <c r="C30" s="46" t="s">
        <v>81</v>
      </c>
      <c r="D30" s="47">
        <v>0</v>
      </c>
      <c r="E30" s="48">
        <v>-4.5553228440606788E-2</v>
      </c>
      <c r="F30" s="46">
        <v>9.6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0.54490545454545458</v>
      </c>
      <c r="O30" s="47">
        <v>0.17341957092849261</v>
      </c>
      <c r="P30" s="47">
        <v>5.9341636468952732</v>
      </c>
      <c r="Q30" s="47">
        <v>0.98559883616173616</v>
      </c>
      <c r="R30" s="47">
        <v>1.821097046413502E-3</v>
      </c>
    </row>
    <row r="31" spans="1:18">
      <c r="A31" s="46">
        <v>2022</v>
      </c>
      <c r="B31" s="46" t="s">
        <v>82</v>
      </c>
      <c r="C31" s="46" t="s">
        <v>83</v>
      </c>
      <c r="D31" s="47">
        <v>0</v>
      </c>
      <c r="E31" s="48">
        <v>-1.6062462373664731E-2</v>
      </c>
      <c r="F31" s="46">
        <v>7.3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0.3702547368421053</v>
      </c>
      <c r="O31" s="47">
        <v>0.51437444361876161</v>
      </c>
      <c r="P31" s="47">
        <v>11.127888176903305</v>
      </c>
      <c r="Q31" s="47">
        <v>0.96792251138618635</v>
      </c>
      <c r="R31" s="47">
        <v>2.5469525959367946E-3</v>
      </c>
    </row>
    <row r="32" spans="1:18">
      <c r="A32" s="46">
        <v>2022</v>
      </c>
      <c r="B32" s="46" t="s">
        <v>84</v>
      </c>
      <c r="C32" s="46" t="s">
        <v>85</v>
      </c>
      <c r="D32" s="47">
        <v>0</v>
      </c>
      <c r="E32" s="48">
        <v>5.2003698394277903E-2</v>
      </c>
      <c r="F32" s="46">
        <v>10.4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0.89113684210526312</v>
      </c>
      <c r="O32" s="47">
        <v>0.19811379117679229</v>
      </c>
      <c r="P32" s="47">
        <v>6.4228306849315073</v>
      </c>
      <c r="Q32" s="47">
        <v>0.99892213376172379</v>
      </c>
      <c r="R32" s="47">
        <v>1.1774193548387097E-3</v>
      </c>
    </row>
    <row r="33" spans="1:18">
      <c r="A33" s="46">
        <v>2022</v>
      </c>
      <c r="B33" s="46" t="s">
        <v>86</v>
      </c>
      <c r="C33" s="46" t="s">
        <v>87</v>
      </c>
      <c r="D33" s="47">
        <v>0</v>
      </c>
      <c r="E33" s="48">
        <v>-0.1264149978867718</v>
      </c>
      <c r="F33" s="46">
        <v>6.6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0.43647307692307691</v>
      </c>
      <c r="O33" s="47">
        <v>0.21591438919342207</v>
      </c>
      <c r="P33" s="47">
        <v>3.6331779584462511</v>
      </c>
      <c r="Q33" s="47">
        <v>0.99024523496911432</v>
      </c>
      <c r="R33" s="47">
        <v>2.2140000000000003E-3</v>
      </c>
    </row>
    <row r="34" spans="1:18">
      <c r="A34" s="46">
        <v>2022</v>
      </c>
      <c r="B34" s="46" t="s">
        <v>88</v>
      </c>
      <c r="C34" s="46" t="s">
        <v>89</v>
      </c>
      <c r="D34" s="47">
        <v>0</v>
      </c>
      <c r="E34" s="48">
        <v>3.6409454467054916E-3</v>
      </c>
      <c r="F34" s="46">
        <v>10.8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0.67631000000000008</v>
      </c>
      <c r="O34" s="47">
        <v>0.222578718357196</v>
      </c>
      <c r="P34" s="47">
        <v>7.203409056603773</v>
      </c>
      <c r="Q34" s="47">
        <v>0.98693892840068409</v>
      </c>
      <c r="R34" s="47">
        <v>1.6060606060606061E-3</v>
      </c>
    </row>
    <row r="35" spans="1:18">
      <c r="A35" s="46">
        <v>2022</v>
      </c>
      <c r="B35" s="46" t="s">
        <v>90</v>
      </c>
      <c r="C35" s="46" t="s">
        <v>91</v>
      </c>
      <c r="D35" s="47">
        <v>0</v>
      </c>
      <c r="E35" s="48">
        <v>-2.9705785138966849E-3</v>
      </c>
      <c r="F35" s="46">
        <v>11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0.60141111111111112</v>
      </c>
      <c r="O35" s="47">
        <v>0.19344539753746304</v>
      </c>
      <c r="P35" s="47">
        <v>6.8971568599311137</v>
      </c>
      <c r="Q35" s="47">
        <v>0.96781643172538656</v>
      </c>
      <c r="R35" s="47">
        <v>1.2761904761904761E-3</v>
      </c>
    </row>
    <row r="36" spans="1:18">
      <c r="A36" s="46">
        <v>2022</v>
      </c>
      <c r="B36" s="46" t="s">
        <v>92</v>
      </c>
      <c r="C36" s="46" t="s">
        <v>93</v>
      </c>
      <c r="D36" s="47">
        <v>0</v>
      </c>
      <c r="E36" s="48">
        <v>-2.9705785138966849E-3</v>
      </c>
      <c r="F36" s="46">
        <v>10.6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0.55645</v>
      </c>
      <c r="O36" s="47">
        <v>0.17915120777733057</v>
      </c>
      <c r="P36" s="47">
        <v>5.7623280330882345</v>
      </c>
      <c r="Q36" s="47">
        <v>0.96741246592985286</v>
      </c>
      <c r="R36" s="47">
        <v>1.2008830022075057E-3</v>
      </c>
    </row>
    <row r="37" spans="1:18">
      <c r="A37" s="46">
        <v>2022</v>
      </c>
      <c r="B37" s="46" t="s">
        <v>94</v>
      </c>
      <c r="C37" s="46" t="s">
        <v>95</v>
      </c>
      <c r="D37" s="47">
        <v>0</v>
      </c>
      <c r="E37" s="48">
        <v>-6.0289415402054757E-2</v>
      </c>
      <c r="F37" s="46">
        <v>8.6999999999999993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1.2749512820512821</v>
      </c>
      <c r="O37" s="47">
        <v>0.16707944835515037</v>
      </c>
      <c r="P37" s="47">
        <v>8.9319320610687019</v>
      </c>
      <c r="Q37" s="47">
        <v>0.99710195060243623</v>
      </c>
      <c r="R37" s="47">
        <v>9.178343949044586E-4</v>
      </c>
    </row>
    <row r="38" spans="1:18">
      <c r="A38" s="46">
        <v>2022</v>
      </c>
      <c r="B38" s="46" t="s">
        <v>96</v>
      </c>
      <c r="C38" s="46" t="s">
        <v>97</v>
      </c>
      <c r="D38" s="47">
        <v>0</v>
      </c>
      <c r="E38" s="48">
        <v>1.8288010782633313E-2</v>
      </c>
      <c r="F38" s="46">
        <v>6.4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0.34513275862068971</v>
      </c>
      <c r="O38" s="47">
        <v>0.17876872590040199</v>
      </c>
      <c r="P38" s="47">
        <v>4.8190972831360375</v>
      </c>
      <c r="Q38" s="47">
        <v>0.97425778186305123</v>
      </c>
      <c r="R38" s="47">
        <v>4.0896825396825398E-3</v>
      </c>
    </row>
    <row r="39" spans="1:18">
      <c r="A39" s="46">
        <v>2022</v>
      </c>
      <c r="B39" s="46" t="s">
        <v>98</v>
      </c>
      <c r="C39" s="46" t="s">
        <v>99</v>
      </c>
      <c r="D39" s="47">
        <v>0</v>
      </c>
      <c r="E39" s="48">
        <v>3.8741868047941996E-2</v>
      </c>
      <c r="F39" s="46">
        <v>6.1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1.0931562500000001</v>
      </c>
      <c r="O39" s="47">
        <v>0.19799666680150479</v>
      </c>
      <c r="P39" s="47">
        <v>8.6961202906350916</v>
      </c>
      <c r="Q39" s="47">
        <v>0.98937709042051392</v>
      </c>
      <c r="R39" s="47">
        <v>4.6449999999999998E-3</v>
      </c>
    </row>
    <row r="40" spans="1:18">
      <c r="A40" s="46">
        <v>2022</v>
      </c>
      <c r="B40" s="46" t="s">
        <v>100</v>
      </c>
      <c r="C40" s="46" t="s">
        <v>101</v>
      </c>
      <c r="D40" s="47">
        <v>0</v>
      </c>
      <c r="E40" s="48">
        <v>4.9840978924540674E-2</v>
      </c>
      <c r="F40" s="46">
        <v>6.3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0.52176779661016948</v>
      </c>
      <c r="O40" s="47">
        <v>0.1632666863751778</v>
      </c>
      <c r="P40" s="47">
        <v>4.9822499412800942</v>
      </c>
      <c r="Q40" s="47">
        <v>0.98893591863384911</v>
      </c>
      <c r="R40" s="47">
        <v>2.7691056910569105E-3</v>
      </c>
    </row>
    <row r="41" spans="1:18">
      <c r="A41" s="46">
        <v>2022</v>
      </c>
      <c r="B41" s="46" t="s">
        <v>102</v>
      </c>
      <c r="C41" s="46" t="s">
        <v>103</v>
      </c>
      <c r="D41" s="47">
        <v>0</v>
      </c>
      <c r="E41" s="48">
        <v>1.3790896273645614E-2</v>
      </c>
      <c r="F41" s="46">
        <v>10.7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0.33354499999999998</v>
      </c>
      <c r="O41" s="47">
        <v>0.28692920826030638</v>
      </c>
      <c r="P41" s="47">
        <v>13.512866819012798</v>
      </c>
      <c r="Q41" s="47">
        <v>0.9836004137372768</v>
      </c>
      <c r="R41" s="47">
        <v>1.0419047619047619E-3</v>
      </c>
    </row>
    <row r="42" spans="1:18">
      <c r="A42" s="46">
        <v>2022</v>
      </c>
      <c r="B42" s="46" t="s">
        <v>104</v>
      </c>
      <c r="C42" s="46" t="s">
        <v>105</v>
      </c>
      <c r="D42" s="47">
        <v>1</v>
      </c>
      <c r="E42" s="48">
        <v>-3.4431509150470885E-2</v>
      </c>
      <c r="F42" s="46">
        <v>10.199999999999999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0.45736808510638299</v>
      </c>
      <c r="O42" s="47">
        <v>0.31573119151678808</v>
      </c>
      <c r="P42" s="47">
        <v>5.5980964612822648</v>
      </c>
      <c r="Q42" s="47">
        <v>0.98882598400654986</v>
      </c>
      <c r="R42" s="47">
        <v>1.8476923076923076E-3</v>
      </c>
    </row>
    <row r="43" spans="1:18">
      <c r="A43" s="46">
        <v>2022</v>
      </c>
      <c r="B43" s="46" t="s">
        <v>106</v>
      </c>
      <c r="C43" s="46" t="s">
        <v>107</v>
      </c>
      <c r="D43" s="47">
        <v>1</v>
      </c>
      <c r="E43" s="48">
        <v>7.14598819508177E-3</v>
      </c>
      <c r="F43" s="46">
        <v>12.3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0.19434565217391303</v>
      </c>
      <c r="O43" s="47">
        <v>0.2499978216812907</v>
      </c>
      <c r="P43" s="47">
        <v>10.503932029795159</v>
      </c>
      <c r="Q43" s="47">
        <v>0.9879864428013736</v>
      </c>
      <c r="R43" s="47">
        <v>9.4210526315789472E-4</v>
      </c>
    </row>
    <row r="44" spans="1:18">
      <c r="A44" s="46">
        <v>2022</v>
      </c>
      <c r="B44" s="46" t="s">
        <v>108</v>
      </c>
      <c r="C44" s="46" t="s">
        <v>109</v>
      </c>
      <c r="D44" s="47">
        <v>1</v>
      </c>
      <c r="E44" s="48">
        <v>0.12853955227270536</v>
      </c>
      <c r="F44" s="46">
        <v>10.7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0.34544242424242422</v>
      </c>
      <c r="O44" s="47">
        <v>0.27941699365466532</v>
      </c>
      <c r="P44" s="47">
        <v>11.501545605700713</v>
      </c>
      <c r="Q44" s="47">
        <v>0.9926137759219622</v>
      </c>
      <c r="R44" s="47">
        <v>3.552742616033755E-4</v>
      </c>
    </row>
    <row r="45" spans="1:18">
      <c r="A45" s="46">
        <v>2022</v>
      </c>
      <c r="B45" s="46" t="s">
        <v>110</v>
      </c>
      <c r="C45" s="46" t="s">
        <v>111</v>
      </c>
      <c r="D45" s="47">
        <v>1</v>
      </c>
      <c r="E45" s="48">
        <v>-3.1640900975902497E-2</v>
      </c>
      <c r="F45" s="46">
        <v>9.1999999999999993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0.40050052356020938</v>
      </c>
      <c r="O45" s="47">
        <v>0.25942046015583331</v>
      </c>
      <c r="P45" s="47">
        <v>7.5984411366783844</v>
      </c>
      <c r="Q45" s="47">
        <v>0.97545741192957514</v>
      </c>
      <c r="R45" s="47">
        <v>2.7854599406528188E-3</v>
      </c>
    </row>
    <row r="46" spans="1:18">
      <c r="A46" s="46">
        <v>2022</v>
      </c>
      <c r="B46" s="46" t="s">
        <v>112</v>
      </c>
      <c r="C46" s="46" t="s">
        <v>113</v>
      </c>
      <c r="D46" s="47">
        <v>1</v>
      </c>
      <c r="E46" s="48">
        <v>6.1831708644013703E-2</v>
      </c>
      <c r="F46" s="46">
        <v>5.9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1.2244785714285713</v>
      </c>
      <c r="O46" s="47">
        <v>0.13602122852310158</v>
      </c>
      <c r="P46" s="47">
        <v>1.657870190995907</v>
      </c>
      <c r="Q46" s="47">
        <v>0.98289650988467403</v>
      </c>
      <c r="R46" s="47">
        <v>5.4296296296296297E-3</v>
      </c>
    </row>
    <row r="47" spans="1:18">
      <c r="A47" s="46">
        <v>2022</v>
      </c>
      <c r="B47" s="46" t="s">
        <v>114</v>
      </c>
      <c r="C47" s="46" t="s">
        <v>115</v>
      </c>
      <c r="D47" s="47">
        <v>1</v>
      </c>
      <c r="E47" s="48">
        <v>3.3715367228475006E-2</v>
      </c>
      <c r="F47" s="46">
        <v>10.8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0.60757745098039206</v>
      </c>
      <c r="O47" s="47">
        <v>0.17235011889315938</v>
      </c>
      <c r="P47" s="47">
        <v>5.3449564769802684</v>
      </c>
      <c r="Q47" s="47">
        <v>0.98871442194894865</v>
      </c>
      <c r="R47" s="47">
        <v>2.6796934865900386E-3</v>
      </c>
    </row>
    <row r="48" spans="1:18">
      <c r="A48" s="46">
        <v>2022</v>
      </c>
      <c r="B48" s="46" t="s">
        <v>116</v>
      </c>
      <c r="C48" s="46" t="s">
        <v>117</v>
      </c>
      <c r="D48" s="47">
        <v>1</v>
      </c>
      <c r="E48" s="48">
        <v>0.13462236652386336</v>
      </c>
      <c r="F48" s="46">
        <v>12.8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0.77836249999999996</v>
      </c>
      <c r="O48" s="47">
        <v>0.16819337997760431</v>
      </c>
      <c r="P48" s="47">
        <v>7.3919649877149887</v>
      </c>
      <c r="Q48" s="47">
        <v>0.99673192118068388</v>
      </c>
      <c r="R48" s="47">
        <v>8.2222222222222223E-4</v>
      </c>
    </row>
    <row r="49" spans="1:18">
      <c r="A49" s="46">
        <v>2022</v>
      </c>
      <c r="B49" s="46" t="s">
        <v>118</v>
      </c>
      <c r="C49" s="46" t="s">
        <v>119</v>
      </c>
      <c r="D49" s="47">
        <v>1</v>
      </c>
      <c r="E49" s="48">
        <v>5.7471670637136733E-3</v>
      </c>
      <c r="F49" s="46">
        <v>8.6999999999999993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0.49440000000000006</v>
      </c>
      <c r="O49" s="47">
        <v>0.21307574291739789</v>
      </c>
      <c r="P49" s="47">
        <v>8.4357980127750167</v>
      </c>
      <c r="Q49" s="47">
        <v>0.97964343504392049</v>
      </c>
      <c r="R49" s="47">
        <v>1.3046296296296295E-3</v>
      </c>
    </row>
    <row r="50" spans="1:18">
      <c r="A50" s="46">
        <v>2022</v>
      </c>
      <c r="B50" s="46" t="s">
        <v>120</v>
      </c>
      <c r="C50" s="46" t="s">
        <v>121</v>
      </c>
      <c r="D50" s="47">
        <v>1</v>
      </c>
      <c r="E50" s="48">
        <v>1.3153316249965623E-4</v>
      </c>
      <c r="F50" s="46">
        <v>11.4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0.36042352941176475</v>
      </c>
      <c r="O50" s="47">
        <v>0.19998477059984276</v>
      </c>
      <c r="P50" s="47">
        <v>7.6436527320954912</v>
      </c>
      <c r="Q50" s="47">
        <v>0.98974517996257116</v>
      </c>
      <c r="R50" s="47">
        <v>1.2320261437908497E-3</v>
      </c>
    </row>
    <row r="51" spans="1:18">
      <c r="A51" s="46">
        <v>2022</v>
      </c>
      <c r="B51" s="46" t="s">
        <v>122</v>
      </c>
      <c r="C51" s="46" t="s">
        <v>123</v>
      </c>
      <c r="D51" s="47">
        <v>1</v>
      </c>
      <c r="E51" s="48">
        <v>4.410624272974021E-2</v>
      </c>
      <c r="F51" s="46">
        <v>11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0.67329375000000002</v>
      </c>
      <c r="O51" s="47">
        <v>0.16484576393713501</v>
      </c>
      <c r="P51" s="47">
        <v>11.061838994229184</v>
      </c>
      <c r="Q51" s="47">
        <v>0.98874005588199809</v>
      </c>
      <c r="R51" s="47">
        <v>1.4104651162790698E-3</v>
      </c>
    </row>
    <row r="52" spans="1:18">
      <c r="A52" s="46">
        <v>2022</v>
      </c>
      <c r="B52" s="46" t="s">
        <v>124</v>
      </c>
      <c r="C52" s="46" t="s">
        <v>125</v>
      </c>
      <c r="D52" s="47">
        <v>1</v>
      </c>
      <c r="E52" s="48">
        <v>5.1400771875893467E-3</v>
      </c>
      <c r="F52" s="46">
        <v>10.8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0.21541666666666667</v>
      </c>
      <c r="O52" s="47">
        <v>0.36345182544882709</v>
      </c>
      <c r="P52" s="47">
        <v>19.863147419354839</v>
      </c>
      <c r="Q52" s="47">
        <v>0.9840103159252096</v>
      </c>
      <c r="R52" s="47">
        <v>7.8481012658227845E-4</v>
      </c>
    </row>
    <row r="53" spans="1:18">
      <c r="A53" s="46">
        <v>2022</v>
      </c>
      <c r="B53" s="46" t="s">
        <v>126</v>
      </c>
      <c r="C53" s="46" t="s">
        <v>127</v>
      </c>
      <c r="D53" s="47">
        <v>1</v>
      </c>
      <c r="E53" s="48">
        <v>-3.5963857829317707E-2</v>
      </c>
      <c r="F53" s="46">
        <v>9.4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0.67184117647058827</v>
      </c>
      <c r="O53" s="47">
        <v>0.15666951409760355</v>
      </c>
      <c r="P53" s="47">
        <v>9.3449267904509288</v>
      </c>
      <c r="Q53" s="47">
        <v>0.99339829966816384</v>
      </c>
      <c r="R53" s="47">
        <v>8.9761904761904759E-4</v>
      </c>
    </row>
    <row r="54" spans="1:18">
      <c r="A54" s="46">
        <v>2022</v>
      </c>
      <c r="B54" s="46" t="s">
        <v>128</v>
      </c>
      <c r="C54" s="46" t="s">
        <v>129</v>
      </c>
      <c r="D54" s="47">
        <v>1</v>
      </c>
      <c r="E54" s="48">
        <v>-1.0313164250402001E-3</v>
      </c>
      <c r="F54" s="46">
        <v>10.8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0.43653333333333333</v>
      </c>
      <c r="O54" s="47">
        <v>0.35065183261405669</v>
      </c>
      <c r="P54" s="47">
        <v>15.021657166666667</v>
      </c>
      <c r="Q54" s="47">
        <v>0.9908368967623703</v>
      </c>
      <c r="R54" s="47">
        <v>9.5238095238095238E-4</v>
      </c>
    </row>
    <row r="55" spans="1:18">
      <c r="A55" s="46">
        <v>2022</v>
      </c>
      <c r="B55" s="46" t="s">
        <v>130</v>
      </c>
      <c r="C55" s="46" t="s">
        <v>131</v>
      </c>
      <c r="D55" s="47">
        <v>1</v>
      </c>
      <c r="E55" s="48">
        <v>-4.728956661961688E-3</v>
      </c>
      <c r="F55" s="46">
        <v>11.6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0.65351000000000004</v>
      </c>
      <c r="O55" s="47">
        <v>0.25620340049597023</v>
      </c>
      <c r="P55" s="47">
        <v>14.44616738868833</v>
      </c>
      <c r="Q55" s="47">
        <v>0.98728405074138115</v>
      </c>
      <c r="R55" s="47">
        <v>9.233333333333333E-4</v>
      </c>
    </row>
    <row r="56" spans="1:18">
      <c r="A56" s="46">
        <v>2022</v>
      </c>
      <c r="B56" s="46" t="s">
        <v>132</v>
      </c>
      <c r="C56" s="46" t="s">
        <v>133</v>
      </c>
      <c r="D56" s="47">
        <v>1</v>
      </c>
      <c r="E56" s="48">
        <v>2.617073458771961E-2</v>
      </c>
      <c r="F56" s="46">
        <v>12.5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0.27414666666666671</v>
      </c>
      <c r="O56" s="47">
        <v>0.34613814029363782</v>
      </c>
      <c r="P56" s="47">
        <v>16.837020673453406</v>
      </c>
      <c r="Q56" s="47">
        <v>0.96894606293468211</v>
      </c>
      <c r="R56" s="47">
        <v>7.3815028901734112E-4</v>
      </c>
    </row>
    <row r="57" spans="1:18">
      <c r="A57" s="46">
        <v>2022</v>
      </c>
      <c r="B57" s="46" t="s">
        <v>134</v>
      </c>
      <c r="C57" s="46" t="s">
        <v>135</v>
      </c>
      <c r="D57" s="47">
        <v>1</v>
      </c>
      <c r="E57" s="48">
        <v>-2.5784054757057185E-3</v>
      </c>
      <c r="F57" s="46">
        <v>11.7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0.43138484848484848</v>
      </c>
      <c r="O57" s="47">
        <v>0.24276733317135221</v>
      </c>
      <c r="P57" s="47">
        <v>7.340010524143624</v>
      </c>
      <c r="Q57" s="47">
        <v>0.98297941091762253</v>
      </c>
      <c r="R57" s="47">
        <v>1.7431654676258992E-3</v>
      </c>
    </row>
    <row r="58" spans="1:18">
      <c r="A58" s="46">
        <v>2022</v>
      </c>
      <c r="B58" s="46" t="s">
        <v>136</v>
      </c>
      <c r="C58" s="46" t="s">
        <v>137</v>
      </c>
      <c r="D58" s="47">
        <v>1</v>
      </c>
      <c r="E58" s="48">
        <v>9.0720184174966217E-2</v>
      </c>
      <c r="F58" s="46">
        <v>10.5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0.55164444444444449</v>
      </c>
      <c r="O58" s="47">
        <v>0.20136316325690529</v>
      </c>
      <c r="P58" s="47">
        <v>8.368266572504707</v>
      </c>
      <c r="Q58" s="47">
        <v>0.97860941024814685</v>
      </c>
      <c r="R58" s="47">
        <v>1.3443037974683544E-3</v>
      </c>
    </row>
    <row r="59" spans="1:18">
      <c r="A59" s="46">
        <v>2022</v>
      </c>
      <c r="B59" s="46" t="s">
        <v>138</v>
      </c>
      <c r="C59" s="46" t="s">
        <v>139</v>
      </c>
      <c r="D59" s="47">
        <v>1</v>
      </c>
      <c r="E59" s="48">
        <v>7.724637372628014E-2</v>
      </c>
      <c r="F59" s="46">
        <v>9.5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0.17033636363636365</v>
      </c>
      <c r="O59" s="47">
        <v>0.48457217016384019</v>
      </c>
      <c r="P59" s="47">
        <v>15.323058345752605</v>
      </c>
      <c r="Q59" s="47">
        <v>0.92837700805892076</v>
      </c>
      <c r="R59" s="47">
        <v>9.9407407407407409E-4</v>
      </c>
    </row>
    <row r="60" spans="1:18">
      <c r="A60" s="46">
        <v>2022</v>
      </c>
      <c r="B60" s="46" t="s">
        <v>141</v>
      </c>
      <c r="C60" s="46" t="s">
        <v>142</v>
      </c>
      <c r="D60" s="47">
        <v>1</v>
      </c>
      <c r="E60" s="48">
        <v>9.128048085135225E-3</v>
      </c>
      <c r="F60" s="46">
        <v>7.4</v>
      </c>
      <c r="G60" s="47">
        <v>0</v>
      </c>
      <c r="H60" s="47">
        <v>0</v>
      </c>
      <c r="I60" s="47">
        <v>1</v>
      </c>
      <c r="J60" s="47">
        <v>0</v>
      </c>
      <c r="K60" s="47">
        <v>0</v>
      </c>
      <c r="L60" s="47">
        <v>0</v>
      </c>
      <c r="M60" s="47">
        <v>1</v>
      </c>
      <c r="N60" s="47">
        <v>0.19580991085474567</v>
      </c>
      <c r="O60" s="47">
        <v>0.37224652539438602</v>
      </c>
      <c r="P60" s="47">
        <v>10.588313496872471</v>
      </c>
      <c r="Q60" s="47">
        <v>0.96990194411229491</v>
      </c>
      <c r="R60" s="47">
        <v>3.4411818738518062E-3</v>
      </c>
    </row>
    <row r="61" spans="1:18">
      <c r="A61" s="46">
        <v>2022</v>
      </c>
      <c r="B61" s="46" t="s">
        <v>143</v>
      </c>
      <c r="C61" s="46" t="s">
        <v>144</v>
      </c>
      <c r="D61" s="47">
        <v>0</v>
      </c>
      <c r="E61" s="48">
        <v>3.3648348602307997E-2</v>
      </c>
      <c r="F61" s="46">
        <v>6.9</v>
      </c>
      <c r="G61" s="47">
        <v>0</v>
      </c>
      <c r="H61" s="47">
        <v>0</v>
      </c>
      <c r="I61" s="47">
        <v>1</v>
      </c>
      <c r="J61" s="47">
        <v>0</v>
      </c>
      <c r="K61" s="47">
        <v>0</v>
      </c>
      <c r="L61" s="47">
        <v>1</v>
      </c>
      <c r="M61" s="47">
        <v>0</v>
      </c>
      <c r="N61" s="47">
        <v>0.35662340425531919</v>
      </c>
      <c r="O61" s="47">
        <v>0.31523754300063034</v>
      </c>
      <c r="P61" s="47">
        <v>7.4549781370462007</v>
      </c>
      <c r="Q61" s="47">
        <v>0.96543426424760204</v>
      </c>
      <c r="R61" s="47">
        <v>3.941269841269841E-3</v>
      </c>
    </row>
    <row r="62" spans="1:18">
      <c r="A62" s="46">
        <v>2022</v>
      </c>
      <c r="B62" s="46" t="s">
        <v>145</v>
      </c>
      <c r="C62" s="46" t="s">
        <v>146</v>
      </c>
      <c r="D62" s="47">
        <v>0</v>
      </c>
      <c r="E62" s="48">
        <v>5.0910855446833186E-2</v>
      </c>
      <c r="F62" s="46">
        <v>11.9</v>
      </c>
      <c r="G62" s="47">
        <v>0</v>
      </c>
      <c r="H62" s="47">
        <v>0</v>
      </c>
      <c r="I62" s="47">
        <v>1</v>
      </c>
      <c r="J62" s="47">
        <v>0</v>
      </c>
      <c r="K62" s="47">
        <v>0</v>
      </c>
      <c r="L62" s="47">
        <v>1</v>
      </c>
      <c r="M62" s="47">
        <v>0</v>
      </c>
      <c r="N62" s="47">
        <v>0.34514358974358972</v>
      </c>
      <c r="O62" s="47">
        <v>0.25235426027152841</v>
      </c>
      <c r="P62" s="47">
        <v>5.3599611376503891</v>
      </c>
      <c r="Q62" s="47">
        <v>0.91602157407544982</v>
      </c>
      <c r="R62" s="47">
        <v>1.7364055299539172E-3</v>
      </c>
    </row>
    <row r="63" spans="1:18">
      <c r="A63" s="46">
        <v>2022</v>
      </c>
      <c r="B63" s="46" t="s">
        <v>147</v>
      </c>
      <c r="C63" s="46" t="s">
        <v>148</v>
      </c>
      <c r="D63" s="47">
        <v>0</v>
      </c>
      <c r="E63" s="48">
        <v>4.76141678644064E-2</v>
      </c>
      <c r="F63" s="46">
        <v>10.9</v>
      </c>
      <c r="G63" s="47">
        <v>0</v>
      </c>
      <c r="H63" s="47">
        <v>0</v>
      </c>
      <c r="I63" s="47">
        <v>1</v>
      </c>
      <c r="J63" s="47">
        <v>0</v>
      </c>
      <c r="K63" s="47">
        <v>0</v>
      </c>
      <c r="L63" s="47">
        <v>1</v>
      </c>
      <c r="M63" s="47">
        <v>0</v>
      </c>
      <c r="N63" s="47">
        <v>0.42259649122807014</v>
      </c>
      <c r="O63" s="47">
        <v>0.23185834168498295</v>
      </c>
      <c r="P63" s="47">
        <v>6.4806927541413417</v>
      </c>
      <c r="Q63" s="47">
        <v>0.96516522749916978</v>
      </c>
      <c r="R63" s="47">
        <v>2.2139841688654351E-3</v>
      </c>
    </row>
    <row r="64" spans="1:18">
      <c r="A64" s="46">
        <v>2022</v>
      </c>
      <c r="B64" s="46" t="s">
        <v>149</v>
      </c>
      <c r="C64" s="46" t="s">
        <v>150</v>
      </c>
      <c r="D64" s="47">
        <v>0</v>
      </c>
      <c r="E64" s="48">
        <v>-7.2365495304942988E-3</v>
      </c>
      <c r="F64" s="46">
        <v>7.9</v>
      </c>
      <c r="G64" s="47">
        <v>0</v>
      </c>
      <c r="H64" s="47">
        <v>0</v>
      </c>
      <c r="I64" s="47">
        <v>1</v>
      </c>
      <c r="J64" s="47">
        <v>0</v>
      </c>
      <c r="K64" s="47">
        <v>0</v>
      </c>
      <c r="L64" s="47">
        <v>1</v>
      </c>
      <c r="M64" s="47">
        <v>0</v>
      </c>
      <c r="N64" s="47">
        <v>0.26445709570957093</v>
      </c>
      <c r="O64" s="47">
        <v>0.34714950358344676</v>
      </c>
      <c r="P64" s="47">
        <v>8.2488487964796473</v>
      </c>
      <c r="Q64" s="47">
        <v>0.97164001223004981</v>
      </c>
      <c r="R64" s="47">
        <v>3.3468335787923418E-3</v>
      </c>
    </row>
    <row r="65" spans="1:18">
      <c r="A65" s="46">
        <v>2022</v>
      </c>
      <c r="B65" s="46" t="s">
        <v>151</v>
      </c>
      <c r="C65" s="46" t="s">
        <v>152</v>
      </c>
      <c r="D65" s="47">
        <v>0</v>
      </c>
      <c r="E65" s="48">
        <v>1.7965762059585208E-2</v>
      </c>
      <c r="F65" s="46">
        <v>9.9</v>
      </c>
      <c r="G65" s="47">
        <v>0</v>
      </c>
      <c r="H65" s="47">
        <v>0</v>
      </c>
      <c r="I65" s="47">
        <v>1</v>
      </c>
      <c r="J65" s="47">
        <v>0</v>
      </c>
      <c r="K65" s="47">
        <v>0</v>
      </c>
      <c r="L65" s="47">
        <v>1</v>
      </c>
      <c r="M65" s="47">
        <v>0</v>
      </c>
      <c r="N65" s="47">
        <v>0.32180193548387093</v>
      </c>
      <c r="O65" s="47">
        <v>0.20950550989100383</v>
      </c>
      <c r="P65" s="47">
        <v>7.1486154245022124</v>
      </c>
      <c r="Q65" s="47">
        <v>0.97100199882516403</v>
      </c>
      <c r="R65" s="47">
        <v>2.4268456375838923E-3</v>
      </c>
    </row>
    <row r="66" spans="1:18">
      <c r="A66" s="46">
        <v>2022</v>
      </c>
      <c r="B66" s="46" t="s">
        <v>153</v>
      </c>
      <c r="C66" s="46" t="s">
        <v>154</v>
      </c>
      <c r="D66" s="47">
        <v>0</v>
      </c>
      <c r="E66" s="48">
        <v>2.889892075854212E-3</v>
      </c>
      <c r="F66" s="46">
        <v>8.8000000000000007</v>
      </c>
      <c r="G66" s="47">
        <v>0</v>
      </c>
      <c r="H66" s="47">
        <v>0</v>
      </c>
      <c r="I66" s="47">
        <v>1</v>
      </c>
      <c r="J66" s="47">
        <v>0</v>
      </c>
      <c r="K66" s="47">
        <v>0</v>
      </c>
      <c r="L66" s="47">
        <v>1</v>
      </c>
      <c r="M66" s="47">
        <v>0</v>
      </c>
      <c r="N66" s="47">
        <v>0.52141999999999999</v>
      </c>
      <c r="O66" s="47">
        <v>0.22153885662780559</v>
      </c>
      <c r="P66" s="47">
        <v>7.9581826620913851</v>
      </c>
      <c r="Q66" s="47">
        <v>0.97345230332553412</v>
      </c>
      <c r="R66" s="47">
        <v>1.163235294117647E-3</v>
      </c>
    </row>
    <row r="67" spans="1:18">
      <c r="A67" s="46">
        <v>2022</v>
      </c>
      <c r="B67" s="46" t="s">
        <v>155</v>
      </c>
      <c r="C67" s="46" t="s">
        <v>156</v>
      </c>
      <c r="D67" s="47">
        <v>0</v>
      </c>
      <c r="E67" s="48">
        <v>0.10486819842311632</v>
      </c>
      <c r="F67" s="46">
        <v>7</v>
      </c>
      <c r="G67" s="47">
        <v>0</v>
      </c>
      <c r="H67" s="47">
        <v>0</v>
      </c>
      <c r="I67" s="47">
        <v>1</v>
      </c>
      <c r="J67" s="47">
        <v>0</v>
      </c>
      <c r="K67" s="47">
        <v>0</v>
      </c>
      <c r="L67" s="47">
        <v>1</v>
      </c>
      <c r="M67" s="47">
        <v>0</v>
      </c>
      <c r="N67" s="47">
        <v>0.5800193548387097</v>
      </c>
      <c r="O67" s="47">
        <v>0.21611768808078974</v>
      </c>
      <c r="P67" s="47">
        <v>6.0694199862825791</v>
      </c>
      <c r="Q67" s="47">
        <v>0.97972815145212067</v>
      </c>
      <c r="R67" s="47">
        <v>2.6509090909090909E-3</v>
      </c>
    </row>
    <row r="68" spans="1:18">
      <c r="A68" s="46">
        <v>2022</v>
      </c>
      <c r="B68" s="46" t="s">
        <v>157</v>
      </c>
      <c r="C68" s="46" t="s">
        <v>158</v>
      </c>
      <c r="D68" s="47">
        <v>0</v>
      </c>
      <c r="E68" s="48">
        <v>9.5324429494976406E-3</v>
      </c>
      <c r="F68" s="46">
        <v>7.7</v>
      </c>
      <c r="G68" s="47">
        <v>0</v>
      </c>
      <c r="H68" s="47">
        <v>0</v>
      </c>
      <c r="I68" s="47">
        <v>1</v>
      </c>
      <c r="J68" s="47">
        <v>0</v>
      </c>
      <c r="K68" s="47">
        <v>0</v>
      </c>
      <c r="L68" s="47">
        <v>1</v>
      </c>
      <c r="M68" s="47">
        <v>0</v>
      </c>
      <c r="N68" s="47">
        <v>0.47811772151898729</v>
      </c>
      <c r="O68" s="47">
        <v>0.29261867418686094</v>
      </c>
      <c r="P68" s="47">
        <v>6.5254348217544722</v>
      </c>
      <c r="Q68" s="47">
        <v>0.97824009234524623</v>
      </c>
      <c r="R68" s="47">
        <v>2.560436137071651E-3</v>
      </c>
    </row>
    <row r="69" spans="1:18">
      <c r="A69" s="46">
        <v>2022</v>
      </c>
      <c r="B69" s="46" t="s">
        <v>159</v>
      </c>
      <c r="C69" s="46" t="s">
        <v>160</v>
      </c>
      <c r="D69" s="47">
        <v>1</v>
      </c>
      <c r="E69" s="48">
        <v>0.16331910238930444</v>
      </c>
      <c r="F69" s="46">
        <v>8.6999999999999993</v>
      </c>
      <c r="G69" s="47">
        <v>0</v>
      </c>
      <c r="H69" s="47">
        <v>0</v>
      </c>
      <c r="I69" s="47">
        <v>1</v>
      </c>
      <c r="J69" s="47">
        <v>0</v>
      </c>
      <c r="K69" s="47">
        <v>0</v>
      </c>
      <c r="L69" s="47">
        <v>1</v>
      </c>
      <c r="M69" s="47">
        <v>0</v>
      </c>
      <c r="N69" s="47">
        <v>0.55998757396449705</v>
      </c>
      <c r="O69" s="47">
        <v>0.29227812289885829</v>
      </c>
      <c r="P69" s="47">
        <v>6.09529150785984</v>
      </c>
      <c r="Q69" s="47">
        <v>0.97593564523304088</v>
      </c>
      <c r="R69" s="47">
        <v>4.9616557734204793E-3</v>
      </c>
    </row>
    <row r="70" spans="1:18">
      <c r="A70" s="46">
        <v>2022</v>
      </c>
      <c r="B70" s="46" t="s">
        <v>161</v>
      </c>
      <c r="C70" s="46" t="s">
        <v>162</v>
      </c>
      <c r="D70" s="47">
        <v>1</v>
      </c>
      <c r="E70" s="48">
        <v>9.2866871528910697E-2</v>
      </c>
      <c r="F70" s="46">
        <v>9.9</v>
      </c>
      <c r="G70" s="47">
        <v>0</v>
      </c>
      <c r="H70" s="47">
        <v>0</v>
      </c>
      <c r="I70" s="47">
        <v>1</v>
      </c>
      <c r="J70" s="47">
        <v>0</v>
      </c>
      <c r="K70" s="47">
        <v>0</v>
      </c>
      <c r="L70" s="47">
        <v>1</v>
      </c>
      <c r="M70" s="47">
        <v>0</v>
      </c>
      <c r="N70" s="47">
        <v>0.58485698924731178</v>
      </c>
      <c r="O70" s="47">
        <v>0.23551242238132403</v>
      </c>
      <c r="P70" s="47">
        <v>4.7846905796562238</v>
      </c>
      <c r="Q70" s="47">
        <v>0.97529218612398583</v>
      </c>
      <c r="R70" s="47">
        <v>4.4353135313531357E-3</v>
      </c>
    </row>
    <row r="71" spans="1:18">
      <c r="A71" s="46">
        <v>2022</v>
      </c>
      <c r="B71" s="46" t="s">
        <v>163</v>
      </c>
      <c r="C71" s="46" t="s">
        <v>164</v>
      </c>
      <c r="D71" s="47">
        <v>1</v>
      </c>
      <c r="E71" s="48">
        <v>3.9034025011267313E-2</v>
      </c>
      <c r="F71" s="46">
        <v>10.8</v>
      </c>
      <c r="G71" s="47">
        <v>0</v>
      </c>
      <c r="H71" s="47">
        <v>0</v>
      </c>
      <c r="I71" s="47">
        <v>1</v>
      </c>
      <c r="J71" s="47">
        <v>0</v>
      </c>
      <c r="K71" s="47">
        <v>0</v>
      </c>
      <c r="L71" s="47">
        <v>1</v>
      </c>
      <c r="M71" s="47">
        <v>0</v>
      </c>
      <c r="N71" s="47">
        <v>0.52702705882352952</v>
      </c>
      <c r="O71" s="47">
        <v>0.25706048366546047</v>
      </c>
      <c r="P71" s="47">
        <v>6.1425437067009989</v>
      </c>
      <c r="Q71" s="47">
        <v>0.96358932346369086</v>
      </c>
      <c r="R71" s="47">
        <v>2.1748000000000002E-3</v>
      </c>
    </row>
    <row r="72" spans="1:18">
      <c r="A72" s="46">
        <v>2022</v>
      </c>
      <c r="B72" s="46" t="s">
        <v>165</v>
      </c>
      <c r="C72" s="46" t="s">
        <v>166</v>
      </c>
      <c r="D72" s="47">
        <v>1</v>
      </c>
      <c r="E72" s="48">
        <v>-1.4412541211002551E-2</v>
      </c>
      <c r="F72" s="46">
        <v>9.9</v>
      </c>
      <c r="G72" s="47">
        <v>0</v>
      </c>
      <c r="H72" s="47">
        <v>0</v>
      </c>
      <c r="I72" s="47">
        <v>1</v>
      </c>
      <c r="J72" s="47">
        <v>0</v>
      </c>
      <c r="K72" s="47">
        <v>0</v>
      </c>
      <c r="L72" s="47">
        <v>1</v>
      </c>
      <c r="M72" s="47">
        <v>0</v>
      </c>
      <c r="N72" s="47">
        <v>0.49755495495495494</v>
      </c>
      <c r="O72" s="47">
        <v>0.26749032446005533</v>
      </c>
      <c r="P72" s="47">
        <v>6.5940180205911654</v>
      </c>
      <c r="Q72" s="47">
        <v>0.97274057281915538</v>
      </c>
      <c r="R72" s="47">
        <v>2.8676190476190477E-3</v>
      </c>
    </row>
    <row r="73" spans="1:18">
      <c r="A73" s="46">
        <v>2022</v>
      </c>
      <c r="B73" s="46" t="s">
        <v>167</v>
      </c>
      <c r="C73" s="46" t="s">
        <v>168</v>
      </c>
      <c r="D73" s="47">
        <v>1</v>
      </c>
      <c r="E73" s="48">
        <v>5.1086404911391027E-2</v>
      </c>
      <c r="F73" s="46">
        <v>8.6999999999999993</v>
      </c>
      <c r="G73" s="47">
        <v>0</v>
      </c>
      <c r="H73" s="47">
        <v>0</v>
      </c>
      <c r="I73" s="47">
        <v>1</v>
      </c>
      <c r="J73" s="47">
        <v>0</v>
      </c>
      <c r="K73" s="47">
        <v>0</v>
      </c>
      <c r="L73" s="47">
        <v>1</v>
      </c>
      <c r="M73" s="47">
        <v>0</v>
      </c>
      <c r="N73" s="47">
        <v>0.5168173410404624</v>
      </c>
      <c r="O73" s="47">
        <v>0.2453368809744082</v>
      </c>
      <c r="P73" s="47">
        <v>6.3938869365928186</v>
      </c>
      <c r="Q73" s="47">
        <v>0.97803922182678782</v>
      </c>
      <c r="R73" s="47">
        <v>4.2044967880085658E-3</v>
      </c>
    </row>
    <row r="74" spans="1:18">
      <c r="A74" s="46">
        <v>2022</v>
      </c>
      <c r="B74" s="46" t="s">
        <v>169</v>
      </c>
      <c r="C74" s="46" t="s">
        <v>170</v>
      </c>
      <c r="D74" s="47">
        <v>0</v>
      </c>
      <c r="E74" s="48">
        <v>3.3648348602307997E-2</v>
      </c>
      <c r="F74" s="46">
        <v>12.3</v>
      </c>
      <c r="G74" s="47">
        <v>0</v>
      </c>
      <c r="H74" s="47">
        <v>0</v>
      </c>
      <c r="I74" s="47">
        <v>1</v>
      </c>
      <c r="J74" s="47">
        <v>0</v>
      </c>
      <c r="K74" s="47">
        <v>0</v>
      </c>
      <c r="L74" s="47">
        <v>0</v>
      </c>
      <c r="M74" s="47">
        <v>0</v>
      </c>
      <c r="N74" s="47">
        <v>0.69401333333333326</v>
      </c>
      <c r="O74" s="47">
        <v>0.24416223119133362</v>
      </c>
      <c r="P74" s="47">
        <v>6.6459234018586306</v>
      </c>
      <c r="Q74" s="47">
        <v>0.98294461201513894</v>
      </c>
      <c r="R74" s="47">
        <v>1.699043062200957E-3</v>
      </c>
    </row>
    <row r="75" spans="1:18">
      <c r="A75" s="46">
        <v>2022</v>
      </c>
      <c r="B75" s="46" t="s">
        <v>171</v>
      </c>
      <c r="C75" s="46" t="s">
        <v>172</v>
      </c>
      <c r="D75" s="47">
        <v>0</v>
      </c>
      <c r="E75" s="48">
        <v>-7.2365495304942988E-3</v>
      </c>
      <c r="F75" s="46">
        <v>8.3000000000000007</v>
      </c>
      <c r="G75" s="47">
        <v>0</v>
      </c>
      <c r="H75" s="47">
        <v>0</v>
      </c>
      <c r="I75" s="47">
        <v>1</v>
      </c>
      <c r="J75" s="47">
        <v>0</v>
      </c>
      <c r="K75" s="47">
        <v>0</v>
      </c>
      <c r="L75" s="47">
        <v>0</v>
      </c>
      <c r="M75" s="47">
        <v>0</v>
      </c>
      <c r="N75" s="47">
        <v>0.3525671641791045</v>
      </c>
      <c r="O75" s="47">
        <v>0.26596299342997726</v>
      </c>
      <c r="P75" s="47">
        <v>7.299738280249338</v>
      </c>
      <c r="Q75" s="47">
        <v>0.97521166709000084</v>
      </c>
      <c r="R75" s="47">
        <v>1.9011363636363637E-3</v>
      </c>
    </row>
    <row r="76" spans="1:18">
      <c r="A76" s="46">
        <v>2022</v>
      </c>
      <c r="B76" s="46" t="s">
        <v>173</v>
      </c>
      <c r="C76" s="46" t="s">
        <v>174</v>
      </c>
      <c r="D76" s="47">
        <v>0</v>
      </c>
      <c r="E76" s="48">
        <v>2.2584989402265065E-2</v>
      </c>
      <c r="F76" s="46">
        <v>10.6</v>
      </c>
      <c r="G76" s="47">
        <v>0</v>
      </c>
      <c r="H76" s="47">
        <v>0</v>
      </c>
      <c r="I76" s="47">
        <v>1</v>
      </c>
      <c r="J76" s="47">
        <v>0</v>
      </c>
      <c r="K76" s="47">
        <v>0</v>
      </c>
      <c r="L76" s="47">
        <v>0</v>
      </c>
      <c r="M76" s="47">
        <v>0</v>
      </c>
      <c r="N76" s="47">
        <v>0.70464358974358976</v>
      </c>
      <c r="O76" s="47">
        <v>0.16406188890732445</v>
      </c>
      <c r="P76" s="47">
        <v>6.0989955506117903</v>
      </c>
      <c r="Q76" s="47">
        <v>0.98691464315474997</v>
      </c>
      <c r="R76" s="47">
        <v>1.4983333333333333E-3</v>
      </c>
    </row>
    <row r="77" spans="1:18">
      <c r="A77" s="46">
        <v>2022</v>
      </c>
      <c r="B77" s="46" t="s">
        <v>175</v>
      </c>
      <c r="C77" s="46" t="s">
        <v>176</v>
      </c>
      <c r="D77" s="47">
        <v>0</v>
      </c>
      <c r="E77" s="48">
        <v>1.9361070470505367E-3</v>
      </c>
      <c r="F77" s="46">
        <v>10.8</v>
      </c>
      <c r="G77" s="47">
        <v>0</v>
      </c>
      <c r="H77" s="47">
        <v>0</v>
      </c>
      <c r="I77" s="47">
        <v>1</v>
      </c>
      <c r="J77" s="47">
        <v>0</v>
      </c>
      <c r="K77" s="47">
        <v>0</v>
      </c>
      <c r="L77" s="47">
        <v>0</v>
      </c>
      <c r="M77" s="47">
        <v>0</v>
      </c>
      <c r="N77" s="47">
        <v>0.53702093023255815</v>
      </c>
      <c r="O77" s="47">
        <v>0.23801696574442985</v>
      </c>
      <c r="P77" s="47">
        <v>6.9687946530872056</v>
      </c>
      <c r="Q77" s="47">
        <v>0.97278699457385498</v>
      </c>
      <c r="R77" s="47">
        <v>1.5593052109181141E-3</v>
      </c>
    </row>
    <row r="78" spans="1:18">
      <c r="A78" s="46">
        <v>2022</v>
      </c>
      <c r="B78" s="46" t="s">
        <v>177</v>
      </c>
      <c r="C78" s="46" t="s">
        <v>178</v>
      </c>
      <c r="D78" s="47">
        <v>0</v>
      </c>
      <c r="E78" s="48">
        <v>0.13546495796613017</v>
      </c>
      <c r="F78" s="46">
        <v>7.8</v>
      </c>
      <c r="G78" s="47">
        <v>0</v>
      </c>
      <c r="H78" s="47">
        <v>0</v>
      </c>
      <c r="I78" s="47">
        <v>1</v>
      </c>
      <c r="J78" s="47">
        <v>0</v>
      </c>
      <c r="K78" s="47">
        <v>0</v>
      </c>
      <c r="L78" s="47">
        <v>0</v>
      </c>
      <c r="M78" s="47">
        <v>0</v>
      </c>
      <c r="N78" s="47">
        <v>0.94589000000000012</v>
      </c>
      <c r="O78" s="47">
        <v>7.3276810269261583E-2</v>
      </c>
      <c r="P78" s="47">
        <v>4.3132561860465115</v>
      </c>
      <c r="Q78" s="47">
        <v>0.98295256319445168</v>
      </c>
      <c r="R78" s="47">
        <v>4.9615384615384617E-3</v>
      </c>
    </row>
    <row r="79" spans="1:18">
      <c r="A79" s="46">
        <v>2022</v>
      </c>
      <c r="B79" s="46" t="s">
        <v>179</v>
      </c>
      <c r="C79" s="46" t="s">
        <v>180</v>
      </c>
      <c r="D79" s="47">
        <v>0</v>
      </c>
      <c r="E79" s="48">
        <v>5.1405276579045506E-2</v>
      </c>
      <c r="F79" s="46">
        <v>8.3000000000000007</v>
      </c>
      <c r="G79" s="47">
        <v>0</v>
      </c>
      <c r="H79" s="47">
        <v>0</v>
      </c>
      <c r="I79" s="47">
        <v>1</v>
      </c>
      <c r="J79" s="47">
        <v>0</v>
      </c>
      <c r="K79" s="47">
        <v>0</v>
      </c>
      <c r="L79" s="47">
        <v>0</v>
      </c>
      <c r="M79" s="47">
        <v>0</v>
      </c>
      <c r="N79" s="47">
        <v>0.46789375</v>
      </c>
      <c r="O79" s="47">
        <v>0.26217339819488233</v>
      </c>
      <c r="P79" s="47">
        <v>5.7667231808731811</v>
      </c>
      <c r="Q79" s="47">
        <v>0.9871498604116854</v>
      </c>
      <c r="R79" s="47">
        <v>2.5999999999999999E-3</v>
      </c>
    </row>
    <row r="80" spans="1:18">
      <c r="A80" s="46">
        <v>2022</v>
      </c>
      <c r="B80" s="46" t="s">
        <v>181</v>
      </c>
      <c r="C80" s="46" t="s">
        <v>182</v>
      </c>
      <c r="D80" s="47">
        <v>0</v>
      </c>
      <c r="E80" s="48">
        <v>0.12199089544104463</v>
      </c>
      <c r="F80" s="46">
        <v>10.7</v>
      </c>
      <c r="G80" s="47">
        <v>0</v>
      </c>
      <c r="H80" s="47">
        <v>0</v>
      </c>
      <c r="I80" s="47">
        <v>1</v>
      </c>
      <c r="J80" s="47">
        <v>0</v>
      </c>
      <c r="K80" s="47">
        <v>0</v>
      </c>
      <c r="L80" s="47">
        <v>0</v>
      </c>
      <c r="M80" s="47">
        <v>0</v>
      </c>
      <c r="N80" s="47">
        <v>0.60774285714285714</v>
      </c>
      <c r="O80" s="47">
        <v>0.15480107443164123</v>
      </c>
      <c r="P80" s="47">
        <v>6.6879636420525665</v>
      </c>
      <c r="Q80" s="47">
        <v>0.98121856048140654</v>
      </c>
      <c r="R80" s="47">
        <v>1.2887096774193548E-3</v>
      </c>
    </row>
    <row r="81" spans="1:18">
      <c r="A81" s="46">
        <v>2022</v>
      </c>
      <c r="B81" s="46" t="s">
        <v>183</v>
      </c>
      <c r="C81" s="46" t="s">
        <v>184</v>
      </c>
      <c r="D81" s="47">
        <v>0</v>
      </c>
      <c r="E81" s="48">
        <v>7.5317561352088405E-2</v>
      </c>
      <c r="F81" s="46">
        <v>8.9</v>
      </c>
      <c r="G81" s="47">
        <v>0</v>
      </c>
      <c r="H81" s="47">
        <v>0</v>
      </c>
      <c r="I81" s="47">
        <v>1</v>
      </c>
      <c r="J81" s="47">
        <v>0</v>
      </c>
      <c r="K81" s="47">
        <v>0</v>
      </c>
      <c r="L81" s="47">
        <v>0</v>
      </c>
      <c r="M81" s="47">
        <v>0</v>
      </c>
      <c r="N81" s="47">
        <v>1.0373533333333333</v>
      </c>
      <c r="O81" s="47">
        <v>0.19521927940194725</v>
      </c>
      <c r="P81" s="47">
        <v>4.7097153988868268</v>
      </c>
      <c r="Q81" s="47">
        <v>0.97228845202213321</v>
      </c>
      <c r="R81" s="47">
        <v>2.1241379310344829E-3</v>
      </c>
    </row>
    <row r="82" spans="1:18">
      <c r="A82" s="46">
        <v>2022</v>
      </c>
      <c r="B82" s="46" t="s">
        <v>185</v>
      </c>
      <c r="C82" s="46" t="s">
        <v>186</v>
      </c>
      <c r="D82" s="47">
        <v>1</v>
      </c>
      <c r="E82" s="48">
        <v>8.6789910859773958E-2</v>
      </c>
      <c r="F82" s="46">
        <v>8.9</v>
      </c>
      <c r="G82" s="47">
        <v>0</v>
      </c>
      <c r="H82" s="47">
        <v>0</v>
      </c>
      <c r="I82" s="47">
        <v>1</v>
      </c>
      <c r="J82" s="47">
        <v>0</v>
      </c>
      <c r="K82" s="47">
        <v>0</v>
      </c>
      <c r="L82" s="47">
        <v>0</v>
      </c>
      <c r="M82" s="47">
        <v>0</v>
      </c>
      <c r="N82" s="47">
        <v>0.77865438596491221</v>
      </c>
      <c r="O82" s="47">
        <v>0.2134035263517069</v>
      </c>
      <c r="P82" s="47">
        <v>5.8026551484230051</v>
      </c>
      <c r="Q82" s="47">
        <v>0.98056926817068579</v>
      </c>
      <c r="R82" s="47">
        <v>3.4496000000000001E-3</v>
      </c>
    </row>
    <row r="83" spans="1:18">
      <c r="A83" s="46">
        <v>2022</v>
      </c>
      <c r="B83" s="46" t="s">
        <v>187</v>
      </c>
      <c r="C83" s="46" t="s">
        <v>188</v>
      </c>
      <c r="D83" s="47">
        <v>1</v>
      </c>
      <c r="E83" s="48">
        <v>0.10873365416270331</v>
      </c>
      <c r="F83" s="46">
        <v>9.6</v>
      </c>
      <c r="G83" s="47">
        <v>0</v>
      </c>
      <c r="H83" s="47">
        <v>0</v>
      </c>
      <c r="I83" s="47">
        <v>1</v>
      </c>
      <c r="J83" s="47">
        <v>0</v>
      </c>
      <c r="K83" s="47">
        <v>0</v>
      </c>
      <c r="L83" s="47">
        <v>0</v>
      </c>
      <c r="M83" s="47">
        <v>0</v>
      </c>
      <c r="N83" s="47">
        <v>0.66432797202797211</v>
      </c>
      <c r="O83" s="47">
        <v>0.28315570220360436</v>
      </c>
      <c r="P83" s="47">
        <v>6.4249875811410995</v>
      </c>
      <c r="Q83" s="47">
        <v>0.99383782338532334</v>
      </c>
      <c r="R83" s="47">
        <v>1.1193116634799236E-3</v>
      </c>
    </row>
    <row r="84" spans="1:18">
      <c r="A84" s="46">
        <v>2022</v>
      </c>
      <c r="B84" s="46" t="s">
        <v>189</v>
      </c>
      <c r="C84" s="46" t="s">
        <v>190</v>
      </c>
      <c r="D84" s="47">
        <v>1</v>
      </c>
      <c r="E84" s="48">
        <v>8.7971653366374733E-2</v>
      </c>
      <c r="F84" s="46">
        <v>9.5</v>
      </c>
      <c r="G84" s="47">
        <v>0</v>
      </c>
      <c r="H84" s="47">
        <v>0</v>
      </c>
      <c r="I84" s="47">
        <v>1</v>
      </c>
      <c r="J84" s="47">
        <v>0</v>
      </c>
      <c r="K84" s="47">
        <v>0</v>
      </c>
      <c r="L84" s="47">
        <v>0</v>
      </c>
      <c r="M84" s="47">
        <v>0</v>
      </c>
      <c r="N84" s="47">
        <v>0.73894285714285712</v>
      </c>
      <c r="O84" s="47">
        <v>0.22084456004624067</v>
      </c>
      <c r="P84" s="47">
        <v>5.3205682720178364</v>
      </c>
      <c r="Q84" s="47">
        <v>0.97832328036190697</v>
      </c>
      <c r="R84" s="47">
        <v>1.3842592592592593E-3</v>
      </c>
    </row>
    <row r="85" spans="1:18">
      <c r="A85" s="46">
        <v>2022</v>
      </c>
      <c r="B85" s="46" t="s">
        <v>191</v>
      </c>
      <c r="C85" s="46" t="s">
        <v>192</v>
      </c>
      <c r="D85" s="47">
        <v>1</v>
      </c>
      <c r="E85" s="48">
        <v>0.10454228369739162</v>
      </c>
      <c r="F85" s="46">
        <v>11.4</v>
      </c>
      <c r="G85" s="47">
        <v>0</v>
      </c>
      <c r="H85" s="47">
        <v>0</v>
      </c>
      <c r="I85" s="47">
        <v>1</v>
      </c>
      <c r="J85" s="47">
        <v>0</v>
      </c>
      <c r="K85" s="47">
        <v>0</v>
      </c>
      <c r="L85" s="47">
        <v>0</v>
      </c>
      <c r="M85" s="47">
        <v>0</v>
      </c>
      <c r="N85" s="47">
        <v>0.57763134328358212</v>
      </c>
      <c r="O85" s="47">
        <v>0.23821129002626235</v>
      </c>
      <c r="P85" s="47">
        <v>6.1431569912215274</v>
      </c>
      <c r="Q85" s="47">
        <v>0.97748266854084997</v>
      </c>
      <c r="R85" s="47">
        <v>3.106773618538324E-3</v>
      </c>
    </row>
    <row r="86" spans="1:18">
      <c r="A86" s="46">
        <v>2022</v>
      </c>
      <c r="B86" s="46" t="s">
        <v>193</v>
      </c>
      <c r="C86" s="46" t="s">
        <v>194</v>
      </c>
      <c r="D86" s="47">
        <v>1</v>
      </c>
      <c r="E86" s="48">
        <v>2.3594364052606464E-2</v>
      </c>
      <c r="F86" s="46">
        <v>10.3</v>
      </c>
      <c r="G86" s="47">
        <v>0</v>
      </c>
      <c r="H86" s="47">
        <v>0</v>
      </c>
      <c r="I86" s="47">
        <v>1</v>
      </c>
      <c r="J86" s="47">
        <v>0</v>
      </c>
      <c r="K86" s="47">
        <v>0</v>
      </c>
      <c r="L86" s="47">
        <v>0</v>
      </c>
      <c r="M86" s="47">
        <v>0</v>
      </c>
      <c r="N86" s="47">
        <v>0.45860666666666666</v>
      </c>
      <c r="O86" s="47">
        <v>0.18377229891088476</v>
      </c>
      <c r="P86" s="47">
        <v>6.1057932542927222</v>
      </c>
      <c r="Q86" s="47">
        <v>0.9881476743566262</v>
      </c>
      <c r="R86" s="47">
        <v>2.8776470588235295E-3</v>
      </c>
    </row>
    <row r="87" spans="1:18">
      <c r="A87" s="46">
        <v>2022</v>
      </c>
      <c r="B87" s="46" t="s">
        <v>195</v>
      </c>
      <c r="C87" s="46" t="s">
        <v>196</v>
      </c>
      <c r="D87" s="47">
        <v>1</v>
      </c>
      <c r="E87" s="48">
        <v>0.16465299413683979</v>
      </c>
      <c r="F87" s="46">
        <v>6</v>
      </c>
      <c r="G87" s="47">
        <v>0</v>
      </c>
      <c r="H87" s="47">
        <v>0</v>
      </c>
      <c r="I87" s="47">
        <v>1</v>
      </c>
      <c r="J87" s="47">
        <v>0</v>
      </c>
      <c r="K87" s="47">
        <v>0</v>
      </c>
      <c r="L87" s="47">
        <v>0</v>
      </c>
      <c r="M87" s="47">
        <v>0</v>
      </c>
      <c r="N87" s="47">
        <v>0.8428714285714286</v>
      </c>
      <c r="O87" s="47">
        <v>0.23256689034425421</v>
      </c>
      <c r="P87" s="47">
        <v>5.1701725806451613</v>
      </c>
      <c r="Q87" s="47">
        <v>0.99894917035304487</v>
      </c>
      <c r="R87" s="47">
        <v>6.2E-4</v>
      </c>
    </row>
    <row r="88" spans="1:18">
      <c r="A88" s="46">
        <v>2022</v>
      </c>
      <c r="B88" s="46" t="s">
        <v>197</v>
      </c>
      <c r="C88" s="46" t="s">
        <v>198</v>
      </c>
      <c r="D88" s="47">
        <v>1</v>
      </c>
      <c r="E88" s="48">
        <v>6.2054453161052146E-2</v>
      </c>
      <c r="F88" s="46">
        <v>7.4</v>
      </c>
      <c r="G88" s="47">
        <v>0</v>
      </c>
      <c r="H88" s="47">
        <v>0</v>
      </c>
      <c r="I88" s="47">
        <v>1</v>
      </c>
      <c r="J88" s="47">
        <v>0</v>
      </c>
      <c r="K88" s="47">
        <v>0</v>
      </c>
      <c r="L88" s="47">
        <v>0</v>
      </c>
      <c r="M88" s="47">
        <v>0</v>
      </c>
      <c r="N88" s="47">
        <v>0.75478749999999994</v>
      </c>
      <c r="O88" s="47">
        <v>0.24621925809525405</v>
      </c>
      <c r="P88" s="47">
        <v>5.7380944444444451</v>
      </c>
      <c r="Q88" s="47">
        <v>0.9906596227415001</v>
      </c>
      <c r="R88" s="47">
        <v>1.3983471074380165E-3</v>
      </c>
    </row>
    <row r="89" spans="1:18">
      <c r="A89" s="46">
        <v>2022</v>
      </c>
      <c r="B89" s="46" t="s">
        <v>199</v>
      </c>
      <c r="C89" s="46" t="s">
        <v>200</v>
      </c>
      <c r="D89" s="47">
        <v>1</v>
      </c>
      <c r="E89" s="48">
        <v>2.5591531373139648E-2</v>
      </c>
      <c r="F89" s="46">
        <v>3</v>
      </c>
      <c r="G89" s="47">
        <v>0</v>
      </c>
      <c r="H89" s="47">
        <v>0</v>
      </c>
      <c r="I89" s="47">
        <v>1</v>
      </c>
      <c r="J89" s="47">
        <v>0</v>
      </c>
      <c r="K89" s="47">
        <v>0</v>
      </c>
      <c r="L89" s="47">
        <v>0</v>
      </c>
      <c r="M89" s="47">
        <v>0</v>
      </c>
      <c r="N89" s="47">
        <v>0.28667142857142858</v>
      </c>
      <c r="O89" s="47">
        <v>0.52012791029561678</v>
      </c>
      <c r="P89" s="47">
        <v>10.370560738255035</v>
      </c>
      <c r="Q89" s="47">
        <v>0.97772462251457615</v>
      </c>
      <c r="R89" s="47">
        <v>1.131645569620253E-3</v>
      </c>
    </row>
    <row r="90" spans="1:18">
      <c r="A90" s="46">
        <v>2022</v>
      </c>
      <c r="B90" s="46" t="s">
        <v>201</v>
      </c>
      <c r="C90" s="46" t="s">
        <v>202</v>
      </c>
      <c r="D90" s="47">
        <v>1</v>
      </c>
      <c r="E90" s="48">
        <v>0.11280705643550877</v>
      </c>
      <c r="F90" s="46">
        <v>6.6</v>
      </c>
      <c r="G90" s="47">
        <v>0</v>
      </c>
      <c r="H90" s="47">
        <v>0</v>
      </c>
      <c r="I90" s="47">
        <v>1</v>
      </c>
      <c r="J90" s="47">
        <v>0</v>
      </c>
      <c r="K90" s="47">
        <v>0</v>
      </c>
      <c r="L90" s="47">
        <v>0</v>
      </c>
      <c r="M90" s="47">
        <v>0</v>
      </c>
      <c r="N90" s="47">
        <v>0.65814324324324325</v>
      </c>
      <c r="O90" s="47">
        <v>0.2281498606220963</v>
      </c>
      <c r="P90" s="47">
        <v>5.891348123934053</v>
      </c>
      <c r="Q90" s="47">
        <v>0.98555313268696121</v>
      </c>
      <c r="R90" s="47">
        <v>1.932967032967033E-3</v>
      </c>
    </row>
    <row r="91" spans="1:18">
      <c r="A91" s="46">
        <v>2022</v>
      </c>
      <c r="B91" s="46" t="s">
        <v>203</v>
      </c>
      <c r="C91" s="46" t="s">
        <v>204</v>
      </c>
      <c r="D91" s="47">
        <v>1</v>
      </c>
      <c r="E91" s="48">
        <v>-7.7816084940200148E-2</v>
      </c>
      <c r="F91" s="46">
        <v>6.3</v>
      </c>
      <c r="G91" s="47">
        <v>0</v>
      </c>
      <c r="H91" s="47">
        <v>0</v>
      </c>
      <c r="I91" s="47">
        <v>1</v>
      </c>
      <c r="J91" s="47">
        <v>0</v>
      </c>
      <c r="K91" s="47">
        <v>0</v>
      </c>
      <c r="L91" s="47">
        <v>0</v>
      </c>
      <c r="M91" s="47">
        <v>0</v>
      </c>
      <c r="N91" s="47">
        <v>0.59613454545454547</v>
      </c>
      <c r="O91" s="47">
        <v>0.22159885187445591</v>
      </c>
      <c r="P91" s="47">
        <v>5.1573465893453898</v>
      </c>
      <c r="Q91" s="47">
        <v>0.98448489358717073</v>
      </c>
      <c r="R91" s="47">
        <v>2.0027559055118111E-3</v>
      </c>
    </row>
    <row r="92" spans="1:18">
      <c r="A92" s="46">
        <v>2022</v>
      </c>
      <c r="B92" s="46" t="s">
        <v>205</v>
      </c>
      <c r="C92" s="46" t="s">
        <v>206</v>
      </c>
      <c r="D92" s="47">
        <v>1</v>
      </c>
      <c r="E92" s="48">
        <v>-6.0348565548573312E-2</v>
      </c>
      <c r="F92" s="46">
        <v>10.7</v>
      </c>
      <c r="G92" s="47">
        <v>0</v>
      </c>
      <c r="H92" s="47">
        <v>0</v>
      </c>
      <c r="I92" s="47">
        <v>1</v>
      </c>
      <c r="J92" s="47">
        <v>0</v>
      </c>
      <c r="K92" s="47">
        <v>0</v>
      </c>
      <c r="L92" s="47">
        <v>0</v>
      </c>
      <c r="M92" s="47">
        <v>0</v>
      </c>
      <c r="N92" s="47">
        <v>0.37856666666666666</v>
      </c>
      <c r="O92" s="47">
        <v>0.42281647107084253</v>
      </c>
      <c r="P92" s="47">
        <v>9.5041239888423981</v>
      </c>
      <c r="Q92" s="47">
        <v>0.98737342608083123</v>
      </c>
      <c r="R92" s="47">
        <v>1.2152542372881356E-3</v>
      </c>
    </row>
    <row r="93" spans="1:18">
      <c r="A93" s="46">
        <v>2022</v>
      </c>
      <c r="B93" s="46" t="s">
        <v>207</v>
      </c>
      <c r="C93" s="46" t="s">
        <v>208</v>
      </c>
      <c r="D93" s="47">
        <v>1</v>
      </c>
      <c r="E93" s="48">
        <v>-4.7416681408586634E-3</v>
      </c>
      <c r="F93" s="46">
        <v>11.5</v>
      </c>
      <c r="G93" s="47">
        <v>0</v>
      </c>
      <c r="H93" s="47">
        <v>0</v>
      </c>
      <c r="I93" s="47">
        <v>1</v>
      </c>
      <c r="J93" s="47">
        <v>0</v>
      </c>
      <c r="K93" s="47">
        <v>0</v>
      </c>
      <c r="L93" s="47">
        <v>0</v>
      </c>
      <c r="M93" s="47">
        <v>0</v>
      </c>
      <c r="N93" s="47">
        <v>0.37498888888888887</v>
      </c>
      <c r="O93" s="47">
        <v>0.37753755506947229</v>
      </c>
      <c r="P93" s="47">
        <v>11.472528759689922</v>
      </c>
      <c r="Q93" s="47">
        <v>0.9617766452339328</v>
      </c>
      <c r="R93" s="47">
        <v>1.5731707317073172E-3</v>
      </c>
    </row>
    <row r="94" spans="1:18">
      <c r="A94" s="46">
        <v>2022</v>
      </c>
      <c r="B94" s="46" t="s">
        <v>209</v>
      </c>
      <c r="C94" s="46" t="s">
        <v>210</v>
      </c>
      <c r="D94" s="47">
        <v>1</v>
      </c>
      <c r="E94" s="48">
        <v>-1.4364438540803116E-2</v>
      </c>
      <c r="F94" s="46">
        <v>10.5</v>
      </c>
      <c r="G94" s="47">
        <v>0</v>
      </c>
      <c r="H94" s="47">
        <v>0</v>
      </c>
      <c r="I94" s="47">
        <v>1</v>
      </c>
      <c r="J94" s="47">
        <v>0</v>
      </c>
      <c r="K94" s="47">
        <v>0</v>
      </c>
      <c r="L94" s="47">
        <v>0</v>
      </c>
      <c r="M94" s="47">
        <v>0</v>
      </c>
      <c r="N94" s="47">
        <v>0.59599462365591405</v>
      </c>
      <c r="O94" s="47">
        <v>0.25961205620257305</v>
      </c>
      <c r="P94" s="47">
        <v>6.4739225822501396</v>
      </c>
      <c r="Q94" s="47">
        <v>0.97099093410310766</v>
      </c>
      <c r="R94" s="47">
        <v>3.7306264501160095E-3</v>
      </c>
    </row>
    <row r="95" spans="1:18">
      <c r="A95" s="46">
        <v>2022</v>
      </c>
      <c r="B95" s="46" t="s">
        <v>211</v>
      </c>
      <c r="C95" s="46" t="s">
        <v>212</v>
      </c>
      <c r="D95" s="47">
        <v>1</v>
      </c>
      <c r="E95" s="48">
        <v>-3.9653982345496538E-2</v>
      </c>
      <c r="F95" s="46">
        <v>11</v>
      </c>
      <c r="G95" s="47">
        <v>0</v>
      </c>
      <c r="H95" s="47">
        <v>0</v>
      </c>
      <c r="I95" s="47">
        <v>1</v>
      </c>
      <c r="J95" s="47">
        <v>0</v>
      </c>
      <c r="K95" s="47">
        <v>0</v>
      </c>
      <c r="L95" s="47">
        <v>0</v>
      </c>
      <c r="M95" s="47">
        <v>0</v>
      </c>
      <c r="N95" s="47">
        <v>0.69519333333333333</v>
      </c>
      <c r="O95" s="47">
        <v>0.19183605570922505</v>
      </c>
      <c r="P95" s="47">
        <v>6.0553831993569132</v>
      </c>
      <c r="Q95" s="47">
        <v>0.98807046481074812</v>
      </c>
      <c r="R95" s="47">
        <v>1.2196078431372548E-3</v>
      </c>
    </row>
    <row r="96" spans="1:18">
      <c r="A96" s="46">
        <v>2022</v>
      </c>
      <c r="B96" s="46" t="s">
        <v>214</v>
      </c>
      <c r="C96" s="46" t="s">
        <v>215</v>
      </c>
      <c r="D96" s="47">
        <v>0</v>
      </c>
      <c r="E96" s="48">
        <v>5.9272466923573963E-2</v>
      </c>
      <c r="F96" s="46">
        <v>7.8</v>
      </c>
      <c r="G96" s="47">
        <v>1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1</v>
      </c>
      <c r="N96" s="47">
        <v>0.20793231578947369</v>
      </c>
      <c r="O96" s="47">
        <v>0.43828624180308828</v>
      </c>
      <c r="P96" s="47">
        <v>7.9511374617604442</v>
      </c>
      <c r="Q96" s="47">
        <v>0.95912586939980982</v>
      </c>
      <c r="R96" s="47">
        <v>5.7303761533002125E-3</v>
      </c>
    </row>
    <row r="97" spans="1:18">
      <c r="A97" s="46">
        <v>2022</v>
      </c>
      <c r="B97" s="46" t="s">
        <v>216</v>
      </c>
      <c r="C97" s="46" t="s">
        <v>217</v>
      </c>
      <c r="D97" s="47">
        <v>1</v>
      </c>
      <c r="E97" s="48">
        <v>2.3897212548230486E-2</v>
      </c>
      <c r="F97" s="46">
        <v>7.5</v>
      </c>
      <c r="G97" s="47">
        <v>1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1</v>
      </c>
      <c r="N97" s="47">
        <v>0.20128756345177665</v>
      </c>
      <c r="O97" s="47">
        <v>0.38655349806427736</v>
      </c>
      <c r="P97" s="47">
        <v>9.4926781276985714</v>
      </c>
      <c r="Q97" s="47">
        <v>0.96422586571475777</v>
      </c>
      <c r="R97" s="47">
        <v>3.9708187543736877E-3</v>
      </c>
    </row>
    <row r="98" spans="1:18">
      <c r="A98" s="46">
        <v>2022</v>
      </c>
      <c r="B98" s="46" t="s">
        <v>218</v>
      </c>
      <c r="C98" s="46" t="s">
        <v>219</v>
      </c>
      <c r="D98" s="47">
        <v>1</v>
      </c>
      <c r="E98" s="48">
        <v>4.9869577489000734E-2</v>
      </c>
      <c r="F98" s="46">
        <v>7.4</v>
      </c>
      <c r="G98" s="47">
        <v>1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1</v>
      </c>
      <c r="N98" s="47">
        <v>0.21395593220338985</v>
      </c>
      <c r="O98" s="47">
        <v>0.39723268228704145</v>
      </c>
      <c r="P98" s="47">
        <v>8.8381398837117953</v>
      </c>
      <c r="Q98" s="47">
        <v>0.96639310064377792</v>
      </c>
      <c r="R98" s="47">
        <v>3.7359099804305284E-3</v>
      </c>
    </row>
    <row r="99" spans="1:18">
      <c r="A99" s="46">
        <v>2022</v>
      </c>
      <c r="B99" s="46" t="s">
        <v>220</v>
      </c>
      <c r="C99" s="46" t="s">
        <v>221</v>
      </c>
      <c r="D99" s="47">
        <v>1</v>
      </c>
      <c r="E99" s="48">
        <v>0.10497357664405926</v>
      </c>
      <c r="F99" s="46">
        <v>8.4</v>
      </c>
      <c r="G99" s="47">
        <v>1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1</v>
      </c>
      <c r="N99" s="47">
        <v>0.27755004668534078</v>
      </c>
      <c r="O99" s="47">
        <v>0.37013881890407524</v>
      </c>
      <c r="P99" s="47">
        <v>9.5314988056296048</v>
      </c>
      <c r="Q99" s="47">
        <v>0.97110134998070685</v>
      </c>
      <c r="R99" s="47">
        <v>4.4257083977331272E-3</v>
      </c>
    </row>
    <row r="100" spans="1:18">
      <c r="A100" s="46">
        <v>2022</v>
      </c>
      <c r="B100" s="46" t="s">
        <v>222</v>
      </c>
      <c r="C100" s="46" t="s">
        <v>223</v>
      </c>
      <c r="D100" s="47">
        <v>0</v>
      </c>
      <c r="E100" s="48">
        <v>3.1239300178176055E-2</v>
      </c>
      <c r="F100" s="46">
        <v>9.6999999999999993</v>
      </c>
      <c r="G100" s="47">
        <v>1</v>
      </c>
      <c r="H100" s="47">
        <v>0</v>
      </c>
      <c r="I100" s="47">
        <v>0</v>
      </c>
      <c r="J100" s="47">
        <v>0</v>
      </c>
      <c r="K100" s="47">
        <v>0</v>
      </c>
      <c r="L100" s="47">
        <v>1</v>
      </c>
      <c r="M100" s="47">
        <v>0</v>
      </c>
      <c r="N100" s="47">
        <v>0.38025245901639343</v>
      </c>
      <c r="O100" s="47">
        <v>0.22125245287718268</v>
      </c>
      <c r="P100" s="47">
        <v>6.0346765949971894</v>
      </c>
      <c r="Q100" s="47">
        <v>0.96932150340153644</v>
      </c>
      <c r="R100" s="47">
        <v>2.4000000000000002E-3</v>
      </c>
    </row>
    <row r="101" spans="1:18">
      <c r="A101" s="46">
        <v>2022</v>
      </c>
      <c r="B101" s="46" t="s">
        <v>224</v>
      </c>
      <c r="C101" s="46" t="s">
        <v>225</v>
      </c>
      <c r="D101" s="47">
        <v>0</v>
      </c>
      <c r="E101" s="48">
        <v>3.801001557824453E-2</v>
      </c>
      <c r="F101" s="46">
        <v>9.9</v>
      </c>
      <c r="G101" s="47">
        <v>1</v>
      </c>
      <c r="H101" s="47">
        <v>0</v>
      </c>
      <c r="I101" s="47">
        <v>0</v>
      </c>
      <c r="J101" s="47">
        <v>0</v>
      </c>
      <c r="K101" s="47">
        <v>0</v>
      </c>
      <c r="L101" s="47">
        <v>1</v>
      </c>
      <c r="M101" s="47">
        <v>0</v>
      </c>
      <c r="N101" s="47">
        <v>0.49841228070175436</v>
      </c>
      <c r="O101" s="47">
        <v>0.22715080816928848</v>
      </c>
      <c r="P101" s="47">
        <v>6.9838633768261404</v>
      </c>
      <c r="Q101" s="47">
        <v>0.96843661451275109</v>
      </c>
      <c r="R101" s="47">
        <v>2.8925806451612903E-3</v>
      </c>
    </row>
    <row r="102" spans="1:18">
      <c r="A102" s="46">
        <v>2022</v>
      </c>
      <c r="B102" s="46" t="s">
        <v>226</v>
      </c>
      <c r="C102" s="46" t="s">
        <v>227</v>
      </c>
      <c r="D102" s="47">
        <v>0</v>
      </c>
      <c r="E102" s="48">
        <v>2.7105006394309548E-2</v>
      </c>
      <c r="F102" s="46">
        <v>10.8</v>
      </c>
      <c r="G102" s="47">
        <v>1</v>
      </c>
      <c r="H102" s="47">
        <v>0</v>
      </c>
      <c r="I102" s="47">
        <v>0</v>
      </c>
      <c r="J102" s="47">
        <v>0</v>
      </c>
      <c r="K102" s="47">
        <v>0</v>
      </c>
      <c r="L102" s="47">
        <v>1</v>
      </c>
      <c r="M102" s="47">
        <v>0</v>
      </c>
      <c r="N102" s="47">
        <v>0.49019999999999991</v>
      </c>
      <c r="O102" s="47">
        <v>0.24656276296247698</v>
      </c>
      <c r="P102" s="47">
        <v>6.3054075738529223</v>
      </c>
      <c r="Q102" s="47">
        <v>0.96342970101309622</v>
      </c>
      <c r="R102" s="47">
        <v>2.0075709779179812E-3</v>
      </c>
    </row>
    <row r="103" spans="1:18">
      <c r="A103" s="46">
        <v>2022</v>
      </c>
      <c r="B103" s="46" t="s">
        <v>228</v>
      </c>
      <c r="C103" s="46" t="s">
        <v>229</v>
      </c>
      <c r="D103" s="47">
        <v>0</v>
      </c>
      <c r="E103" s="48">
        <v>4.214076938953322E-2</v>
      </c>
      <c r="F103" s="46">
        <v>9.8000000000000007</v>
      </c>
      <c r="G103" s="47">
        <v>1</v>
      </c>
      <c r="H103" s="47">
        <v>0</v>
      </c>
      <c r="I103" s="47">
        <v>0</v>
      </c>
      <c r="J103" s="47">
        <v>0</v>
      </c>
      <c r="K103" s="47">
        <v>0</v>
      </c>
      <c r="L103" s="47">
        <v>1</v>
      </c>
      <c r="M103" s="47">
        <v>0</v>
      </c>
      <c r="N103" s="47">
        <v>0.61526029411764704</v>
      </c>
      <c r="O103" s="47">
        <v>0.23981956150879855</v>
      </c>
      <c r="P103" s="47">
        <v>6.8034492987249537</v>
      </c>
      <c r="Q103" s="47">
        <v>0.97375572748979988</v>
      </c>
      <c r="R103" s="47">
        <v>2.8298969072164952E-3</v>
      </c>
    </row>
    <row r="104" spans="1:18">
      <c r="A104" s="46">
        <v>2022</v>
      </c>
      <c r="B104" s="46" t="s">
        <v>230</v>
      </c>
      <c r="C104" s="46" t="s">
        <v>231</v>
      </c>
      <c r="D104" s="47">
        <v>0</v>
      </c>
      <c r="E104" s="48">
        <v>5.1785112046708527E-2</v>
      </c>
      <c r="F104" s="46">
        <v>11.7</v>
      </c>
      <c r="G104" s="47">
        <v>1</v>
      </c>
      <c r="H104" s="47">
        <v>0</v>
      </c>
      <c r="I104" s="47">
        <v>0</v>
      </c>
      <c r="J104" s="47">
        <v>0</v>
      </c>
      <c r="K104" s="47">
        <v>0</v>
      </c>
      <c r="L104" s="47">
        <v>1</v>
      </c>
      <c r="M104" s="47">
        <v>0</v>
      </c>
      <c r="N104" s="47">
        <v>0.28606842105263158</v>
      </c>
      <c r="O104" s="47">
        <v>0.1690544117647059</v>
      </c>
      <c r="P104" s="47">
        <v>4.9816221827336005</v>
      </c>
      <c r="Q104" s="47">
        <v>0.87575662796901732</v>
      </c>
      <c r="R104" s="47">
        <v>1.3359050445103857E-3</v>
      </c>
    </row>
    <row r="105" spans="1:18">
      <c r="A105" s="46">
        <v>2022</v>
      </c>
      <c r="B105" s="46" t="s">
        <v>232</v>
      </c>
      <c r="C105" s="46" t="s">
        <v>233</v>
      </c>
      <c r="D105" s="47">
        <v>0</v>
      </c>
      <c r="E105" s="48">
        <v>8.305755066587343E-3</v>
      </c>
      <c r="F105" s="46">
        <v>10</v>
      </c>
      <c r="G105" s="47">
        <v>1</v>
      </c>
      <c r="H105" s="47">
        <v>0</v>
      </c>
      <c r="I105" s="47">
        <v>0</v>
      </c>
      <c r="J105" s="47">
        <v>0</v>
      </c>
      <c r="K105" s="47">
        <v>0</v>
      </c>
      <c r="L105" s="47">
        <v>1</v>
      </c>
      <c r="M105" s="47">
        <v>0</v>
      </c>
      <c r="N105" s="47">
        <v>0.35790568181818183</v>
      </c>
      <c r="O105" s="47">
        <v>0.20250542838071309</v>
      </c>
      <c r="P105" s="47">
        <v>7.2382819505406273</v>
      </c>
      <c r="Q105" s="47">
        <v>0.97034198319135623</v>
      </c>
      <c r="R105" s="47">
        <v>2.0850446428571428E-3</v>
      </c>
    </row>
    <row r="106" spans="1:18">
      <c r="A106" s="46">
        <v>2022</v>
      </c>
      <c r="B106" s="46" t="s">
        <v>234</v>
      </c>
      <c r="C106" s="46" t="s">
        <v>235</v>
      </c>
      <c r="D106" s="47">
        <v>0</v>
      </c>
      <c r="E106" s="48">
        <v>9.7090346862536051E-2</v>
      </c>
      <c r="F106" s="46">
        <v>8.1999999999999993</v>
      </c>
      <c r="G106" s="47">
        <v>1</v>
      </c>
      <c r="H106" s="47">
        <v>0</v>
      </c>
      <c r="I106" s="47">
        <v>0</v>
      </c>
      <c r="J106" s="47">
        <v>0</v>
      </c>
      <c r="K106" s="47">
        <v>0</v>
      </c>
      <c r="L106" s="47">
        <v>1</v>
      </c>
      <c r="M106" s="47">
        <v>0</v>
      </c>
      <c r="N106" s="47">
        <v>0.48971382978723399</v>
      </c>
      <c r="O106" s="47">
        <v>0.2323246636933326</v>
      </c>
      <c r="P106" s="47">
        <v>4.8167169713241176</v>
      </c>
      <c r="Q106" s="47">
        <v>0.96197084271969524</v>
      </c>
      <c r="R106" s="47">
        <v>3.2599627560521414E-3</v>
      </c>
    </row>
    <row r="107" spans="1:18">
      <c r="A107" s="46">
        <v>2022</v>
      </c>
      <c r="B107" s="46" t="s">
        <v>236</v>
      </c>
      <c r="C107" s="46" t="s">
        <v>237</v>
      </c>
      <c r="D107" s="47">
        <v>0</v>
      </c>
      <c r="E107" s="48">
        <v>2.2112105903129578E-2</v>
      </c>
      <c r="F107" s="46">
        <v>8.8000000000000007</v>
      </c>
      <c r="G107" s="47">
        <v>1</v>
      </c>
      <c r="H107" s="47">
        <v>0</v>
      </c>
      <c r="I107" s="47">
        <v>0</v>
      </c>
      <c r="J107" s="47">
        <v>0</v>
      </c>
      <c r="K107" s="47">
        <v>0</v>
      </c>
      <c r="L107" s="47">
        <v>1</v>
      </c>
      <c r="M107" s="47">
        <v>0</v>
      </c>
      <c r="N107" s="47">
        <v>0.35806857142857146</v>
      </c>
      <c r="O107" s="47">
        <v>0.22474141476472009</v>
      </c>
      <c r="P107" s="47">
        <v>6.1808450120303533</v>
      </c>
      <c r="Q107" s="47">
        <v>0.95688774695987999</v>
      </c>
      <c r="R107" s="47">
        <v>1.9718978102189781E-3</v>
      </c>
    </row>
    <row r="108" spans="1:18">
      <c r="A108" s="46">
        <v>2022</v>
      </c>
      <c r="B108" s="46" t="s">
        <v>238</v>
      </c>
      <c r="C108" s="46" t="s">
        <v>239</v>
      </c>
      <c r="D108" s="47">
        <v>0</v>
      </c>
      <c r="E108" s="48">
        <v>5.9828124695173644E-2</v>
      </c>
      <c r="F108" s="46">
        <v>9.6999999999999993</v>
      </c>
      <c r="G108" s="47">
        <v>1</v>
      </c>
      <c r="H108" s="47">
        <v>0</v>
      </c>
      <c r="I108" s="47">
        <v>0</v>
      </c>
      <c r="J108" s="47">
        <v>0</v>
      </c>
      <c r="K108" s="47">
        <v>0</v>
      </c>
      <c r="L108" s="47">
        <v>1</v>
      </c>
      <c r="M108" s="47">
        <v>0</v>
      </c>
      <c r="N108" s="47">
        <v>0.39191726907630525</v>
      </c>
      <c r="O108" s="47">
        <v>0.23785924322873861</v>
      </c>
      <c r="P108" s="47">
        <v>6.0743318771331047</v>
      </c>
      <c r="Q108" s="47">
        <v>0.96997563210004567</v>
      </c>
      <c r="R108" s="47">
        <v>2.8781925343811395E-3</v>
      </c>
    </row>
    <row r="109" spans="1:18">
      <c r="A109" s="46">
        <v>2022</v>
      </c>
      <c r="B109" s="46" t="s">
        <v>240</v>
      </c>
      <c r="C109" s="46" t="s">
        <v>241</v>
      </c>
      <c r="D109" s="47">
        <v>0</v>
      </c>
      <c r="E109" s="48">
        <v>3.1350822102420489E-2</v>
      </c>
      <c r="F109" s="46">
        <v>9.1</v>
      </c>
      <c r="G109" s="47">
        <v>1</v>
      </c>
      <c r="H109" s="47">
        <v>0</v>
      </c>
      <c r="I109" s="47">
        <v>0</v>
      </c>
      <c r="J109" s="47">
        <v>0</v>
      </c>
      <c r="K109" s="47">
        <v>0</v>
      </c>
      <c r="L109" s="47">
        <v>1</v>
      </c>
      <c r="M109" s="47">
        <v>0</v>
      </c>
      <c r="N109" s="47">
        <v>0.32980883190883192</v>
      </c>
      <c r="O109" s="47">
        <v>0.27844301929787463</v>
      </c>
      <c r="P109" s="47">
        <v>7.5345783069070373</v>
      </c>
      <c r="Q109" s="47">
        <v>0.96818324350893081</v>
      </c>
      <c r="R109" s="47">
        <v>3.2223972003499559E-3</v>
      </c>
    </row>
    <row r="110" spans="1:18">
      <c r="A110" s="46">
        <v>2022</v>
      </c>
      <c r="B110" s="46" t="s">
        <v>242</v>
      </c>
      <c r="C110" s="46" t="s">
        <v>243</v>
      </c>
      <c r="D110" s="47">
        <v>0</v>
      </c>
      <c r="E110" s="48">
        <v>4.2571794354121686E-2</v>
      </c>
      <c r="F110" s="46">
        <v>9.1999999999999993</v>
      </c>
      <c r="G110" s="47">
        <v>1</v>
      </c>
      <c r="H110" s="47">
        <v>0</v>
      </c>
      <c r="I110" s="47">
        <v>0</v>
      </c>
      <c r="J110" s="47">
        <v>0</v>
      </c>
      <c r="K110" s="47">
        <v>0</v>
      </c>
      <c r="L110" s="47">
        <v>1</v>
      </c>
      <c r="M110" s="47">
        <v>0</v>
      </c>
      <c r="N110" s="47">
        <v>0.311553515625</v>
      </c>
      <c r="O110" s="47">
        <v>0.28272223282652525</v>
      </c>
      <c r="P110" s="47">
        <v>7.0117213321813541</v>
      </c>
      <c r="Q110" s="47">
        <v>0.96952519944782767</v>
      </c>
      <c r="R110" s="47">
        <v>3.3387362637362639E-3</v>
      </c>
    </row>
    <row r="111" spans="1:18">
      <c r="A111" s="46">
        <v>2022</v>
      </c>
      <c r="B111" s="46" t="s">
        <v>244</v>
      </c>
      <c r="C111" s="46" t="s">
        <v>245</v>
      </c>
      <c r="D111" s="47">
        <v>1</v>
      </c>
      <c r="E111" s="48">
        <v>5.4117513715291714E-2</v>
      </c>
      <c r="F111" s="46">
        <v>8.9</v>
      </c>
      <c r="G111" s="47">
        <v>1</v>
      </c>
      <c r="H111" s="47">
        <v>0</v>
      </c>
      <c r="I111" s="47">
        <v>0</v>
      </c>
      <c r="J111" s="47">
        <v>0</v>
      </c>
      <c r="K111" s="47">
        <v>0</v>
      </c>
      <c r="L111" s="47">
        <v>1</v>
      </c>
      <c r="M111" s="47">
        <v>0</v>
      </c>
      <c r="N111" s="47">
        <v>0.38067159999999994</v>
      </c>
      <c r="O111" s="47">
        <v>0.26213046331312922</v>
      </c>
      <c r="P111" s="47">
        <v>7.0653363357867516</v>
      </c>
      <c r="Q111" s="47">
        <v>0.97358878361296197</v>
      </c>
      <c r="R111" s="47">
        <v>2.5210631895687063E-3</v>
      </c>
    </row>
    <row r="112" spans="1:18">
      <c r="A112" s="46">
        <v>2022</v>
      </c>
      <c r="B112" s="46" t="s">
        <v>246</v>
      </c>
      <c r="C112" s="46" t="s">
        <v>247</v>
      </c>
      <c r="D112" s="47">
        <v>1</v>
      </c>
      <c r="E112" s="48">
        <v>-2.4287491776132129E-2</v>
      </c>
      <c r="F112" s="46">
        <v>7.1</v>
      </c>
      <c r="G112" s="47">
        <v>1</v>
      </c>
      <c r="H112" s="47">
        <v>0</v>
      </c>
      <c r="I112" s="47">
        <v>0</v>
      </c>
      <c r="J112" s="47">
        <v>0</v>
      </c>
      <c r="K112" s="47">
        <v>0</v>
      </c>
      <c r="L112" s="47">
        <v>1</v>
      </c>
      <c r="M112" s="47">
        <v>0</v>
      </c>
      <c r="N112" s="47">
        <v>0.4609584745762712</v>
      </c>
      <c r="O112" s="47">
        <v>0.21919469548764883</v>
      </c>
      <c r="P112" s="47">
        <v>5.7480229693383533</v>
      </c>
      <c r="Q112" s="47">
        <v>0.97265829673248994</v>
      </c>
      <c r="R112" s="47">
        <v>2.7040000000000002E-3</v>
      </c>
    </row>
    <row r="113" spans="1:18">
      <c r="A113" s="46">
        <v>2022</v>
      </c>
      <c r="B113" s="46" t="s">
        <v>248</v>
      </c>
      <c r="C113" s="46" t="s">
        <v>249</v>
      </c>
      <c r="D113" s="47">
        <v>1</v>
      </c>
      <c r="E113" s="48">
        <v>2.8943171380716226E-2</v>
      </c>
      <c r="F113" s="46">
        <v>9.6</v>
      </c>
      <c r="G113" s="47">
        <v>1</v>
      </c>
      <c r="H113" s="47">
        <v>0</v>
      </c>
      <c r="I113" s="47">
        <v>0</v>
      </c>
      <c r="J113" s="47">
        <v>0</v>
      </c>
      <c r="K113" s="47">
        <v>0</v>
      </c>
      <c r="L113" s="47">
        <v>1</v>
      </c>
      <c r="M113" s="47">
        <v>0</v>
      </c>
      <c r="N113" s="47">
        <v>0.41820681818181815</v>
      </c>
      <c r="O113" s="47">
        <v>0.27091296151368999</v>
      </c>
      <c r="P113" s="47">
        <v>6.9593801015568335</v>
      </c>
      <c r="Q113" s="47">
        <v>0.96753636105087926</v>
      </c>
      <c r="R113" s="47">
        <v>1.9187366167023555E-3</v>
      </c>
    </row>
    <row r="114" spans="1:18">
      <c r="A114" s="46">
        <v>2022</v>
      </c>
      <c r="B114" s="46" t="s">
        <v>250</v>
      </c>
      <c r="C114" s="46" t="s">
        <v>251</v>
      </c>
      <c r="D114" s="47">
        <v>1</v>
      </c>
      <c r="E114" s="48">
        <v>-3.9056702721143199E-2</v>
      </c>
      <c r="F114" s="46">
        <v>11.2</v>
      </c>
      <c r="G114" s="47">
        <v>1</v>
      </c>
      <c r="H114" s="47">
        <v>0</v>
      </c>
      <c r="I114" s="47">
        <v>0</v>
      </c>
      <c r="J114" s="47">
        <v>0</v>
      </c>
      <c r="K114" s="47">
        <v>0</v>
      </c>
      <c r="L114" s="47">
        <v>1</v>
      </c>
      <c r="M114" s="47">
        <v>0</v>
      </c>
      <c r="N114" s="47">
        <v>0.41134428571428572</v>
      </c>
      <c r="O114" s="47">
        <v>0.22791648557149766</v>
      </c>
      <c r="P114" s="47">
        <v>4.9865570860776742</v>
      </c>
      <c r="Q114" s="47">
        <v>0.96941734591461437</v>
      </c>
      <c r="R114" s="47">
        <v>2.8315112540192927E-3</v>
      </c>
    </row>
    <row r="115" spans="1:18">
      <c r="A115" s="46">
        <v>2022</v>
      </c>
      <c r="B115" s="46" t="s">
        <v>252</v>
      </c>
      <c r="C115" s="46" t="s">
        <v>253</v>
      </c>
      <c r="D115" s="47">
        <v>1</v>
      </c>
      <c r="E115" s="48">
        <v>-9.5212126427276968E-3</v>
      </c>
      <c r="F115" s="46">
        <v>9.9</v>
      </c>
      <c r="G115" s="47">
        <v>1</v>
      </c>
      <c r="H115" s="47">
        <v>0</v>
      </c>
      <c r="I115" s="47">
        <v>0</v>
      </c>
      <c r="J115" s="47">
        <v>0</v>
      </c>
      <c r="K115" s="47">
        <v>0</v>
      </c>
      <c r="L115" s="47">
        <v>1</v>
      </c>
      <c r="M115" s="47">
        <v>0</v>
      </c>
      <c r="N115" s="47">
        <v>0.42640499999999998</v>
      </c>
      <c r="O115" s="47">
        <v>0.251003873575185</v>
      </c>
      <c r="P115" s="47">
        <v>5.8805635368324722</v>
      </c>
      <c r="Q115" s="47">
        <v>0.96412096481045018</v>
      </c>
      <c r="R115" s="47">
        <v>3.2795284030010721E-3</v>
      </c>
    </row>
    <row r="116" spans="1:18">
      <c r="A116" s="46">
        <v>2022</v>
      </c>
      <c r="B116" s="46" t="s">
        <v>254</v>
      </c>
      <c r="C116" s="46" t="s">
        <v>255</v>
      </c>
      <c r="D116" s="47">
        <v>1</v>
      </c>
      <c r="E116" s="48">
        <v>3.6188486787188792E-2</v>
      </c>
      <c r="F116" s="46">
        <v>12.2</v>
      </c>
      <c r="G116" s="47">
        <v>1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0.42854999999999999</v>
      </c>
      <c r="O116" s="47">
        <v>0.19639367234903207</v>
      </c>
      <c r="P116" s="47">
        <v>6.3103579407806185</v>
      </c>
      <c r="Q116" s="47">
        <v>0.94220822152218719</v>
      </c>
      <c r="R116" s="47">
        <v>3.5807228915662654E-3</v>
      </c>
    </row>
    <row r="117" spans="1:18">
      <c r="A117" s="46">
        <v>2022</v>
      </c>
      <c r="B117" s="46" t="s">
        <v>256</v>
      </c>
      <c r="C117" s="46" t="s">
        <v>257</v>
      </c>
      <c r="D117" s="47">
        <v>0</v>
      </c>
      <c r="E117" s="48">
        <v>1.1250335682053388E-2</v>
      </c>
      <c r="F117" s="46">
        <v>11.1</v>
      </c>
      <c r="G117" s="47">
        <v>1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0.58426250000000002</v>
      </c>
      <c r="O117" s="47">
        <v>0.15725973775883334</v>
      </c>
      <c r="P117" s="47">
        <v>4.7755807888040716</v>
      </c>
      <c r="Q117" s="47">
        <v>0.98878928563787682</v>
      </c>
      <c r="R117" s="47">
        <v>1.3551724137931035E-3</v>
      </c>
    </row>
    <row r="118" spans="1:18">
      <c r="A118" s="46">
        <v>2022</v>
      </c>
      <c r="B118" s="46" t="s">
        <v>258</v>
      </c>
      <c r="C118" s="46" t="s">
        <v>259</v>
      </c>
      <c r="D118" s="47">
        <v>0</v>
      </c>
      <c r="E118" s="48">
        <v>-3.5328735166877596E-3</v>
      </c>
      <c r="F118" s="46">
        <v>10.1</v>
      </c>
      <c r="G118" s="47">
        <v>1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0.71361951219512187</v>
      </c>
      <c r="O118" s="47">
        <v>0.18870603364838659</v>
      </c>
      <c r="P118" s="47">
        <v>6.2574954922523087</v>
      </c>
      <c r="Q118" s="47">
        <v>0.97816353594181504</v>
      </c>
      <c r="R118" s="47">
        <v>2.1511784511784511E-3</v>
      </c>
    </row>
    <row r="119" spans="1:18">
      <c r="A119" s="46">
        <v>2022</v>
      </c>
      <c r="B119" s="46" t="s">
        <v>260</v>
      </c>
      <c r="C119" s="46" t="s">
        <v>261</v>
      </c>
      <c r="D119" s="47">
        <v>0</v>
      </c>
      <c r="E119" s="48">
        <v>7.9292374234536347E-2</v>
      </c>
      <c r="F119" s="46">
        <v>11.9</v>
      </c>
      <c r="G119" s="47">
        <v>1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0.46531833333333333</v>
      </c>
      <c r="O119" s="47">
        <v>0.2073901394995426</v>
      </c>
      <c r="P119" s="47">
        <v>5.9958204109419482</v>
      </c>
      <c r="Q119" s="47">
        <v>0.97106282079293382</v>
      </c>
      <c r="R119" s="47">
        <v>2.1776280323450134E-3</v>
      </c>
    </row>
    <row r="120" spans="1:18">
      <c r="A120" s="46">
        <v>2022</v>
      </c>
      <c r="B120" s="46" t="s">
        <v>262</v>
      </c>
      <c r="C120" s="46" t="s">
        <v>263</v>
      </c>
      <c r="D120" s="47">
        <v>0</v>
      </c>
      <c r="E120" s="48">
        <v>0.10007950711776081</v>
      </c>
      <c r="F120" s="46">
        <v>10.4</v>
      </c>
      <c r="G120" s="47">
        <v>1</v>
      </c>
      <c r="H120" s="47">
        <v>0</v>
      </c>
      <c r="I120" s="47">
        <v>0</v>
      </c>
      <c r="J120" s="47">
        <v>0</v>
      </c>
      <c r="K120" s="47">
        <v>0</v>
      </c>
      <c r="L120" s="47">
        <v>0</v>
      </c>
      <c r="M120" s="47">
        <v>0</v>
      </c>
      <c r="N120" s="47">
        <v>0.66642622950819674</v>
      </c>
      <c r="O120" s="47">
        <v>0.2192991660354435</v>
      </c>
      <c r="P120" s="47">
        <v>6.7890252960172228</v>
      </c>
      <c r="Q120" s="47">
        <v>0.98400324707271469</v>
      </c>
      <c r="R120" s="47">
        <v>2.146204620462046E-3</v>
      </c>
    </row>
    <row r="121" spans="1:18">
      <c r="A121" s="46">
        <v>2022</v>
      </c>
      <c r="B121" s="46" t="s">
        <v>264</v>
      </c>
      <c r="C121" s="46" t="s">
        <v>129</v>
      </c>
      <c r="D121" s="47">
        <v>0</v>
      </c>
      <c r="E121" s="48">
        <v>2.0564805047957432E-2</v>
      </c>
      <c r="F121" s="46">
        <v>10.199999999999999</v>
      </c>
      <c r="G121" s="47">
        <v>1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0.98030666666666677</v>
      </c>
      <c r="O121" s="47">
        <v>0.20722833841165123</v>
      </c>
      <c r="P121" s="47">
        <v>7.1732578401618614</v>
      </c>
      <c r="Q121" s="47">
        <v>0.97311045523169615</v>
      </c>
      <c r="R121" s="47">
        <v>2.8652173913043476E-3</v>
      </c>
    </row>
    <row r="122" spans="1:18">
      <c r="A122" s="46">
        <v>2022</v>
      </c>
      <c r="B122" s="46" t="s">
        <v>265</v>
      </c>
      <c r="C122" s="46" t="s">
        <v>266</v>
      </c>
      <c r="D122" s="47">
        <v>0</v>
      </c>
      <c r="E122" s="48">
        <v>8.4193900923077977E-2</v>
      </c>
      <c r="F122" s="46">
        <v>10.5</v>
      </c>
      <c r="G122" s="47">
        <v>1</v>
      </c>
      <c r="H122" s="47">
        <v>0</v>
      </c>
      <c r="I122" s="47">
        <v>0</v>
      </c>
      <c r="J122" s="47">
        <v>0</v>
      </c>
      <c r="K122" s="47">
        <v>0</v>
      </c>
      <c r="L122" s="47">
        <v>0</v>
      </c>
      <c r="M122" s="47">
        <v>0</v>
      </c>
      <c r="N122" s="47">
        <v>0.52905217391304338</v>
      </c>
      <c r="O122" s="47">
        <v>0.23651306674168446</v>
      </c>
      <c r="P122" s="47">
        <v>5.434297973421927</v>
      </c>
      <c r="Q122" s="47">
        <v>0.98350892764199593</v>
      </c>
      <c r="R122" s="47">
        <v>2.9509803921568627E-3</v>
      </c>
    </row>
    <row r="123" spans="1:18">
      <c r="A123" s="46">
        <v>2022</v>
      </c>
      <c r="B123" s="46" t="s">
        <v>267</v>
      </c>
      <c r="C123" s="46" t="s">
        <v>268</v>
      </c>
      <c r="D123" s="47">
        <v>0</v>
      </c>
      <c r="E123" s="48">
        <v>5.2588995628225776E-2</v>
      </c>
      <c r="F123" s="46">
        <v>11</v>
      </c>
      <c r="G123" s="47">
        <v>1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0.66004680851063824</v>
      </c>
      <c r="O123" s="47">
        <v>0.22141691207196654</v>
      </c>
      <c r="P123" s="47">
        <v>5.1564450420434715</v>
      </c>
      <c r="Q123" s="47">
        <v>0.97968229203602586</v>
      </c>
      <c r="R123" s="47">
        <v>2.788938053097345E-3</v>
      </c>
    </row>
    <row r="124" spans="1:18">
      <c r="A124" s="46">
        <v>2022</v>
      </c>
      <c r="B124" s="46" t="s">
        <v>269</v>
      </c>
      <c r="C124" s="46" t="s">
        <v>270</v>
      </c>
      <c r="D124" s="47">
        <v>1</v>
      </c>
      <c r="E124" s="48">
        <v>3.7700437589919998E-2</v>
      </c>
      <c r="F124" s="46">
        <v>10.7</v>
      </c>
      <c r="G124" s="47">
        <v>1</v>
      </c>
      <c r="H124" s="47">
        <v>0</v>
      </c>
      <c r="I124" s="47">
        <v>0</v>
      </c>
      <c r="J124" s="47">
        <v>0</v>
      </c>
      <c r="K124" s="47">
        <v>0</v>
      </c>
      <c r="L124" s="47">
        <v>0</v>
      </c>
      <c r="M124" s="47">
        <v>0</v>
      </c>
      <c r="N124" s="47">
        <v>0.75949677419354833</v>
      </c>
      <c r="O124" s="47">
        <v>0.21711121864823668</v>
      </c>
      <c r="P124" s="47">
        <v>5.4953648139946853</v>
      </c>
      <c r="Q124" s="47">
        <v>0.98081921815803341</v>
      </c>
      <c r="R124" s="47">
        <v>2.6721893491124262E-3</v>
      </c>
    </row>
    <row r="125" spans="1:18">
      <c r="A125" s="46">
        <v>2022</v>
      </c>
      <c r="B125" s="46" t="s">
        <v>271</v>
      </c>
      <c r="C125" s="46" t="s">
        <v>272</v>
      </c>
      <c r="D125" s="47">
        <v>1</v>
      </c>
      <c r="E125" s="48">
        <v>8.9128182940806266E-2</v>
      </c>
      <c r="F125" s="46">
        <v>9.4</v>
      </c>
      <c r="G125" s="47">
        <v>1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1.0059818181818181</v>
      </c>
      <c r="O125" s="47">
        <v>0.25339534127386382</v>
      </c>
      <c r="P125" s="47">
        <v>5.0795997826584305</v>
      </c>
      <c r="Q125" s="47">
        <v>0.98419996746733174</v>
      </c>
      <c r="R125" s="47">
        <v>1.7987654320987653E-3</v>
      </c>
    </row>
    <row r="126" spans="1:18">
      <c r="A126" s="46">
        <v>2022</v>
      </c>
      <c r="B126" s="46" t="s">
        <v>273</v>
      </c>
      <c r="C126" s="46" t="s">
        <v>274</v>
      </c>
      <c r="D126" s="47">
        <v>1</v>
      </c>
      <c r="E126" s="48">
        <v>9.8035198436732793E-2</v>
      </c>
      <c r="F126" s="46">
        <v>8.5</v>
      </c>
      <c r="G126" s="47">
        <v>1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1.3125466666666668</v>
      </c>
      <c r="O126" s="47">
        <v>0.26448275657710657</v>
      </c>
      <c r="P126" s="47">
        <v>5.2565123321354266</v>
      </c>
      <c r="Q126" s="47">
        <v>0.9838878109730701</v>
      </c>
      <c r="R126" s="47">
        <v>4.9877358490566038E-3</v>
      </c>
    </row>
    <row r="127" spans="1:18">
      <c r="A127" s="46">
        <v>2022</v>
      </c>
      <c r="B127" s="46" t="s">
        <v>275</v>
      </c>
      <c r="C127" s="46" t="s">
        <v>276</v>
      </c>
      <c r="D127" s="47">
        <v>1</v>
      </c>
      <c r="E127" s="48">
        <v>7.2339820555482742E-2</v>
      </c>
      <c r="F127" s="46">
        <v>8.6</v>
      </c>
      <c r="G127" s="47">
        <v>1</v>
      </c>
      <c r="H127" s="47">
        <v>0</v>
      </c>
      <c r="I127" s="47">
        <v>0</v>
      </c>
      <c r="J127" s="47">
        <v>0</v>
      </c>
      <c r="K127" s="47">
        <v>0</v>
      </c>
      <c r="L127" s="47">
        <v>0</v>
      </c>
      <c r="M127" s="47">
        <v>0</v>
      </c>
      <c r="N127" s="47">
        <v>0.70342916666666655</v>
      </c>
      <c r="O127" s="47">
        <v>0.24795285967974959</v>
      </c>
      <c r="P127" s="47">
        <v>6.1791361080281169</v>
      </c>
      <c r="Q127" s="47">
        <v>0.98398914839802643</v>
      </c>
      <c r="R127" s="47">
        <v>2.744162436548223E-3</v>
      </c>
    </row>
    <row r="128" spans="1:18">
      <c r="A128" s="46">
        <v>2022</v>
      </c>
      <c r="B128" s="46" t="s">
        <v>277</v>
      </c>
      <c r="C128" s="46" t="s">
        <v>278</v>
      </c>
      <c r="D128" s="47">
        <v>1</v>
      </c>
      <c r="E128" s="48">
        <v>1.9235159334759413E-2</v>
      </c>
      <c r="F128" s="46">
        <v>9.1</v>
      </c>
      <c r="G128" s="47">
        <v>1</v>
      </c>
      <c r="H128" s="47">
        <v>0</v>
      </c>
      <c r="I128" s="47">
        <v>0</v>
      </c>
      <c r="J128" s="47">
        <v>0</v>
      </c>
      <c r="K128" s="47">
        <v>0</v>
      </c>
      <c r="L128" s="47">
        <v>0</v>
      </c>
      <c r="M128" s="47">
        <v>0</v>
      </c>
      <c r="N128" s="47">
        <v>0.7707518518518518</v>
      </c>
      <c r="O128" s="47">
        <v>0.21471287230718147</v>
      </c>
      <c r="P128" s="47">
        <v>5.2610850863898149</v>
      </c>
      <c r="Q128" s="47">
        <v>0.98414727322527795</v>
      </c>
      <c r="R128" s="47">
        <v>2.5376923076923081E-3</v>
      </c>
    </row>
    <row r="129" spans="1:18">
      <c r="A129" s="46">
        <v>2022</v>
      </c>
      <c r="B129" s="46" t="s">
        <v>279</v>
      </c>
      <c r="C129" s="46" t="s">
        <v>280</v>
      </c>
      <c r="D129" s="47">
        <v>1</v>
      </c>
      <c r="E129" s="48">
        <v>0.12125147185838465</v>
      </c>
      <c r="F129" s="46">
        <v>11.4</v>
      </c>
      <c r="G129" s="47">
        <v>1</v>
      </c>
      <c r="H129" s="47">
        <v>0</v>
      </c>
      <c r="I129" s="47">
        <v>0</v>
      </c>
      <c r="J129" s="47">
        <v>0</v>
      </c>
      <c r="K129" s="47">
        <v>0</v>
      </c>
      <c r="L129" s="47">
        <v>0</v>
      </c>
      <c r="M129" s="47">
        <v>0</v>
      </c>
      <c r="N129" s="47">
        <v>0.6099342105263158</v>
      </c>
      <c r="O129" s="47">
        <v>0.26582822877250062</v>
      </c>
      <c r="P129" s="47">
        <v>6.9656309108352819</v>
      </c>
      <c r="Q129" s="47">
        <v>0.97601553230503724</v>
      </c>
      <c r="R129" s="47">
        <v>4.2113636363636364E-3</v>
      </c>
    </row>
    <row r="130" spans="1:18">
      <c r="A130" s="46">
        <v>2022</v>
      </c>
      <c r="B130" s="46" t="s">
        <v>281</v>
      </c>
      <c r="C130" s="46" t="s">
        <v>282</v>
      </c>
      <c r="D130" s="47">
        <v>1</v>
      </c>
      <c r="E130" s="48">
        <v>0.18448178921721747</v>
      </c>
      <c r="F130" s="46">
        <v>10.1</v>
      </c>
      <c r="G130" s="47">
        <v>1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1.739418181818182</v>
      </c>
      <c r="O130" s="47">
        <v>0.17800587002206303</v>
      </c>
      <c r="P130" s="47">
        <v>14.119720231213872</v>
      </c>
      <c r="Q130" s="47">
        <v>0.9972874942509512</v>
      </c>
      <c r="R130" s="47">
        <v>7.8636363636363637E-4</v>
      </c>
    </row>
    <row r="131" spans="1:18">
      <c r="A131" s="46">
        <v>2022</v>
      </c>
      <c r="B131" s="46" t="s">
        <v>283</v>
      </c>
      <c r="C131" s="46" t="s">
        <v>284</v>
      </c>
      <c r="D131" s="47">
        <v>1</v>
      </c>
      <c r="E131" s="48">
        <v>9.5154377596036038E-2</v>
      </c>
      <c r="F131" s="46">
        <v>8.6999999999999993</v>
      </c>
      <c r="G131" s="47">
        <v>1</v>
      </c>
      <c r="H131" s="47">
        <v>0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0.82835294117647063</v>
      </c>
      <c r="O131" s="47">
        <v>0.30931376767099811</v>
      </c>
      <c r="P131" s="47">
        <v>9.8408167105263153</v>
      </c>
      <c r="Q131" s="47">
        <v>0.99460303934100269</v>
      </c>
      <c r="R131" s="47">
        <v>7.6767676767676765E-4</v>
      </c>
    </row>
    <row r="132" spans="1:18">
      <c r="A132" s="46">
        <v>2022</v>
      </c>
      <c r="B132" s="46" t="s">
        <v>285</v>
      </c>
      <c r="C132" s="46" t="s">
        <v>286</v>
      </c>
      <c r="D132" s="47">
        <v>1</v>
      </c>
      <c r="E132" s="48">
        <v>0.22853033217068161</v>
      </c>
      <c r="F132" s="46">
        <v>8.3000000000000007</v>
      </c>
      <c r="G132" s="47">
        <v>1</v>
      </c>
      <c r="H132" s="47">
        <v>0</v>
      </c>
      <c r="I132" s="47">
        <v>0</v>
      </c>
      <c r="J132" s="47">
        <v>0</v>
      </c>
      <c r="K132" s="47">
        <v>0</v>
      </c>
      <c r="L132" s="47">
        <v>0</v>
      </c>
      <c r="M132" s="47">
        <v>0</v>
      </c>
      <c r="N132" s="47">
        <v>1.4147142857142858</v>
      </c>
      <c r="O132" s="47">
        <v>0.21122116502298452</v>
      </c>
      <c r="P132" s="47">
        <v>9.1456365671641784</v>
      </c>
      <c r="Q132" s="47">
        <v>0.99729374936887816</v>
      </c>
      <c r="R132" s="47">
        <v>6.2325581395348835E-4</v>
      </c>
    </row>
    <row r="133" spans="1:18">
      <c r="A133" s="46">
        <v>2022</v>
      </c>
      <c r="B133" s="46" t="s">
        <v>287</v>
      </c>
      <c r="C133" s="46" t="s">
        <v>288</v>
      </c>
      <c r="D133" s="47">
        <v>1</v>
      </c>
      <c r="E133" s="48">
        <v>2.9350811963811878E-2</v>
      </c>
      <c r="F133" s="46">
        <v>9.6999999999999993</v>
      </c>
      <c r="G133" s="47">
        <v>1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1.1104999999999998</v>
      </c>
      <c r="O133" s="47">
        <v>0.19875714006361786</v>
      </c>
      <c r="P133" s="47">
        <v>3.3378532619279455</v>
      </c>
      <c r="Q133" s="47">
        <v>0.98678844793207698</v>
      </c>
      <c r="R133" s="47">
        <v>3.4233333333333333E-3</v>
      </c>
    </row>
    <row r="134" spans="1:18">
      <c r="A134" s="46">
        <v>2022</v>
      </c>
      <c r="B134" s="46" t="s">
        <v>289</v>
      </c>
      <c r="C134" s="46" t="s">
        <v>290</v>
      </c>
      <c r="D134" s="47">
        <v>1</v>
      </c>
      <c r="E134" s="48">
        <v>9.0964347205427329E-2</v>
      </c>
      <c r="F134" s="46">
        <v>13.1</v>
      </c>
      <c r="G134" s="47">
        <v>1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0.55559104477611942</v>
      </c>
      <c r="O134" s="47">
        <v>0.2312101064555008</v>
      </c>
      <c r="P134" s="47">
        <v>6.1456244746376809</v>
      </c>
      <c r="Q134" s="47">
        <v>0.98517109653293788</v>
      </c>
      <c r="R134" s="47">
        <v>4.4516129032258064E-3</v>
      </c>
    </row>
    <row r="135" spans="1:18">
      <c r="A135" s="46">
        <v>2022</v>
      </c>
      <c r="B135" s="46" t="s">
        <v>291</v>
      </c>
      <c r="C135" s="46" t="s">
        <v>292</v>
      </c>
      <c r="D135" s="47">
        <v>1</v>
      </c>
      <c r="E135" s="48">
        <v>-4.3888591560091131E-2</v>
      </c>
      <c r="F135" s="46">
        <v>6.7</v>
      </c>
      <c r="G135" s="47">
        <v>1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0.68575384615384616</v>
      </c>
      <c r="O135" s="47">
        <v>0.20061779529174434</v>
      </c>
      <c r="P135" s="47">
        <v>4.7848249556265525</v>
      </c>
      <c r="Q135" s="47">
        <v>0.98420043074438013</v>
      </c>
      <c r="R135" s="47">
        <v>2.8454545454545455E-3</v>
      </c>
    </row>
    <row r="136" spans="1:18">
      <c r="A136" s="46">
        <v>2022</v>
      </c>
      <c r="B136" s="46" t="s">
        <v>293</v>
      </c>
      <c r="C136" s="46" t="s">
        <v>294</v>
      </c>
      <c r="D136" s="47">
        <v>1</v>
      </c>
      <c r="E136" s="48">
        <v>9.6266762855880525E-2</v>
      </c>
      <c r="F136" s="46">
        <v>5.8</v>
      </c>
      <c r="G136" s="47">
        <v>1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0.7176769230769231</v>
      </c>
      <c r="O136" s="47">
        <v>0.27300003864286265</v>
      </c>
      <c r="P136" s="47">
        <v>3.4912435596330273</v>
      </c>
      <c r="Q136" s="47">
        <v>0.97079251430898827</v>
      </c>
      <c r="R136" s="47">
        <v>3.5855263157894739E-3</v>
      </c>
    </row>
    <row r="137" spans="1:18">
      <c r="A137" s="46">
        <v>2022</v>
      </c>
      <c r="B137" s="46" t="s">
        <v>295</v>
      </c>
      <c r="C137" s="46" t="s">
        <v>296</v>
      </c>
      <c r="D137" s="47">
        <v>1</v>
      </c>
      <c r="E137" s="48">
        <v>5.7420744314266026E-2</v>
      </c>
      <c r="F137" s="46">
        <v>9.6</v>
      </c>
      <c r="G137" s="47">
        <v>1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0.66489999999999994</v>
      </c>
      <c r="O137" s="47">
        <v>0.16017110243354643</v>
      </c>
      <c r="P137" s="47">
        <v>4.4555400350877195</v>
      </c>
      <c r="Q137" s="47">
        <v>0.98214017145435406</v>
      </c>
      <c r="R137" s="47">
        <v>6.7857142857142855E-3</v>
      </c>
    </row>
    <row r="138" spans="1:18">
      <c r="A138" s="46">
        <v>2022</v>
      </c>
      <c r="B138" s="46" t="s">
        <v>297</v>
      </c>
      <c r="C138" s="46" t="s">
        <v>298</v>
      </c>
      <c r="D138" s="47">
        <v>1</v>
      </c>
      <c r="E138" s="48">
        <v>-1.2573357489044765E-3</v>
      </c>
      <c r="F138" s="46">
        <v>8.3000000000000007</v>
      </c>
      <c r="G138" s="47">
        <v>1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0.88272142857142855</v>
      </c>
      <c r="O138" s="47">
        <v>0.25245790539057483</v>
      </c>
      <c r="P138" s="47">
        <v>6.5204973684210517</v>
      </c>
      <c r="Q138" s="47">
        <v>0.99538764049489803</v>
      </c>
      <c r="R138" s="47">
        <v>2.1111111111111113E-3</v>
      </c>
    </row>
    <row r="139" spans="1:18">
      <c r="A139" s="46">
        <v>2022</v>
      </c>
      <c r="B139" s="46" t="s">
        <v>299</v>
      </c>
      <c r="C139" s="46" t="s">
        <v>300</v>
      </c>
      <c r="D139" s="47">
        <v>1</v>
      </c>
      <c r="E139" s="48">
        <v>9.2679592727410338E-3</v>
      </c>
      <c r="F139" s="46">
        <v>10.3</v>
      </c>
      <c r="G139" s="47">
        <v>1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0.58125277777777784</v>
      </c>
      <c r="O139" s="47">
        <v>0.18343759213639832</v>
      </c>
      <c r="P139" s="47">
        <v>5.7166423590935498</v>
      </c>
      <c r="Q139" s="47">
        <v>0.98355085519304564</v>
      </c>
      <c r="R139" s="47">
        <v>1.8605405405405407E-3</v>
      </c>
    </row>
    <row r="140" spans="1:18">
      <c r="A140" s="46">
        <v>2022</v>
      </c>
      <c r="B140" s="46" t="s">
        <v>301</v>
      </c>
      <c r="C140" s="46" t="s">
        <v>302</v>
      </c>
      <c r="D140" s="47">
        <v>1</v>
      </c>
      <c r="E140" s="48">
        <v>1.8854473128300263E-2</v>
      </c>
      <c r="F140" s="46">
        <v>12.3</v>
      </c>
      <c r="G140" s="47">
        <v>1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0.27934418604651162</v>
      </c>
      <c r="O140" s="47">
        <v>0.18885927582441583</v>
      </c>
      <c r="P140" s="47">
        <v>6.3349214070529856</v>
      </c>
      <c r="Q140" s="47">
        <v>0.95302119582410638</v>
      </c>
      <c r="R140" s="47">
        <v>1.291304347826087E-3</v>
      </c>
    </row>
    <row r="141" spans="1:18">
      <c r="A141" s="46">
        <v>2022</v>
      </c>
      <c r="B141" s="46" t="s">
        <v>304</v>
      </c>
      <c r="C141" s="46" t="s">
        <v>305</v>
      </c>
      <c r="D141" s="47">
        <v>0</v>
      </c>
      <c r="E141" s="48">
        <v>3.9525560842643338E-2</v>
      </c>
      <c r="F141" s="46">
        <v>7.1</v>
      </c>
      <c r="G141" s="47">
        <v>0</v>
      </c>
      <c r="H141" s="47">
        <v>0</v>
      </c>
      <c r="I141" s="47">
        <v>0</v>
      </c>
      <c r="J141" s="47">
        <v>1</v>
      </c>
      <c r="K141" s="47">
        <v>0</v>
      </c>
      <c r="L141" s="47">
        <v>0</v>
      </c>
      <c r="M141" s="47">
        <v>1</v>
      </c>
      <c r="N141" s="47">
        <v>0.18459288793103448</v>
      </c>
      <c r="O141" s="47">
        <v>0.41648404743205936</v>
      </c>
      <c r="P141" s="47">
        <v>9.5025836651760027</v>
      </c>
      <c r="Q141" s="47">
        <v>0.96854039235923406</v>
      </c>
      <c r="R141" s="47">
        <v>4.5172673931265714E-3</v>
      </c>
    </row>
    <row r="142" spans="1:18">
      <c r="A142" s="46">
        <v>2022</v>
      </c>
      <c r="B142" s="46" t="s">
        <v>306</v>
      </c>
      <c r="C142" s="46" t="s">
        <v>307</v>
      </c>
      <c r="D142" s="47">
        <v>1</v>
      </c>
      <c r="E142" s="48">
        <v>5.8807748898809103E-2</v>
      </c>
      <c r="F142" s="46">
        <v>7.2</v>
      </c>
      <c r="G142" s="47">
        <v>0</v>
      </c>
      <c r="H142" s="47">
        <v>0</v>
      </c>
      <c r="I142" s="47">
        <v>0</v>
      </c>
      <c r="J142" s="47">
        <v>1</v>
      </c>
      <c r="K142" s="47">
        <v>0</v>
      </c>
      <c r="L142" s="47">
        <v>0</v>
      </c>
      <c r="M142" s="47">
        <v>1</v>
      </c>
      <c r="N142" s="47">
        <v>0.2087974043715847</v>
      </c>
      <c r="O142" s="47">
        <v>0.32630796753401381</v>
      </c>
      <c r="P142" s="47">
        <v>8.7409615131644518</v>
      </c>
      <c r="Q142" s="47">
        <v>0.96717279607327145</v>
      </c>
      <c r="R142" s="47">
        <v>4.6499536607970344E-3</v>
      </c>
    </row>
    <row r="143" spans="1:18">
      <c r="A143" s="46">
        <v>2022</v>
      </c>
      <c r="B143" s="46" t="s">
        <v>308</v>
      </c>
      <c r="C143" s="46" t="s">
        <v>309</v>
      </c>
      <c r="D143" s="47">
        <v>0</v>
      </c>
      <c r="E143" s="48">
        <v>2.8741273964425711E-2</v>
      </c>
      <c r="F143" s="46">
        <v>10.3</v>
      </c>
      <c r="G143" s="47">
        <v>0</v>
      </c>
      <c r="H143" s="47">
        <v>0</v>
      </c>
      <c r="I143" s="47">
        <v>0</v>
      </c>
      <c r="J143" s="47">
        <v>1</v>
      </c>
      <c r="K143" s="47">
        <v>0</v>
      </c>
      <c r="L143" s="47">
        <v>1</v>
      </c>
      <c r="M143" s="47">
        <v>0</v>
      </c>
      <c r="N143" s="47">
        <v>0.35771363636363634</v>
      </c>
      <c r="O143" s="47">
        <v>0.22369883586406364</v>
      </c>
      <c r="P143" s="47">
        <v>8.3221578552431623</v>
      </c>
      <c r="Q143" s="47">
        <v>0.96655526894290755</v>
      </c>
      <c r="R143" s="47">
        <v>1.6791068580542265E-3</v>
      </c>
    </row>
    <row r="144" spans="1:18">
      <c r="A144" s="46">
        <v>2022</v>
      </c>
      <c r="B144" s="46" t="s">
        <v>310</v>
      </c>
      <c r="C144" s="46" t="s">
        <v>311</v>
      </c>
      <c r="D144" s="47">
        <v>0</v>
      </c>
      <c r="E144" s="48">
        <v>3.8307989624370431E-2</v>
      </c>
      <c r="F144" s="46">
        <v>11.7</v>
      </c>
      <c r="G144" s="47">
        <v>0</v>
      </c>
      <c r="H144" s="47">
        <v>0</v>
      </c>
      <c r="I144" s="47">
        <v>0</v>
      </c>
      <c r="J144" s="47">
        <v>1</v>
      </c>
      <c r="K144" s="47">
        <v>0</v>
      </c>
      <c r="L144" s="47">
        <v>1</v>
      </c>
      <c r="M144" s="47">
        <v>0</v>
      </c>
      <c r="N144" s="47">
        <v>0.33349565217391303</v>
      </c>
      <c r="O144" s="47">
        <v>0.22603975810566673</v>
      </c>
      <c r="P144" s="47">
        <v>10.188238945862151</v>
      </c>
      <c r="Q144" s="47">
        <v>0.9453353149770547</v>
      </c>
      <c r="R144" s="47">
        <v>8.4707070707070711E-4</v>
      </c>
    </row>
    <row r="145" spans="1:18">
      <c r="A145" s="46">
        <v>2022</v>
      </c>
      <c r="B145" s="46" t="s">
        <v>312</v>
      </c>
      <c r="C145" s="46" t="s">
        <v>313</v>
      </c>
      <c r="D145" s="47">
        <v>0</v>
      </c>
      <c r="E145" s="48">
        <v>3.5648135413635283E-2</v>
      </c>
      <c r="F145" s="46">
        <v>9.1</v>
      </c>
      <c r="G145" s="47">
        <v>0</v>
      </c>
      <c r="H145" s="47">
        <v>0</v>
      </c>
      <c r="I145" s="47">
        <v>0</v>
      </c>
      <c r="J145" s="47">
        <v>1</v>
      </c>
      <c r="K145" s="47">
        <v>0</v>
      </c>
      <c r="L145" s="47">
        <v>1</v>
      </c>
      <c r="M145" s="47">
        <v>0</v>
      </c>
      <c r="N145" s="47">
        <v>0.37298749999999997</v>
      </c>
      <c r="O145" s="47">
        <v>0.33986663337816136</v>
      </c>
      <c r="P145" s="47">
        <v>8.5956676823303493</v>
      </c>
      <c r="Q145" s="47">
        <v>0.97109382854653314</v>
      </c>
      <c r="R145" s="47">
        <v>3.3415254237288135E-3</v>
      </c>
    </row>
    <row r="146" spans="1:18">
      <c r="A146" s="46">
        <v>2022</v>
      </c>
      <c r="B146" s="46" t="s">
        <v>314</v>
      </c>
      <c r="C146" s="46" t="s">
        <v>315</v>
      </c>
      <c r="D146" s="47">
        <v>0</v>
      </c>
      <c r="E146" s="48">
        <v>5.1733258126096596E-3</v>
      </c>
      <c r="F146" s="46">
        <v>9.3000000000000007</v>
      </c>
      <c r="G146" s="47">
        <v>0</v>
      </c>
      <c r="H146" s="47">
        <v>0</v>
      </c>
      <c r="I146" s="47">
        <v>0</v>
      </c>
      <c r="J146" s="47">
        <v>1</v>
      </c>
      <c r="K146" s="47">
        <v>0</v>
      </c>
      <c r="L146" s="47">
        <v>1</v>
      </c>
      <c r="M146" s="47">
        <v>0</v>
      </c>
      <c r="N146" s="47">
        <v>0.61301964285714294</v>
      </c>
      <c r="O146" s="47">
        <v>0.25816509949155736</v>
      </c>
      <c r="P146" s="47">
        <v>8.563808100686499</v>
      </c>
      <c r="Q146" s="47">
        <v>0.97454055014550334</v>
      </c>
      <c r="R146" s="47">
        <v>1.4096774193548386E-3</v>
      </c>
    </row>
    <row r="147" spans="1:18">
      <c r="A147" s="46">
        <v>2022</v>
      </c>
      <c r="B147" s="46" t="s">
        <v>316</v>
      </c>
      <c r="C147" s="46" t="s">
        <v>317</v>
      </c>
      <c r="D147" s="47">
        <v>0</v>
      </c>
      <c r="E147" s="48">
        <v>0.10100221428734391</v>
      </c>
      <c r="F147" s="46">
        <v>8.5</v>
      </c>
      <c r="G147" s="47">
        <v>0</v>
      </c>
      <c r="H147" s="47">
        <v>0</v>
      </c>
      <c r="I147" s="47">
        <v>0</v>
      </c>
      <c r="J147" s="47">
        <v>1</v>
      </c>
      <c r="K147" s="47">
        <v>0</v>
      </c>
      <c r="L147" s="47">
        <v>1</v>
      </c>
      <c r="M147" s="47">
        <v>0</v>
      </c>
      <c r="N147" s="47">
        <v>0.44511309523809522</v>
      </c>
      <c r="O147" s="47">
        <v>0.26451126471088954</v>
      </c>
      <c r="P147" s="47">
        <v>6.7328451179318165</v>
      </c>
      <c r="Q147" s="47">
        <v>0.97403281669987563</v>
      </c>
      <c r="R147" s="47">
        <v>4.5053364269141529E-3</v>
      </c>
    </row>
    <row r="148" spans="1:18">
      <c r="A148" s="46">
        <v>2022</v>
      </c>
      <c r="B148" s="46" t="s">
        <v>318</v>
      </c>
      <c r="C148" s="46" t="s">
        <v>319</v>
      </c>
      <c r="D148" s="47">
        <v>1</v>
      </c>
      <c r="E148" s="48">
        <v>-1.0153231305519825E-2</v>
      </c>
      <c r="F148" s="46">
        <v>9.1</v>
      </c>
      <c r="G148" s="47">
        <v>0</v>
      </c>
      <c r="H148" s="47">
        <v>0</v>
      </c>
      <c r="I148" s="47">
        <v>0</v>
      </c>
      <c r="J148" s="47">
        <v>1</v>
      </c>
      <c r="K148" s="47">
        <v>0</v>
      </c>
      <c r="L148" s="47">
        <v>1</v>
      </c>
      <c r="M148" s="47">
        <v>0</v>
      </c>
      <c r="N148" s="47">
        <v>0.5409396825396825</v>
      </c>
      <c r="O148" s="47">
        <v>0.20100497528127684</v>
      </c>
      <c r="P148" s="47">
        <v>5.6643570736681115</v>
      </c>
      <c r="Q148" s="47">
        <v>0.97697715908824156</v>
      </c>
      <c r="R148" s="47">
        <v>2.3993883792048929E-3</v>
      </c>
    </row>
    <row r="149" spans="1:18">
      <c r="A149" s="46">
        <v>2022</v>
      </c>
      <c r="B149" s="46" t="s">
        <v>320</v>
      </c>
      <c r="C149" s="46" t="s">
        <v>321</v>
      </c>
      <c r="D149" s="47">
        <v>1</v>
      </c>
      <c r="E149" s="48">
        <v>7.8132716069052477E-2</v>
      </c>
      <c r="F149" s="46">
        <v>8.3000000000000007</v>
      </c>
      <c r="G149" s="47">
        <v>0</v>
      </c>
      <c r="H149" s="47">
        <v>0</v>
      </c>
      <c r="I149" s="47">
        <v>0</v>
      </c>
      <c r="J149" s="47">
        <v>1</v>
      </c>
      <c r="K149" s="47">
        <v>0</v>
      </c>
      <c r="L149" s="47">
        <v>1</v>
      </c>
      <c r="M149" s="47">
        <v>0</v>
      </c>
      <c r="N149" s="47">
        <v>0.45693821138211382</v>
      </c>
      <c r="O149" s="47">
        <v>0.22702634813948425</v>
      </c>
      <c r="P149" s="47">
        <v>5.5591199401540718</v>
      </c>
      <c r="Q149" s="47">
        <v>0.97205329214958525</v>
      </c>
      <c r="R149" s="47">
        <v>4.090364583333333E-3</v>
      </c>
    </row>
    <row r="150" spans="1:18">
      <c r="A150" s="46">
        <v>2022</v>
      </c>
      <c r="B150" s="46" t="s">
        <v>322</v>
      </c>
      <c r="C150" s="46" t="s">
        <v>323</v>
      </c>
      <c r="D150" s="47">
        <v>1</v>
      </c>
      <c r="E150" s="48">
        <v>7.3555716132416377E-2</v>
      </c>
      <c r="F150" s="46">
        <v>8.4</v>
      </c>
      <c r="G150" s="47">
        <v>0</v>
      </c>
      <c r="H150" s="47">
        <v>0</v>
      </c>
      <c r="I150" s="47">
        <v>0</v>
      </c>
      <c r="J150" s="47">
        <v>1</v>
      </c>
      <c r="K150" s="47">
        <v>0</v>
      </c>
      <c r="L150" s="47">
        <v>1</v>
      </c>
      <c r="M150" s="47">
        <v>0</v>
      </c>
      <c r="N150" s="47">
        <v>0.34965749318801087</v>
      </c>
      <c r="O150" s="47">
        <v>0.30116695435326302</v>
      </c>
      <c r="P150" s="47">
        <v>7.1415340772095268</v>
      </c>
      <c r="Q150" s="47">
        <v>0.97091197847952415</v>
      </c>
      <c r="R150" s="47">
        <v>4.2034909909909905E-3</v>
      </c>
    </row>
    <row r="151" spans="1:18">
      <c r="A151" s="46">
        <v>2022</v>
      </c>
      <c r="B151" s="46" t="s">
        <v>324</v>
      </c>
      <c r="C151" s="46" t="s">
        <v>325</v>
      </c>
      <c r="D151" s="47">
        <v>1</v>
      </c>
      <c r="E151" s="48">
        <v>4.8665891042688827E-2</v>
      </c>
      <c r="F151" s="46">
        <v>9.9</v>
      </c>
      <c r="G151" s="47">
        <v>0</v>
      </c>
      <c r="H151" s="47">
        <v>0</v>
      </c>
      <c r="I151" s="47">
        <v>0</v>
      </c>
      <c r="J151" s="47">
        <v>1</v>
      </c>
      <c r="K151" s="47">
        <v>0</v>
      </c>
      <c r="L151" s="47">
        <v>1</v>
      </c>
      <c r="M151" s="47">
        <v>0</v>
      </c>
      <c r="N151" s="47">
        <v>0.41237197452229302</v>
      </c>
      <c r="O151" s="47">
        <v>0.25594508076054817</v>
      </c>
      <c r="P151" s="47">
        <v>5.8570535861769182</v>
      </c>
      <c r="Q151" s="47">
        <v>0.97157349742981414</v>
      </c>
      <c r="R151" s="47">
        <v>4.0448351648351647E-3</v>
      </c>
    </row>
    <row r="152" spans="1:18">
      <c r="A152" s="46">
        <v>2022</v>
      </c>
      <c r="B152" s="46" t="s">
        <v>326</v>
      </c>
      <c r="C152" s="46" t="s">
        <v>327</v>
      </c>
      <c r="D152" s="47">
        <v>1</v>
      </c>
      <c r="E152" s="48">
        <v>-7.6009675169166563E-3</v>
      </c>
      <c r="F152" s="46">
        <v>9.4</v>
      </c>
      <c r="G152" s="47">
        <v>0</v>
      </c>
      <c r="H152" s="47">
        <v>0</v>
      </c>
      <c r="I152" s="47">
        <v>0</v>
      </c>
      <c r="J152" s="47">
        <v>1</v>
      </c>
      <c r="K152" s="47">
        <v>0</v>
      </c>
      <c r="L152" s="47">
        <v>1</v>
      </c>
      <c r="M152" s="47">
        <v>0</v>
      </c>
      <c r="N152" s="47">
        <v>0.24796780045351474</v>
      </c>
      <c r="O152" s="47">
        <v>0.35003699219617151</v>
      </c>
      <c r="P152" s="47">
        <v>7.7271239604462476</v>
      </c>
      <c r="Q152" s="47">
        <v>0.96393358072604696</v>
      </c>
      <c r="R152" s="47">
        <v>3.2301392301392301E-3</v>
      </c>
    </row>
    <row r="153" spans="1:18">
      <c r="A153" s="46">
        <v>2022</v>
      </c>
      <c r="B153" s="46" t="s">
        <v>328</v>
      </c>
      <c r="C153" s="46" t="s">
        <v>329</v>
      </c>
      <c r="D153" s="47">
        <v>1</v>
      </c>
      <c r="E153" s="48">
        <v>1.2636172624735291E-2</v>
      </c>
      <c r="F153" s="46">
        <v>8.1</v>
      </c>
      <c r="G153" s="47">
        <v>0</v>
      </c>
      <c r="H153" s="47">
        <v>0</v>
      </c>
      <c r="I153" s="47">
        <v>0</v>
      </c>
      <c r="J153" s="47">
        <v>1</v>
      </c>
      <c r="K153" s="47">
        <v>0</v>
      </c>
      <c r="L153" s="47">
        <v>1</v>
      </c>
      <c r="M153" s="47">
        <v>0</v>
      </c>
      <c r="N153" s="47">
        <v>0.3001927756653992</v>
      </c>
      <c r="O153" s="47">
        <v>0.31889533494305322</v>
      </c>
      <c r="P153" s="47">
        <v>8.0007698481277831</v>
      </c>
      <c r="Q153" s="47">
        <v>0.97097682477799441</v>
      </c>
      <c r="R153" s="47">
        <v>2.760722891566265E-3</v>
      </c>
    </row>
    <row r="154" spans="1:18">
      <c r="A154" s="46">
        <v>2022</v>
      </c>
      <c r="B154" s="46" t="s">
        <v>330</v>
      </c>
      <c r="C154" s="46" t="s">
        <v>331</v>
      </c>
      <c r="D154" s="47">
        <v>1</v>
      </c>
      <c r="E154" s="48">
        <v>7.5297840381765666E-2</v>
      </c>
      <c r="F154" s="46">
        <v>9.6</v>
      </c>
      <c r="G154" s="47">
        <v>0</v>
      </c>
      <c r="H154" s="47">
        <v>0</v>
      </c>
      <c r="I154" s="47">
        <v>0</v>
      </c>
      <c r="J154" s="47">
        <v>1</v>
      </c>
      <c r="K154" s="47">
        <v>0</v>
      </c>
      <c r="L154" s="47">
        <v>1</v>
      </c>
      <c r="M154" s="47">
        <v>0</v>
      </c>
      <c r="N154" s="47">
        <v>0.45399470588235297</v>
      </c>
      <c r="O154" s="47">
        <v>0.30776510225290177</v>
      </c>
      <c r="P154" s="47">
        <v>7.1230175531246065</v>
      </c>
      <c r="Q154" s="47">
        <v>0.95878158724317852</v>
      </c>
      <c r="R154" s="47">
        <v>4.1368010403120938E-3</v>
      </c>
    </row>
    <row r="155" spans="1:18">
      <c r="A155" s="46">
        <v>2022</v>
      </c>
      <c r="B155" s="46" t="s">
        <v>332</v>
      </c>
      <c r="C155" s="46" t="s">
        <v>333</v>
      </c>
      <c r="D155" s="47">
        <v>1</v>
      </c>
      <c r="E155" s="48">
        <v>0.12267592146313477</v>
      </c>
      <c r="F155" s="46">
        <v>9.8000000000000007</v>
      </c>
      <c r="G155" s="47">
        <v>0</v>
      </c>
      <c r="H155" s="47">
        <v>0</v>
      </c>
      <c r="I155" s="47">
        <v>0</v>
      </c>
      <c r="J155" s="47">
        <v>1</v>
      </c>
      <c r="K155" s="47">
        <v>0</v>
      </c>
      <c r="L155" s="47">
        <v>1</v>
      </c>
      <c r="M155" s="47">
        <v>0</v>
      </c>
      <c r="N155" s="47">
        <v>0.45514882352941183</v>
      </c>
      <c r="O155" s="47">
        <v>0.24659098160358395</v>
      </c>
      <c r="P155" s="47">
        <v>7.1857172504573654</v>
      </c>
      <c r="Q155" s="47">
        <v>0.97103597659718277</v>
      </c>
      <c r="R155" s="47">
        <v>2.6490543735224583E-3</v>
      </c>
    </row>
    <row r="156" spans="1:18">
      <c r="A156" s="46">
        <v>2022</v>
      </c>
      <c r="B156" s="46" t="s">
        <v>334</v>
      </c>
      <c r="C156" s="46" t="s">
        <v>335</v>
      </c>
      <c r="D156" s="47">
        <v>1</v>
      </c>
      <c r="E156" s="48">
        <v>0.15325353729938154</v>
      </c>
      <c r="F156" s="46">
        <v>9.8000000000000007</v>
      </c>
      <c r="G156" s="47">
        <v>0</v>
      </c>
      <c r="H156" s="47">
        <v>0</v>
      </c>
      <c r="I156" s="47">
        <v>0</v>
      </c>
      <c r="J156" s="47">
        <v>1</v>
      </c>
      <c r="K156" s="47">
        <v>0</v>
      </c>
      <c r="L156" s="47">
        <v>1</v>
      </c>
      <c r="M156" s="47">
        <v>0</v>
      </c>
      <c r="N156" s="47">
        <v>0.55610694444444442</v>
      </c>
      <c r="O156" s="47">
        <v>0.22221337411622097</v>
      </c>
      <c r="P156" s="47">
        <v>7.1383095661644589</v>
      </c>
      <c r="Q156" s="47">
        <v>0.9724823113060288</v>
      </c>
      <c r="R156" s="47">
        <v>2.2906444906444904E-3</v>
      </c>
    </row>
    <row r="157" spans="1:18">
      <c r="A157" s="46">
        <v>2022</v>
      </c>
      <c r="B157" s="46" t="s">
        <v>336</v>
      </c>
      <c r="C157" s="46" t="s">
        <v>337</v>
      </c>
      <c r="D157" s="47">
        <v>0</v>
      </c>
      <c r="E157" s="48">
        <v>1.717762222100324E-2</v>
      </c>
      <c r="F157" s="46">
        <v>11.6</v>
      </c>
      <c r="G157" s="47">
        <v>0</v>
      </c>
      <c r="H157" s="47">
        <v>0</v>
      </c>
      <c r="I157" s="47">
        <v>0</v>
      </c>
      <c r="J157" s="47">
        <v>1</v>
      </c>
      <c r="K157" s="47">
        <v>0</v>
      </c>
      <c r="L157" s="47">
        <v>0</v>
      </c>
      <c r="M157" s="47">
        <v>0</v>
      </c>
      <c r="N157" s="47">
        <v>0.44318461538461534</v>
      </c>
      <c r="O157" s="47">
        <v>0.18238994219999402</v>
      </c>
      <c r="P157" s="47">
        <v>6.1191444708680143</v>
      </c>
      <c r="Q157" s="47">
        <v>0.96593999143726639</v>
      </c>
      <c r="R157" s="47">
        <v>1.5574074074074073E-3</v>
      </c>
    </row>
    <row r="158" spans="1:18">
      <c r="A158" s="46">
        <v>2022</v>
      </c>
      <c r="B158" s="46" t="s">
        <v>338</v>
      </c>
      <c r="C158" s="46" t="s">
        <v>339</v>
      </c>
      <c r="D158" s="47">
        <v>0</v>
      </c>
      <c r="E158" s="48">
        <v>-4.4500072052828474E-4</v>
      </c>
      <c r="F158" s="46">
        <v>10.9</v>
      </c>
      <c r="G158" s="47">
        <v>0</v>
      </c>
      <c r="H158" s="47">
        <v>0</v>
      </c>
      <c r="I158" s="47">
        <v>0</v>
      </c>
      <c r="J158" s="47">
        <v>1</v>
      </c>
      <c r="K158" s="47">
        <v>0</v>
      </c>
      <c r="L158" s="47">
        <v>0</v>
      </c>
      <c r="M158" s="47">
        <v>0</v>
      </c>
      <c r="N158" s="47">
        <v>0.53568181818181815</v>
      </c>
      <c r="O158" s="47">
        <v>0.20036006244162313</v>
      </c>
      <c r="P158" s="47">
        <v>6.6318186768676863</v>
      </c>
      <c r="Q158" s="47">
        <v>0.98114552397114974</v>
      </c>
      <c r="R158" s="47">
        <v>1.0146118721461187E-3</v>
      </c>
    </row>
    <row r="159" spans="1:18">
      <c r="A159" s="46">
        <v>2022</v>
      </c>
      <c r="B159" s="46" t="s">
        <v>340</v>
      </c>
      <c r="C159" s="46" t="s">
        <v>341</v>
      </c>
      <c r="D159" s="47">
        <v>0</v>
      </c>
      <c r="E159" s="48">
        <v>6.5954474914221425E-3</v>
      </c>
      <c r="F159" s="46">
        <v>10.3</v>
      </c>
      <c r="G159" s="47">
        <v>0</v>
      </c>
      <c r="H159" s="47">
        <v>0</v>
      </c>
      <c r="I159" s="47">
        <v>0</v>
      </c>
      <c r="J159" s="47">
        <v>1</v>
      </c>
      <c r="K159" s="47">
        <v>0</v>
      </c>
      <c r="L159" s="47">
        <v>0</v>
      </c>
      <c r="M159" s="47">
        <v>0</v>
      </c>
      <c r="N159" s="47">
        <v>0.45818571428571431</v>
      </c>
      <c r="O159" s="47">
        <v>0.18312837880013502</v>
      </c>
      <c r="P159" s="47">
        <v>5.5780870986920341</v>
      </c>
      <c r="Q159" s="47">
        <v>0.97902285411405232</v>
      </c>
      <c r="R159" s="47">
        <v>1.6490196078431372E-3</v>
      </c>
    </row>
    <row r="160" spans="1:18">
      <c r="A160" s="46">
        <v>2022</v>
      </c>
      <c r="B160" s="46" t="s">
        <v>342</v>
      </c>
      <c r="C160" s="46" t="s">
        <v>343</v>
      </c>
      <c r="D160" s="47">
        <v>0</v>
      </c>
      <c r="E160" s="48">
        <v>2.8741273964425711E-2</v>
      </c>
      <c r="F160" s="46">
        <v>10.8</v>
      </c>
      <c r="G160" s="47">
        <v>0</v>
      </c>
      <c r="H160" s="47">
        <v>0</v>
      </c>
      <c r="I160" s="47">
        <v>0</v>
      </c>
      <c r="J160" s="47">
        <v>1</v>
      </c>
      <c r="K160" s="47">
        <v>0</v>
      </c>
      <c r="L160" s="47">
        <v>0</v>
      </c>
      <c r="M160" s="47">
        <v>0</v>
      </c>
      <c r="N160" s="47">
        <v>0.5403684210526315</v>
      </c>
      <c r="O160" s="47">
        <v>0.18410265930163738</v>
      </c>
      <c r="P160" s="47">
        <v>5.4079968217054262</v>
      </c>
      <c r="Q160" s="47">
        <v>0.98743547287425737</v>
      </c>
      <c r="R160" s="47">
        <v>1.8428571428571428E-3</v>
      </c>
    </row>
    <row r="161" spans="1:18">
      <c r="A161" s="46">
        <v>2022</v>
      </c>
      <c r="B161" s="46" t="s">
        <v>344</v>
      </c>
      <c r="C161" s="46" t="s">
        <v>345</v>
      </c>
      <c r="D161" s="47">
        <v>0</v>
      </c>
      <c r="E161" s="48">
        <v>-2.8573595275686686E-2</v>
      </c>
      <c r="F161" s="46">
        <v>11.3</v>
      </c>
      <c r="G161" s="47">
        <v>0</v>
      </c>
      <c r="H161" s="47">
        <v>0</v>
      </c>
      <c r="I161" s="47">
        <v>0</v>
      </c>
      <c r="J161" s="47">
        <v>1</v>
      </c>
      <c r="K161" s="47">
        <v>0</v>
      </c>
      <c r="L161" s="47">
        <v>0</v>
      </c>
      <c r="M161" s="47">
        <v>0</v>
      </c>
      <c r="N161" s="47">
        <v>0.51806981132075469</v>
      </c>
      <c r="O161" s="47">
        <v>0.25163548317466933</v>
      </c>
      <c r="P161" s="47">
        <v>6.3064618382978725</v>
      </c>
      <c r="Q161" s="47">
        <v>0.97860345185503528</v>
      </c>
      <c r="R161" s="47">
        <v>2.2338403041825094E-3</v>
      </c>
    </row>
    <row r="162" spans="1:18">
      <c r="A162" s="46">
        <v>2022</v>
      </c>
      <c r="B162" s="46" t="s">
        <v>346</v>
      </c>
      <c r="C162" s="46" t="s">
        <v>347</v>
      </c>
      <c r="D162" s="47">
        <v>0</v>
      </c>
      <c r="E162" s="48">
        <v>5.1733258126096596E-3</v>
      </c>
      <c r="F162" s="46">
        <v>11.3</v>
      </c>
      <c r="G162" s="47">
        <v>0</v>
      </c>
      <c r="H162" s="47">
        <v>0</v>
      </c>
      <c r="I162" s="47">
        <v>0</v>
      </c>
      <c r="J162" s="47">
        <v>1</v>
      </c>
      <c r="K162" s="47">
        <v>0</v>
      </c>
      <c r="L162" s="47">
        <v>0</v>
      </c>
      <c r="M162" s="47">
        <v>0</v>
      </c>
      <c r="N162" s="47">
        <v>0.29867619047619048</v>
      </c>
      <c r="O162" s="47">
        <v>0.19903599750181458</v>
      </c>
      <c r="P162" s="47">
        <v>6.8207438056912908</v>
      </c>
      <c r="Q162" s="47">
        <v>0.94453301871751538</v>
      </c>
      <c r="R162" s="47">
        <v>7.4656652360515017E-4</v>
      </c>
    </row>
    <row r="163" spans="1:18">
      <c r="A163" s="46">
        <v>2022</v>
      </c>
      <c r="B163" s="46" t="s">
        <v>348</v>
      </c>
      <c r="C163" s="46" t="s">
        <v>349</v>
      </c>
      <c r="D163" s="47">
        <v>0</v>
      </c>
      <c r="E163" s="48">
        <v>1.0298284949353654E-2</v>
      </c>
      <c r="F163" s="46">
        <v>11.5</v>
      </c>
      <c r="G163" s="47">
        <v>0</v>
      </c>
      <c r="H163" s="47">
        <v>0</v>
      </c>
      <c r="I163" s="47">
        <v>0</v>
      </c>
      <c r="J163" s="47">
        <v>1</v>
      </c>
      <c r="K163" s="47">
        <v>0</v>
      </c>
      <c r="L163" s="47">
        <v>0</v>
      </c>
      <c r="M163" s="47">
        <v>0</v>
      </c>
      <c r="N163" s="47">
        <v>0.52314883720930228</v>
      </c>
      <c r="O163" s="47">
        <v>0.1961104094854153</v>
      </c>
      <c r="P163" s="47">
        <v>7.0379919804153301</v>
      </c>
      <c r="Q163" s="47">
        <v>0.97367017256861399</v>
      </c>
      <c r="R163" s="47">
        <v>1.0808394160583942E-3</v>
      </c>
    </row>
    <row r="164" spans="1:18">
      <c r="A164" s="46">
        <v>2022</v>
      </c>
      <c r="B164" s="46" t="s">
        <v>350</v>
      </c>
      <c r="C164" s="46" t="s">
        <v>351</v>
      </c>
      <c r="D164" s="47">
        <v>0</v>
      </c>
      <c r="E164" s="48">
        <v>1.7415008657043016E-3</v>
      </c>
      <c r="F164" s="46">
        <v>7.7</v>
      </c>
      <c r="G164" s="47">
        <v>0</v>
      </c>
      <c r="H164" s="47">
        <v>0</v>
      </c>
      <c r="I164" s="47">
        <v>0</v>
      </c>
      <c r="J164" s="47">
        <v>1</v>
      </c>
      <c r="K164" s="47">
        <v>0</v>
      </c>
      <c r="L164" s="47">
        <v>0</v>
      </c>
      <c r="M164" s="47">
        <v>0</v>
      </c>
      <c r="N164" s="47">
        <v>0.64614375000000002</v>
      </c>
      <c r="O164" s="47">
        <v>0.2102293361488459</v>
      </c>
      <c r="P164" s="47">
        <v>20.381341357027463</v>
      </c>
      <c r="Q164" s="47">
        <v>0.99401255525569976</v>
      </c>
      <c r="R164" s="47">
        <v>6.1899999999999998E-4</v>
      </c>
    </row>
    <row r="165" spans="1:18">
      <c r="A165" s="46">
        <v>2022</v>
      </c>
      <c r="B165" s="46" t="s">
        <v>352</v>
      </c>
      <c r="C165" s="46" t="s">
        <v>353</v>
      </c>
      <c r="D165" s="47">
        <v>1</v>
      </c>
      <c r="E165" s="48">
        <v>7.8981708264087749E-2</v>
      </c>
      <c r="F165" s="46">
        <v>10.6</v>
      </c>
      <c r="G165" s="47">
        <v>0</v>
      </c>
      <c r="H165" s="47">
        <v>0</v>
      </c>
      <c r="I165" s="47">
        <v>0</v>
      </c>
      <c r="J165" s="47">
        <v>1</v>
      </c>
      <c r="K165" s="47">
        <v>0</v>
      </c>
      <c r="L165" s="47">
        <v>0</v>
      </c>
      <c r="M165" s="47">
        <v>0</v>
      </c>
      <c r="N165" s="47">
        <v>0.72981406250000003</v>
      </c>
      <c r="O165" s="47">
        <v>0.21306834308649161</v>
      </c>
      <c r="P165" s="47">
        <v>6.0623802565367537</v>
      </c>
      <c r="Q165" s="47">
        <v>0.97830140810694499</v>
      </c>
      <c r="R165" s="47">
        <v>3.6854545454545456E-3</v>
      </c>
    </row>
    <row r="166" spans="1:18">
      <c r="A166" s="46">
        <v>2022</v>
      </c>
      <c r="B166" s="46" t="s">
        <v>354</v>
      </c>
      <c r="C166" s="46" t="s">
        <v>355</v>
      </c>
      <c r="D166" s="47">
        <v>1</v>
      </c>
      <c r="E166" s="48">
        <v>0.17932509388713791</v>
      </c>
      <c r="F166" s="46">
        <v>0</v>
      </c>
      <c r="G166" s="47">
        <v>0</v>
      </c>
      <c r="H166" s="47">
        <v>0</v>
      </c>
      <c r="I166" s="47">
        <v>0</v>
      </c>
      <c r="J166" s="47">
        <v>1</v>
      </c>
      <c r="K166" s="47">
        <v>0</v>
      </c>
      <c r="L166" s="47">
        <v>0</v>
      </c>
      <c r="M166" s="47">
        <v>0</v>
      </c>
      <c r="N166" s="47">
        <v>1.5344</v>
      </c>
      <c r="O166" s="47">
        <v>0.17641481368821293</v>
      </c>
      <c r="P166" s="47">
        <v>0.49180714285714289</v>
      </c>
      <c r="Q166" s="47">
        <v>0.99984793187347931</v>
      </c>
      <c r="R166" s="47">
        <v>9.333333333333333E-5</v>
      </c>
    </row>
    <row r="167" spans="1:18">
      <c r="A167" s="46">
        <v>2022</v>
      </c>
      <c r="B167" s="46" t="s">
        <v>356</v>
      </c>
      <c r="C167" s="46" t="s">
        <v>357</v>
      </c>
      <c r="D167" s="47">
        <v>1</v>
      </c>
      <c r="E167" s="48">
        <v>1.302383190347556E-2</v>
      </c>
      <c r="F167" s="46">
        <v>6.4</v>
      </c>
      <c r="G167" s="47">
        <v>0</v>
      </c>
      <c r="H167" s="47">
        <v>0</v>
      </c>
      <c r="I167" s="47">
        <v>0</v>
      </c>
      <c r="J167" s="47">
        <v>1</v>
      </c>
      <c r="K167" s="47">
        <v>0</v>
      </c>
      <c r="L167" s="47">
        <v>0</v>
      </c>
      <c r="M167" s="47">
        <v>0</v>
      </c>
      <c r="N167" s="47">
        <v>0.85692999999999997</v>
      </c>
      <c r="O167" s="47">
        <v>0.24757443137897919</v>
      </c>
      <c r="P167" s="47">
        <v>11.363681993569132</v>
      </c>
      <c r="Q167" s="47">
        <v>0.99637076540674263</v>
      </c>
      <c r="R167" s="47">
        <v>7.2325581395348839E-4</v>
      </c>
    </row>
    <row r="168" spans="1:18">
      <c r="A168" s="46">
        <v>2022</v>
      </c>
      <c r="B168" s="46" t="s">
        <v>358</v>
      </c>
      <c r="C168" s="46" t="s">
        <v>359</v>
      </c>
      <c r="D168" s="47">
        <v>1</v>
      </c>
      <c r="E168" s="48">
        <v>7.1431110343794513E-2</v>
      </c>
      <c r="F168" s="46">
        <v>13.7</v>
      </c>
      <c r="G168" s="47">
        <v>0</v>
      </c>
      <c r="H168" s="47">
        <v>0</v>
      </c>
      <c r="I168" s="47">
        <v>0</v>
      </c>
      <c r="J168" s="47">
        <v>1</v>
      </c>
      <c r="K168" s="47">
        <v>0</v>
      </c>
      <c r="L168" s="47">
        <v>0</v>
      </c>
      <c r="M168" s="47">
        <v>0</v>
      </c>
      <c r="N168" s="47">
        <v>0.65251666666666674</v>
      </c>
      <c r="O168" s="47">
        <v>0.23470917000748212</v>
      </c>
      <c r="P168" s="47">
        <v>5.3092354513645903</v>
      </c>
      <c r="Q168" s="47">
        <v>0.97718768358407193</v>
      </c>
      <c r="R168" s="47">
        <v>2.2539432176656151E-3</v>
      </c>
    </row>
    <row r="169" spans="1:18">
      <c r="A169" s="46">
        <v>2022</v>
      </c>
      <c r="B169" s="46" t="s">
        <v>360</v>
      </c>
      <c r="C169" s="46" t="s">
        <v>361</v>
      </c>
      <c r="D169" s="47">
        <v>1</v>
      </c>
      <c r="E169" s="48">
        <v>0.10619950297770853</v>
      </c>
      <c r="F169" s="46">
        <v>8.6999999999999993</v>
      </c>
      <c r="G169" s="47">
        <v>0</v>
      </c>
      <c r="H169" s="47">
        <v>0</v>
      </c>
      <c r="I169" s="47">
        <v>0</v>
      </c>
      <c r="J169" s="47">
        <v>1</v>
      </c>
      <c r="K169" s="47">
        <v>0</v>
      </c>
      <c r="L169" s="47">
        <v>0</v>
      </c>
      <c r="M169" s="47">
        <v>0</v>
      </c>
      <c r="N169" s="47">
        <v>0.74409787234042557</v>
      </c>
      <c r="O169" s="47">
        <v>0.28775142178090779</v>
      </c>
      <c r="P169" s="47">
        <v>5.9959251945382475</v>
      </c>
      <c r="Q169" s="47">
        <v>0.98052475366429714</v>
      </c>
      <c r="R169" s="47">
        <v>2.6399224806201551E-3</v>
      </c>
    </row>
    <row r="170" spans="1:18">
      <c r="A170" s="46">
        <v>2022</v>
      </c>
      <c r="B170" s="46" t="s">
        <v>362</v>
      </c>
      <c r="C170" s="46" t="s">
        <v>363</v>
      </c>
      <c r="D170" s="47">
        <v>1</v>
      </c>
      <c r="E170" s="48">
        <v>-4.3550080201372687E-2</v>
      </c>
      <c r="F170" s="46">
        <v>7.9</v>
      </c>
      <c r="G170" s="47">
        <v>0</v>
      </c>
      <c r="H170" s="47">
        <v>0</v>
      </c>
      <c r="I170" s="47">
        <v>0</v>
      </c>
      <c r="J170" s="47">
        <v>1</v>
      </c>
      <c r="K170" s="47">
        <v>0</v>
      </c>
      <c r="L170" s="47">
        <v>0</v>
      </c>
      <c r="M170" s="47">
        <v>0</v>
      </c>
      <c r="N170" s="47">
        <v>0.6516280000000001</v>
      </c>
      <c r="O170" s="47">
        <v>0.25592931696565158</v>
      </c>
      <c r="P170" s="47">
        <v>4.8451155773420487</v>
      </c>
      <c r="Q170" s="47">
        <v>0.98309464909426847</v>
      </c>
      <c r="R170" s="47">
        <v>2.1515624999999998E-3</v>
      </c>
    </row>
    <row r="171" spans="1:18">
      <c r="A171" s="46">
        <v>2022</v>
      </c>
      <c r="B171" s="46" t="s">
        <v>364</v>
      </c>
      <c r="C171" s="46" t="s">
        <v>365</v>
      </c>
      <c r="D171" s="47">
        <v>1</v>
      </c>
      <c r="E171" s="48">
        <v>3.4917729034826014E-3</v>
      </c>
      <c r="F171" s="46">
        <v>9.4</v>
      </c>
      <c r="G171" s="47">
        <v>0</v>
      </c>
      <c r="H171" s="47">
        <v>0</v>
      </c>
      <c r="I171" s="47">
        <v>0</v>
      </c>
      <c r="J171" s="47">
        <v>1</v>
      </c>
      <c r="K171" s="47">
        <v>0</v>
      </c>
      <c r="L171" s="47">
        <v>0</v>
      </c>
      <c r="M171" s="47">
        <v>0</v>
      </c>
      <c r="N171" s="47">
        <v>0.47867093023255813</v>
      </c>
      <c r="O171" s="47">
        <v>0.22503832759190223</v>
      </c>
      <c r="P171" s="47">
        <v>5.7818681435533898</v>
      </c>
      <c r="Q171" s="47">
        <v>0.97806912065141616</v>
      </c>
      <c r="R171" s="47">
        <v>2.433423180592992E-3</v>
      </c>
    </row>
    <row r="172" spans="1:18">
      <c r="A172" s="46">
        <v>2022</v>
      </c>
      <c r="B172" s="46" t="s">
        <v>366</v>
      </c>
      <c r="C172" s="46" t="s">
        <v>208</v>
      </c>
      <c r="D172" s="47">
        <v>1</v>
      </c>
      <c r="E172" s="48">
        <v>0.4534951900422956</v>
      </c>
      <c r="F172" s="46">
        <v>11.8</v>
      </c>
      <c r="G172" s="47">
        <v>0</v>
      </c>
      <c r="H172" s="47">
        <v>0</v>
      </c>
      <c r="I172" s="47">
        <v>0</v>
      </c>
      <c r="J172" s="47">
        <v>1</v>
      </c>
      <c r="K172" s="47">
        <v>0</v>
      </c>
      <c r="L172" s="47">
        <v>0</v>
      </c>
      <c r="M172" s="47">
        <v>0</v>
      </c>
      <c r="N172" s="47">
        <v>1.0539279069767442</v>
      </c>
      <c r="O172" s="47">
        <v>0.23989346174030526</v>
      </c>
      <c r="P172" s="47">
        <v>6.6950435854653314</v>
      </c>
      <c r="Q172" s="47">
        <v>0.98809768109993845</v>
      </c>
      <c r="R172" s="47">
        <v>1.9060070671378091E-3</v>
      </c>
    </row>
    <row r="173" spans="1:18">
      <c r="A173" s="46">
        <v>2022</v>
      </c>
      <c r="B173" s="46" t="s">
        <v>367</v>
      </c>
      <c r="C173" s="46" t="s">
        <v>368</v>
      </c>
      <c r="D173" s="47">
        <v>1</v>
      </c>
      <c r="E173" s="48">
        <v>-1.1816682425069853E-2</v>
      </c>
      <c r="F173" s="46">
        <v>9.3000000000000007</v>
      </c>
      <c r="G173" s="47">
        <v>0</v>
      </c>
      <c r="H173" s="47">
        <v>0</v>
      </c>
      <c r="I173" s="47">
        <v>0</v>
      </c>
      <c r="J173" s="47">
        <v>1</v>
      </c>
      <c r="K173" s="47">
        <v>0</v>
      </c>
      <c r="L173" s="47">
        <v>0</v>
      </c>
      <c r="M173" s="47">
        <v>0</v>
      </c>
      <c r="N173" s="47">
        <v>0.45713636363636356</v>
      </c>
      <c r="O173" s="47">
        <v>0.32505419393817342</v>
      </c>
      <c r="P173" s="47">
        <v>10.124583492063492</v>
      </c>
      <c r="Q173" s="47">
        <v>0.98747141294620666</v>
      </c>
      <c r="R173" s="47">
        <v>9.4029850746268657E-4</v>
      </c>
    </row>
    <row r="174" spans="1:18">
      <c r="A174" s="46">
        <v>2022</v>
      </c>
      <c r="B174" s="46" t="s">
        <v>370</v>
      </c>
      <c r="C174" s="46" t="s">
        <v>371</v>
      </c>
      <c r="D174" s="47">
        <v>0</v>
      </c>
      <c r="E174" s="48">
        <v>2.4537525458103334E-2</v>
      </c>
      <c r="F174" s="46">
        <v>8.1999999999999993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1</v>
      </c>
      <c r="N174" s="47">
        <v>0.15479641434262947</v>
      </c>
      <c r="O174" s="47">
        <v>0.39552141946558167</v>
      </c>
      <c r="P174" s="47">
        <v>9.0980856551910776</v>
      </c>
      <c r="Q174" s="47">
        <v>0.95561749699944321</v>
      </c>
      <c r="R174" s="47">
        <v>3.9221379833206975E-3</v>
      </c>
    </row>
    <row r="175" spans="1:18">
      <c r="A175" s="46">
        <v>2022</v>
      </c>
      <c r="B175" s="46" t="s">
        <v>372</v>
      </c>
      <c r="C175" s="46" t="s">
        <v>373</v>
      </c>
      <c r="D175" s="47">
        <v>1</v>
      </c>
      <c r="E175" s="48">
        <v>2.9566182147033753E-2</v>
      </c>
      <c r="F175" s="46">
        <v>7.5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1</v>
      </c>
      <c r="N175" s="47">
        <v>0.2059313446126447</v>
      </c>
      <c r="O175" s="47">
        <v>0.40317258180987242</v>
      </c>
      <c r="P175" s="47">
        <v>10.567438223568145</v>
      </c>
      <c r="Q175" s="47">
        <v>0.96887195371115475</v>
      </c>
      <c r="R175" s="47">
        <v>3.0816352739726025E-3</v>
      </c>
    </row>
    <row r="176" spans="1:18">
      <c r="A176" s="46">
        <v>2022</v>
      </c>
      <c r="B176" s="46" t="s">
        <v>374</v>
      </c>
      <c r="C176" s="46" t="s">
        <v>375</v>
      </c>
      <c r="D176" s="47">
        <v>1</v>
      </c>
      <c r="E176" s="48">
        <v>8.1281983654274262E-2</v>
      </c>
      <c r="F176" s="46">
        <v>7.7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  <c r="M176" s="47">
        <v>1</v>
      </c>
      <c r="N176" s="47">
        <v>0.17055730569948185</v>
      </c>
      <c r="O176" s="47">
        <v>0.37771379606725219</v>
      </c>
      <c r="P176" s="47">
        <v>9.1155607916032366</v>
      </c>
      <c r="Q176" s="47">
        <v>0.96208406698430871</v>
      </c>
      <c r="R176" s="47">
        <v>4.2137069547602971E-3</v>
      </c>
    </row>
    <row r="177" spans="1:18">
      <c r="A177" s="46">
        <v>2022</v>
      </c>
      <c r="B177" s="46" t="s">
        <v>376</v>
      </c>
      <c r="C177" s="46" t="s">
        <v>377</v>
      </c>
      <c r="D177" s="47">
        <v>0</v>
      </c>
      <c r="E177" s="48">
        <v>4.4730754696895567E-2</v>
      </c>
      <c r="F177" s="46">
        <v>8.6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1</v>
      </c>
      <c r="M177" s="47">
        <v>0</v>
      </c>
      <c r="N177" s="47">
        <v>0.49582352941176472</v>
      </c>
      <c r="O177" s="47">
        <v>0.19729593556868566</v>
      </c>
      <c r="P177" s="47">
        <v>5.5721479707615105</v>
      </c>
      <c r="Q177" s="47">
        <v>0.97825127535888001</v>
      </c>
      <c r="R177" s="47">
        <v>2.9378205128205129E-3</v>
      </c>
    </row>
    <row r="178" spans="1:18">
      <c r="A178" s="46">
        <v>2022</v>
      </c>
      <c r="B178" s="46" t="s">
        <v>378</v>
      </c>
      <c r="C178" s="46" t="s">
        <v>379</v>
      </c>
      <c r="D178" s="47">
        <v>0</v>
      </c>
      <c r="E178" s="48">
        <v>0.13866476973416508</v>
      </c>
      <c r="F178" s="46">
        <v>9.8000000000000007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1</v>
      </c>
      <c r="M178" s="47">
        <v>0</v>
      </c>
      <c r="N178" s="47">
        <v>0.66923679999999997</v>
      </c>
      <c r="O178" s="47">
        <v>0.27007330722630263</v>
      </c>
      <c r="P178" s="47">
        <v>6.6776529263051447</v>
      </c>
      <c r="Q178" s="47">
        <v>0.98108651526634516</v>
      </c>
      <c r="R178" s="47">
        <v>3.8874692874692877E-3</v>
      </c>
    </row>
    <row r="179" spans="1:18">
      <c r="A179" s="46">
        <v>2022</v>
      </c>
      <c r="B179" s="46" t="s">
        <v>380</v>
      </c>
      <c r="C179" s="46" t="s">
        <v>381</v>
      </c>
      <c r="D179" s="47">
        <v>0</v>
      </c>
      <c r="E179" s="48">
        <v>5.5539818940575233E-2</v>
      </c>
      <c r="F179" s="46">
        <v>11.9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1</v>
      </c>
      <c r="M179" s="47">
        <v>0</v>
      </c>
      <c r="N179" s="47">
        <v>0.27264418604651164</v>
      </c>
      <c r="O179" s="47">
        <v>0.22152436438690309</v>
      </c>
      <c r="P179" s="47">
        <v>7.2749194420963654</v>
      </c>
      <c r="Q179" s="47">
        <v>0.9091839606950024</v>
      </c>
      <c r="R179" s="47">
        <v>1.4766990291262135E-3</v>
      </c>
    </row>
    <row r="180" spans="1:18">
      <c r="A180" s="46">
        <v>2022</v>
      </c>
      <c r="B180" s="46" t="s">
        <v>382</v>
      </c>
      <c r="C180" s="46" t="s">
        <v>383</v>
      </c>
      <c r="D180" s="47">
        <v>0</v>
      </c>
      <c r="E180" s="48">
        <v>2.9362156158036064E-2</v>
      </c>
      <c r="F180" s="46">
        <v>8.8000000000000007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1</v>
      </c>
      <c r="M180" s="47">
        <v>0</v>
      </c>
      <c r="N180" s="47">
        <v>0.43671521739130431</v>
      </c>
      <c r="O180" s="47">
        <v>0.24908952339156523</v>
      </c>
      <c r="P180" s="47">
        <v>6.7094669552312629</v>
      </c>
      <c r="Q180" s="47">
        <v>0.96981168705105814</v>
      </c>
      <c r="R180" s="47">
        <v>2.6253246753246756E-3</v>
      </c>
    </row>
    <row r="181" spans="1:18">
      <c r="A181" s="46">
        <v>2022</v>
      </c>
      <c r="B181" s="46" t="s">
        <v>384</v>
      </c>
      <c r="C181" s="46" t="s">
        <v>385</v>
      </c>
      <c r="D181" s="47">
        <v>0</v>
      </c>
      <c r="E181" s="48">
        <v>2.1768336884540645E-2</v>
      </c>
      <c r="F181" s="46">
        <v>9.4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1</v>
      </c>
      <c r="M181" s="47">
        <v>0</v>
      </c>
      <c r="N181" s="47">
        <v>0.34522358490566035</v>
      </c>
      <c r="O181" s="47">
        <v>0.20732938504661233</v>
      </c>
      <c r="P181" s="47">
        <v>7.2271368487551104</v>
      </c>
      <c r="Q181" s="47">
        <v>0.96323137589257168</v>
      </c>
      <c r="R181" s="47">
        <v>2.5386792452830186E-3</v>
      </c>
    </row>
    <row r="182" spans="1:18">
      <c r="A182" s="46">
        <v>2022</v>
      </c>
      <c r="B182" s="46" t="s">
        <v>386</v>
      </c>
      <c r="C182" s="46" t="s">
        <v>387</v>
      </c>
      <c r="D182" s="47">
        <v>0</v>
      </c>
      <c r="E182" s="48">
        <v>1.7818321368276061E-2</v>
      </c>
      <c r="F182" s="46">
        <v>9.5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1</v>
      </c>
      <c r="M182" s="47">
        <v>0</v>
      </c>
      <c r="N182" s="47">
        <v>0.31178313953488374</v>
      </c>
      <c r="O182" s="47">
        <v>0.19354172600437178</v>
      </c>
      <c r="P182" s="47">
        <v>7.6068652158993428</v>
      </c>
      <c r="Q182" s="47">
        <v>0.96739497302649613</v>
      </c>
      <c r="R182" s="47">
        <v>2.6532625189681336E-3</v>
      </c>
    </row>
    <row r="183" spans="1:18">
      <c r="A183" s="46">
        <v>2022</v>
      </c>
      <c r="B183" s="46" t="s">
        <v>388</v>
      </c>
      <c r="C183" s="46" t="s">
        <v>389</v>
      </c>
      <c r="D183" s="47">
        <v>0</v>
      </c>
      <c r="E183" s="48">
        <v>5.8842695067396859E-2</v>
      </c>
      <c r="F183" s="46">
        <v>10.4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1</v>
      </c>
      <c r="M183" s="47">
        <v>0</v>
      </c>
      <c r="N183" s="47">
        <v>0.38005937500000003</v>
      </c>
      <c r="O183" s="47">
        <v>0.2891485143706598</v>
      </c>
      <c r="P183" s="47">
        <v>6.7819095501146958</v>
      </c>
      <c r="Q183" s="47">
        <v>0.97072688752031622</v>
      </c>
      <c r="R183" s="47">
        <v>3.6143824027072757E-3</v>
      </c>
    </row>
    <row r="184" spans="1:18">
      <c r="A184" s="46">
        <v>2022</v>
      </c>
      <c r="B184" s="46" t="s">
        <v>390</v>
      </c>
      <c r="C184" s="46" t="s">
        <v>391</v>
      </c>
      <c r="D184" s="47">
        <v>0</v>
      </c>
      <c r="E184" s="48">
        <v>6.2707038515888117E-2</v>
      </c>
      <c r="F184" s="46">
        <v>9.9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1</v>
      </c>
      <c r="M184" s="47">
        <v>0</v>
      </c>
      <c r="N184" s="47">
        <v>0.53146557377049186</v>
      </c>
      <c r="O184" s="47">
        <v>0.22644552429749318</v>
      </c>
      <c r="P184" s="47">
        <v>7.0241009541984738</v>
      </c>
      <c r="Q184" s="47">
        <v>0.96444104455973889</v>
      </c>
      <c r="R184" s="47">
        <v>3.4309523809523809E-3</v>
      </c>
    </row>
    <row r="185" spans="1:18">
      <c r="A185" s="46">
        <v>2022</v>
      </c>
      <c r="B185" s="46" t="s">
        <v>392</v>
      </c>
      <c r="C185" s="46" t="s">
        <v>393</v>
      </c>
      <c r="D185" s="47">
        <v>0</v>
      </c>
      <c r="E185" s="48">
        <v>8.9454351137227647E-2</v>
      </c>
      <c r="F185" s="46">
        <v>10.8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1</v>
      </c>
      <c r="M185" s="47">
        <v>0</v>
      </c>
      <c r="N185" s="47">
        <v>0.27128416666666666</v>
      </c>
      <c r="O185" s="47">
        <v>0.36138162065610896</v>
      </c>
      <c r="P185" s="47">
        <v>7.3788566023615507</v>
      </c>
      <c r="Q185" s="47">
        <v>0.9630584166049746</v>
      </c>
      <c r="R185" s="47">
        <v>2.2733459357277882E-3</v>
      </c>
    </row>
    <row r="186" spans="1:18">
      <c r="A186" s="46">
        <v>2022</v>
      </c>
      <c r="B186" s="46" t="s">
        <v>394</v>
      </c>
      <c r="C186" s="46" t="s">
        <v>395</v>
      </c>
      <c r="D186" s="47">
        <v>1</v>
      </c>
      <c r="E186" s="48">
        <v>0.11381612452808207</v>
      </c>
      <c r="F186" s="46">
        <v>9.8000000000000007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1</v>
      </c>
      <c r="M186" s="47">
        <v>0</v>
      </c>
      <c r="N186" s="47">
        <v>0.55416480000000001</v>
      </c>
      <c r="O186" s="47">
        <v>0.23631522255545329</v>
      </c>
      <c r="P186" s="47">
        <v>5.7381270896379002</v>
      </c>
      <c r="Q186" s="47">
        <v>0.97233169627518745</v>
      </c>
      <c r="R186" s="47">
        <v>4.5524940617577203E-3</v>
      </c>
    </row>
    <row r="187" spans="1:18">
      <c r="A187" s="46">
        <v>2022</v>
      </c>
      <c r="B187" s="46" t="s">
        <v>396</v>
      </c>
      <c r="C187" s="46" t="s">
        <v>397</v>
      </c>
      <c r="D187" s="47">
        <v>1</v>
      </c>
      <c r="E187" s="48">
        <v>3.4736807672017748E-2</v>
      </c>
      <c r="F187" s="46">
        <v>8.4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1</v>
      </c>
      <c r="M187" s="47">
        <v>0</v>
      </c>
      <c r="N187" s="47">
        <v>0.1886233606557377</v>
      </c>
      <c r="O187" s="47">
        <v>0.29906158335849431</v>
      </c>
      <c r="P187" s="47">
        <v>8.840501746015633</v>
      </c>
      <c r="Q187" s="47">
        <v>0.96789399466801096</v>
      </c>
      <c r="R187" s="47">
        <v>2.7516759776536311E-3</v>
      </c>
    </row>
    <row r="188" spans="1:18">
      <c r="A188" s="46">
        <v>2022</v>
      </c>
      <c r="B188" s="46" t="s">
        <v>398</v>
      </c>
      <c r="C188" s="46" t="s">
        <v>399</v>
      </c>
      <c r="D188" s="47">
        <v>1</v>
      </c>
      <c r="E188" s="48">
        <v>6.0650394223319389E-3</v>
      </c>
      <c r="F188" s="46">
        <v>9.5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1</v>
      </c>
      <c r="M188" s="47">
        <v>0</v>
      </c>
      <c r="N188" s="47">
        <v>0.37058848920863308</v>
      </c>
      <c r="O188" s="47">
        <v>0.31536188215092598</v>
      </c>
      <c r="P188" s="47">
        <v>6.6397254791193703</v>
      </c>
      <c r="Q188" s="47">
        <v>0.96322978424361017</v>
      </c>
      <c r="R188" s="47">
        <v>3.9296680497925311E-3</v>
      </c>
    </row>
    <row r="189" spans="1:18">
      <c r="A189" s="46">
        <v>2022</v>
      </c>
      <c r="B189" s="46" t="s">
        <v>400</v>
      </c>
      <c r="C189" s="46" t="s">
        <v>401</v>
      </c>
      <c r="D189" s="47">
        <v>1</v>
      </c>
      <c r="E189" s="48">
        <v>8.5663800458557801E-2</v>
      </c>
      <c r="F189" s="46">
        <v>9</v>
      </c>
      <c r="G189" s="47">
        <v>0</v>
      </c>
      <c r="H189" s="47">
        <v>0</v>
      </c>
      <c r="I189" s="47">
        <v>0</v>
      </c>
      <c r="J189" s="47">
        <v>0</v>
      </c>
      <c r="K189" s="47">
        <v>0</v>
      </c>
      <c r="L189" s="47">
        <v>1</v>
      </c>
      <c r="M189" s="47">
        <v>0</v>
      </c>
      <c r="N189" s="47">
        <v>0.7215323076923077</v>
      </c>
      <c r="O189" s="47">
        <v>0.18166723014668909</v>
      </c>
      <c r="P189" s="47">
        <v>4.6194961831264996</v>
      </c>
      <c r="Q189" s="47">
        <v>0.97955419662427823</v>
      </c>
      <c r="R189" s="47">
        <v>3.1542763157894737E-3</v>
      </c>
    </row>
    <row r="190" spans="1:18">
      <c r="A190" s="46">
        <v>2022</v>
      </c>
      <c r="B190" s="46" t="s">
        <v>402</v>
      </c>
      <c r="C190" s="46" t="s">
        <v>403</v>
      </c>
      <c r="D190" s="47">
        <v>1</v>
      </c>
      <c r="E190" s="48">
        <v>2.6107367638698406E-2</v>
      </c>
      <c r="F190" s="46">
        <v>11.9</v>
      </c>
      <c r="G190" s="47">
        <v>0</v>
      </c>
      <c r="H190" s="47">
        <v>0</v>
      </c>
      <c r="I190" s="47">
        <v>0</v>
      </c>
      <c r="J190" s="47">
        <v>0</v>
      </c>
      <c r="K190" s="47">
        <v>0</v>
      </c>
      <c r="L190" s="47">
        <v>1</v>
      </c>
      <c r="M190" s="47">
        <v>0</v>
      </c>
      <c r="N190" s="47">
        <v>0.51806249999999998</v>
      </c>
      <c r="O190" s="47">
        <v>0.25696328503702126</v>
      </c>
      <c r="P190" s="47">
        <v>3.7985687099256218</v>
      </c>
      <c r="Q190" s="47">
        <v>0.90592351308963692</v>
      </c>
      <c r="R190" s="47">
        <v>1.3040133779264214E-3</v>
      </c>
    </row>
    <row r="191" spans="1:18">
      <c r="A191" s="46">
        <v>2022</v>
      </c>
      <c r="B191" s="46" t="s">
        <v>404</v>
      </c>
      <c r="C191" s="46" t="s">
        <v>405</v>
      </c>
      <c r="D191" s="47">
        <v>1</v>
      </c>
      <c r="E191" s="48">
        <v>-8.3066250732515778E-2</v>
      </c>
      <c r="F191" s="46">
        <v>9.9</v>
      </c>
      <c r="G191" s="47">
        <v>0</v>
      </c>
      <c r="H191" s="47">
        <v>0</v>
      </c>
      <c r="I191" s="47">
        <v>0</v>
      </c>
      <c r="J191" s="47">
        <v>0</v>
      </c>
      <c r="K191" s="47">
        <v>0</v>
      </c>
      <c r="L191" s="47">
        <v>1</v>
      </c>
      <c r="M191" s="47">
        <v>0</v>
      </c>
      <c r="N191" s="47">
        <v>0.31672916666666667</v>
      </c>
      <c r="O191" s="47">
        <v>0.23004163081923334</v>
      </c>
      <c r="P191" s="47">
        <v>6.3348885222381641</v>
      </c>
      <c r="Q191" s="47">
        <v>0.96332302834966776</v>
      </c>
      <c r="R191" s="47">
        <v>1.1019762845849801E-3</v>
      </c>
    </row>
    <row r="192" spans="1:18">
      <c r="A192" s="46">
        <v>2022</v>
      </c>
      <c r="B192" s="46" t="s">
        <v>406</v>
      </c>
      <c r="C192" s="46" t="s">
        <v>407</v>
      </c>
      <c r="D192" s="47">
        <v>1</v>
      </c>
      <c r="E192" s="48">
        <v>-1.9373754799209865E-2</v>
      </c>
      <c r="F192" s="46">
        <v>0.8</v>
      </c>
      <c r="G192" s="47">
        <v>0</v>
      </c>
      <c r="H192" s="47">
        <v>0</v>
      </c>
      <c r="I192" s="47">
        <v>0</v>
      </c>
      <c r="J192" s="47">
        <v>0</v>
      </c>
      <c r="K192" s="47">
        <v>0</v>
      </c>
      <c r="L192" s="47">
        <v>0</v>
      </c>
      <c r="M192" s="47">
        <v>0</v>
      </c>
      <c r="N192" s="47">
        <v>0.54755555555555557</v>
      </c>
      <c r="O192" s="47">
        <v>0.38163068722634691</v>
      </c>
      <c r="P192" s="47">
        <v>3.1612429855217172</v>
      </c>
      <c r="Q192" s="47">
        <v>0.95935470779220777</v>
      </c>
      <c r="R192" s="47">
        <v>1.0015E-2</v>
      </c>
    </row>
    <row r="193" spans="1:18">
      <c r="A193" s="46">
        <v>2022</v>
      </c>
      <c r="B193" s="46" t="s">
        <v>408</v>
      </c>
      <c r="C193" s="46" t="s">
        <v>409</v>
      </c>
      <c r="D193" s="47">
        <v>0</v>
      </c>
      <c r="E193" s="48">
        <v>5.1946379152135798E-2</v>
      </c>
      <c r="F193" s="46">
        <v>12</v>
      </c>
      <c r="G193" s="47">
        <v>0</v>
      </c>
      <c r="H193" s="47">
        <v>0</v>
      </c>
      <c r="I193" s="47">
        <v>0</v>
      </c>
      <c r="J193" s="47">
        <v>0</v>
      </c>
      <c r="K193" s="47">
        <v>0</v>
      </c>
      <c r="L193" s="47">
        <v>0</v>
      </c>
      <c r="M193" s="47">
        <v>0</v>
      </c>
      <c r="N193" s="47">
        <v>0.48160657894736841</v>
      </c>
      <c r="O193" s="47">
        <v>0.18519643228313151</v>
      </c>
      <c r="P193" s="47">
        <v>6.9700450564034506</v>
      </c>
      <c r="Q193" s="47">
        <v>0.97529649938118301</v>
      </c>
      <c r="R193" s="47">
        <v>2.2325925925925924E-3</v>
      </c>
    </row>
    <row r="194" spans="1:18">
      <c r="A194" s="46">
        <v>2022</v>
      </c>
      <c r="B194" s="46" t="s">
        <v>410</v>
      </c>
      <c r="C194" s="46" t="s">
        <v>411</v>
      </c>
      <c r="D194" s="47">
        <v>0</v>
      </c>
      <c r="E194" s="48">
        <v>4.114612239545723E-2</v>
      </c>
      <c r="F194" s="46">
        <v>11.4</v>
      </c>
      <c r="G194" s="47">
        <v>0</v>
      </c>
      <c r="H194" s="47">
        <v>0</v>
      </c>
      <c r="I194" s="47">
        <v>0</v>
      </c>
      <c r="J194" s="47">
        <v>0</v>
      </c>
      <c r="K194" s="47">
        <v>0</v>
      </c>
      <c r="L194" s="47">
        <v>0</v>
      </c>
      <c r="M194" s="47">
        <v>0</v>
      </c>
      <c r="N194" s="47">
        <v>0.54208461538461528</v>
      </c>
      <c r="O194" s="47">
        <v>0.2005919782152546</v>
      </c>
      <c r="P194" s="47">
        <v>5.9899347483095422</v>
      </c>
      <c r="Q194" s="47">
        <v>0.96978047707567661</v>
      </c>
      <c r="R194" s="47">
        <v>2.8546916890080428E-3</v>
      </c>
    </row>
    <row r="195" spans="1:18">
      <c r="A195" s="46">
        <v>2022</v>
      </c>
      <c r="B195" s="46" t="s">
        <v>412</v>
      </c>
      <c r="C195" s="46" t="s">
        <v>413</v>
      </c>
      <c r="D195" s="47">
        <v>0</v>
      </c>
      <c r="E195" s="48">
        <v>3.1203861043964842E-2</v>
      </c>
      <c r="F195" s="46">
        <v>5.3</v>
      </c>
      <c r="G195" s="47">
        <v>0</v>
      </c>
      <c r="H195" s="47">
        <v>0</v>
      </c>
      <c r="I195" s="47">
        <v>0</v>
      </c>
      <c r="J195" s="47">
        <v>0</v>
      </c>
      <c r="K195" s="47">
        <v>0</v>
      </c>
      <c r="L195" s="47">
        <v>0</v>
      </c>
      <c r="M195" s="47">
        <v>0</v>
      </c>
      <c r="N195" s="47">
        <v>0.53593749999999996</v>
      </c>
      <c r="O195" s="47">
        <v>0.2714589341059957</v>
      </c>
      <c r="P195" s="47">
        <v>4.3777542560103964</v>
      </c>
      <c r="Q195" s="47">
        <v>0.98205247813411078</v>
      </c>
      <c r="R195" s="47">
        <v>4.0500000000000006E-3</v>
      </c>
    </row>
    <row r="196" spans="1:18">
      <c r="A196" s="46">
        <v>2022</v>
      </c>
      <c r="B196" s="46" t="s">
        <v>414</v>
      </c>
      <c r="C196" s="46" t="s">
        <v>415</v>
      </c>
      <c r="D196" s="47">
        <v>0</v>
      </c>
      <c r="E196" s="48">
        <v>-9.7165725983118425E-3</v>
      </c>
      <c r="F196" s="46">
        <v>10.3</v>
      </c>
      <c r="G196" s="47">
        <v>0</v>
      </c>
      <c r="H196" s="47">
        <v>0</v>
      </c>
      <c r="I196" s="47">
        <v>0</v>
      </c>
      <c r="J196" s="47">
        <v>0</v>
      </c>
      <c r="K196" s="47">
        <v>0</v>
      </c>
      <c r="L196" s="47">
        <v>0</v>
      </c>
      <c r="M196" s="47">
        <v>0</v>
      </c>
      <c r="N196" s="47">
        <v>0.4297838709677419</v>
      </c>
      <c r="O196" s="47">
        <v>0.24758061574860005</v>
      </c>
      <c r="P196" s="47">
        <v>5.3080417049180326</v>
      </c>
      <c r="Q196" s="47">
        <v>0.97710777359963374</v>
      </c>
      <c r="R196" s="47">
        <v>1.4878048780487805E-3</v>
      </c>
    </row>
    <row r="197" spans="1:18">
      <c r="A197" s="46">
        <v>2022</v>
      </c>
      <c r="B197" s="46" t="s">
        <v>416</v>
      </c>
      <c r="C197" s="46" t="s">
        <v>417</v>
      </c>
      <c r="D197" s="47">
        <v>0</v>
      </c>
      <c r="E197" s="48">
        <v>9.5199229360018248E-3</v>
      </c>
      <c r="F197" s="46">
        <v>13</v>
      </c>
      <c r="G197" s="47">
        <v>0</v>
      </c>
      <c r="H197" s="47">
        <v>0</v>
      </c>
      <c r="I197" s="47">
        <v>0</v>
      </c>
      <c r="J197" s="47">
        <v>0</v>
      </c>
      <c r="K197" s="47">
        <v>0</v>
      </c>
      <c r="L197" s="47">
        <v>0</v>
      </c>
      <c r="M197" s="47">
        <v>0</v>
      </c>
      <c r="N197" s="47">
        <v>0.39229999999999998</v>
      </c>
      <c r="O197" s="47">
        <v>0.14173707418295003</v>
      </c>
      <c r="P197" s="47">
        <v>4.8539916256157634</v>
      </c>
      <c r="Q197" s="47">
        <v>0.98275129577704146</v>
      </c>
      <c r="R197" s="47">
        <v>1.3064356435643566E-3</v>
      </c>
    </row>
    <row r="198" spans="1:18">
      <c r="A198" s="46">
        <v>2022</v>
      </c>
      <c r="B198" s="46" t="s">
        <v>418</v>
      </c>
      <c r="C198" s="46" t="s">
        <v>419</v>
      </c>
      <c r="D198" s="47">
        <v>0</v>
      </c>
      <c r="E198" s="48">
        <v>1.4315840371641459E-2</v>
      </c>
      <c r="F198" s="46">
        <v>12</v>
      </c>
      <c r="G198" s="47">
        <v>0</v>
      </c>
      <c r="H198" s="47">
        <v>0</v>
      </c>
      <c r="I198" s="47">
        <v>0</v>
      </c>
      <c r="J198" s="47">
        <v>0</v>
      </c>
      <c r="K198" s="47">
        <v>0</v>
      </c>
      <c r="L198" s="47">
        <v>0</v>
      </c>
      <c r="M198" s="47">
        <v>0</v>
      </c>
      <c r="N198" s="47">
        <v>0.56562121212121219</v>
      </c>
      <c r="O198" s="47">
        <v>0.24747509107492993</v>
      </c>
      <c r="P198" s="47">
        <v>6.1551013187429859</v>
      </c>
      <c r="Q198" s="47">
        <v>0.98090594947898524</v>
      </c>
      <c r="R198" s="47">
        <v>1.8466321243523316E-3</v>
      </c>
    </row>
    <row r="199" spans="1:18">
      <c r="A199" s="46">
        <v>2022</v>
      </c>
      <c r="B199" s="46" t="s">
        <v>420</v>
      </c>
      <c r="C199" s="46" t="s">
        <v>421</v>
      </c>
      <c r="D199" s="47">
        <v>0</v>
      </c>
      <c r="E199" s="48">
        <v>-1.1419166213132636E-3</v>
      </c>
      <c r="F199" s="46">
        <v>11.9</v>
      </c>
      <c r="G199" s="47">
        <v>0</v>
      </c>
      <c r="H199" s="47">
        <v>0</v>
      </c>
      <c r="I199" s="47">
        <v>0</v>
      </c>
      <c r="J199" s="47">
        <v>0</v>
      </c>
      <c r="K199" s="47">
        <v>0</v>
      </c>
      <c r="L199" s="47">
        <v>0</v>
      </c>
      <c r="M199" s="47">
        <v>0</v>
      </c>
      <c r="N199" s="47">
        <v>0.55840434782608706</v>
      </c>
      <c r="O199" s="47">
        <v>0.20619944714425023</v>
      </c>
      <c r="P199" s="47">
        <v>6.4872414022988512</v>
      </c>
      <c r="Q199" s="47">
        <v>0.96613020018219609</v>
      </c>
      <c r="R199" s="47">
        <v>1.4646464646464645E-3</v>
      </c>
    </row>
    <row r="200" spans="1:18">
      <c r="A200" s="46">
        <v>2022</v>
      </c>
      <c r="B200" s="46" t="s">
        <v>422</v>
      </c>
      <c r="C200" s="46" t="s">
        <v>423</v>
      </c>
      <c r="D200" s="47">
        <v>0</v>
      </c>
      <c r="E200" s="48">
        <v>0.10919479893862624</v>
      </c>
      <c r="F200" s="46">
        <v>8.6999999999999993</v>
      </c>
      <c r="G200" s="47">
        <v>0</v>
      </c>
      <c r="H200" s="47">
        <v>0</v>
      </c>
      <c r="I200" s="47">
        <v>0</v>
      </c>
      <c r="J200" s="47">
        <v>0</v>
      </c>
      <c r="K200" s="47">
        <v>0</v>
      </c>
      <c r="L200" s="47">
        <v>0</v>
      </c>
      <c r="M200" s="47">
        <v>0</v>
      </c>
      <c r="N200" s="47">
        <v>0.59428974358974351</v>
      </c>
      <c r="O200" s="47">
        <v>0.1999185040384758</v>
      </c>
      <c r="P200" s="47">
        <v>3.7638036140350879</v>
      </c>
      <c r="Q200" s="47">
        <v>0.98770348573820077</v>
      </c>
      <c r="R200" s="47">
        <v>4.1911764705882346E-3</v>
      </c>
    </row>
    <row r="201" spans="1:18">
      <c r="A201" s="46">
        <v>2022</v>
      </c>
      <c r="B201" s="46" t="s">
        <v>424</v>
      </c>
      <c r="C201" s="46" t="s">
        <v>425</v>
      </c>
      <c r="D201" s="47">
        <v>0</v>
      </c>
      <c r="E201" s="48">
        <v>0.11119520174072385</v>
      </c>
      <c r="F201" s="46">
        <v>7.7</v>
      </c>
      <c r="G201" s="47">
        <v>0</v>
      </c>
      <c r="H201" s="47">
        <v>0</v>
      </c>
      <c r="I201" s="47">
        <v>0</v>
      </c>
      <c r="J201" s="47">
        <v>0</v>
      </c>
      <c r="K201" s="47">
        <v>0</v>
      </c>
      <c r="L201" s="47">
        <v>0</v>
      </c>
      <c r="M201" s="47">
        <v>0</v>
      </c>
      <c r="N201" s="47">
        <v>0.44699473684210528</v>
      </c>
      <c r="O201" s="47">
        <v>0.26083577076045805</v>
      </c>
      <c r="P201" s="47">
        <v>3.6654356503785266</v>
      </c>
      <c r="Q201" s="47">
        <v>0.98289159180020946</v>
      </c>
      <c r="R201" s="47">
        <v>2.5946428571428574E-3</v>
      </c>
    </row>
    <row r="202" spans="1:18">
      <c r="A202" s="46">
        <v>2022</v>
      </c>
      <c r="B202" s="46" t="s">
        <v>426</v>
      </c>
      <c r="C202" s="46" t="s">
        <v>427</v>
      </c>
      <c r="D202" s="47">
        <v>0</v>
      </c>
      <c r="E202" s="48">
        <v>6.7375875076665204E-2</v>
      </c>
      <c r="F202" s="46">
        <v>12</v>
      </c>
      <c r="G202" s="47">
        <v>0</v>
      </c>
      <c r="H202" s="47">
        <v>0</v>
      </c>
      <c r="I202" s="47">
        <v>0</v>
      </c>
      <c r="J202" s="47">
        <v>0</v>
      </c>
      <c r="K202" s="47">
        <v>0</v>
      </c>
      <c r="L202" s="47">
        <v>0</v>
      </c>
      <c r="M202" s="47">
        <v>0</v>
      </c>
      <c r="N202" s="47">
        <v>0.64190000000000003</v>
      </c>
      <c r="O202" s="47">
        <v>0.17139088713403619</v>
      </c>
      <c r="P202" s="47">
        <v>4.7055429106474049</v>
      </c>
      <c r="Q202" s="47">
        <v>0.92720828789531073</v>
      </c>
      <c r="R202" s="47">
        <v>1.1225225225225226E-3</v>
      </c>
    </row>
    <row r="203" spans="1:18">
      <c r="A203" s="46">
        <v>2022</v>
      </c>
      <c r="B203" s="46" t="s">
        <v>428</v>
      </c>
      <c r="C203" s="46" t="s">
        <v>429</v>
      </c>
      <c r="D203" s="47">
        <v>0</v>
      </c>
      <c r="E203" s="48">
        <v>6.3719544340986561E-2</v>
      </c>
      <c r="F203" s="46">
        <v>13.5</v>
      </c>
      <c r="G203" s="47">
        <v>0</v>
      </c>
      <c r="H203" s="47">
        <v>0</v>
      </c>
      <c r="I203" s="47">
        <v>0</v>
      </c>
      <c r="J203" s="47">
        <v>0</v>
      </c>
      <c r="K203" s="47">
        <v>0</v>
      </c>
      <c r="L203" s="47">
        <v>0</v>
      </c>
      <c r="M203" s="47">
        <v>0</v>
      </c>
      <c r="N203" s="47">
        <v>0.50582333333333329</v>
      </c>
      <c r="O203" s="47">
        <v>0.26026149106466601</v>
      </c>
      <c r="P203" s="47">
        <v>6.4663029264536007</v>
      </c>
      <c r="Q203" s="47">
        <v>0.96577197572274909</v>
      </c>
      <c r="R203" s="47">
        <v>3.0023121387283236E-3</v>
      </c>
    </row>
    <row r="204" spans="1:18">
      <c r="A204" s="46">
        <v>2022</v>
      </c>
      <c r="B204" s="46" t="s">
        <v>430</v>
      </c>
      <c r="C204" s="46" t="s">
        <v>431</v>
      </c>
      <c r="D204" s="47">
        <v>1</v>
      </c>
      <c r="E204" s="48">
        <v>0.11163701764219811</v>
      </c>
      <c r="F204" s="46">
        <v>9.1999999999999993</v>
      </c>
      <c r="G204" s="47">
        <v>0</v>
      </c>
      <c r="H204" s="47">
        <v>0</v>
      </c>
      <c r="I204" s="47">
        <v>0</v>
      </c>
      <c r="J204" s="47">
        <v>0</v>
      </c>
      <c r="K204" s="47">
        <v>0</v>
      </c>
      <c r="L204" s="47">
        <v>0</v>
      </c>
      <c r="M204" s="47">
        <v>0</v>
      </c>
      <c r="N204" s="47">
        <v>0.40792921348314598</v>
      </c>
      <c r="O204" s="47">
        <v>0.34480169668937954</v>
      </c>
      <c r="P204" s="47">
        <v>6.0568386067388102</v>
      </c>
      <c r="Q204" s="47">
        <v>0.95520262658480637</v>
      </c>
      <c r="R204" s="47">
        <v>3.5203463203463204E-3</v>
      </c>
    </row>
    <row r="205" spans="1:18">
      <c r="A205" s="46">
        <v>2022</v>
      </c>
      <c r="B205" s="46" t="s">
        <v>432</v>
      </c>
      <c r="C205" s="46" t="s">
        <v>433</v>
      </c>
      <c r="D205" s="47">
        <v>1</v>
      </c>
      <c r="E205" s="48">
        <v>8.2043457766564229E-2</v>
      </c>
      <c r="F205" s="46">
        <v>6.7</v>
      </c>
      <c r="G205" s="47">
        <v>0</v>
      </c>
      <c r="H205" s="47">
        <v>0</v>
      </c>
      <c r="I205" s="47">
        <v>0</v>
      </c>
      <c r="J205" s="47">
        <v>0</v>
      </c>
      <c r="K205" s="47">
        <v>0</v>
      </c>
      <c r="L205" s="47">
        <v>0</v>
      </c>
      <c r="M205" s="47">
        <v>0</v>
      </c>
      <c r="N205" s="47">
        <v>0.59277812499999993</v>
      </c>
      <c r="O205" s="47">
        <v>0.21692463087784733</v>
      </c>
      <c r="P205" s="47">
        <v>4.0146930983118176</v>
      </c>
      <c r="Q205" s="47">
        <v>0.98938262102704955</v>
      </c>
      <c r="R205" s="47">
        <v>4.2399999999999998E-3</v>
      </c>
    </row>
    <row r="206" spans="1:18">
      <c r="A206" s="46">
        <v>2022</v>
      </c>
      <c r="B206" s="46" t="s">
        <v>434</v>
      </c>
      <c r="C206" s="46" t="s">
        <v>435</v>
      </c>
      <c r="D206" s="47">
        <v>1</v>
      </c>
      <c r="E206" s="48">
        <v>7.7334254206743369E-3</v>
      </c>
      <c r="F206" s="46">
        <v>9.6999999999999993</v>
      </c>
      <c r="G206" s="47">
        <v>0</v>
      </c>
      <c r="H206" s="47">
        <v>0</v>
      </c>
      <c r="I206" s="47">
        <v>0</v>
      </c>
      <c r="J206" s="47">
        <v>0</v>
      </c>
      <c r="K206" s="47">
        <v>0</v>
      </c>
      <c r="L206" s="47">
        <v>0</v>
      </c>
      <c r="M206" s="47">
        <v>0</v>
      </c>
      <c r="N206" s="47">
        <v>0.42540925925925921</v>
      </c>
      <c r="O206" s="47">
        <v>0.18859895880328725</v>
      </c>
      <c r="P206" s="47">
        <v>5.1712900137551587</v>
      </c>
      <c r="Q206" s="47">
        <v>0.98417645752891558</v>
      </c>
      <c r="R206" s="47">
        <v>1.8545918367346937E-3</v>
      </c>
    </row>
    <row r="207" spans="1:18">
      <c r="A207" s="46">
        <v>2022</v>
      </c>
      <c r="B207" s="46" t="s">
        <v>436</v>
      </c>
      <c r="C207" s="46" t="s">
        <v>437</v>
      </c>
      <c r="D207" s="47">
        <v>1</v>
      </c>
      <c r="E207" s="48">
        <v>6.5410488245624954E-3</v>
      </c>
      <c r="F207" s="46">
        <v>9.8000000000000007</v>
      </c>
      <c r="G207" s="47">
        <v>0</v>
      </c>
      <c r="H207" s="47">
        <v>0</v>
      </c>
      <c r="I207" s="47">
        <v>0</v>
      </c>
      <c r="J207" s="47">
        <v>0</v>
      </c>
      <c r="K207" s="47">
        <v>0</v>
      </c>
      <c r="L207" s="47">
        <v>0</v>
      </c>
      <c r="M207" s="47">
        <v>0</v>
      </c>
      <c r="N207" s="47">
        <v>0.60619523809523812</v>
      </c>
      <c r="O207" s="47">
        <v>0.23030654903111997</v>
      </c>
      <c r="P207" s="47">
        <v>4.5660493660855792</v>
      </c>
      <c r="Q207" s="47">
        <v>0.99008648793018128</v>
      </c>
      <c r="R207" s="47">
        <v>3.6757281553398058E-3</v>
      </c>
    </row>
    <row r="208" spans="1:18">
      <c r="A208" s="46">
        <v>2022</v>
      </c>
      <c r="B208" s="46" t="s">
        <v>438</v>
      </c>
      <c r="C208" s="46" t="s">
        <v>439</v>
      </c>
      <c r="D208" s="47">
        <v>1</v>
      </c>
      <c r="E208" s="48">
        <v>3.4777750672630836E-2</v>
      </c>
      <c r="F208" s="46">
        <v>8.4</v>
      </c>
      <c r="G208" s="47">
        <v>0</v>
      </c>
      <c r="H208" s="47">
        <v>0</v>
      </c>
      <c r="I208" s="47">
        <v>0</v>
      </c>
      <c r="J208" s="47">
        <v>0</v>
      </c>
      <c r="K208" s="47">
        <v>0</v>
      </c>
      <c r="L208" s="47">
        <v>0</v>
      </c>
      <c r="M208" s="47">
        <v>0</v>
      </c>
      <c r="N208" s="47">
        <v>0.19221666666666667</v>
      </c>
      <c r="O208" s="47">
        <v>0.37030625908241643</v>
      </c>
      <c r="P208" s="47">
        <v>8.8218618220115843</v>
      </c>
      <c r="Q208" s="47">
        <v>0.83534206190930382</v>
      </c>
      <c r="R208" s="47">
        <v>1.2411764705882353E-3</v>
      </c>
    </row>
    <row r="209" spans="1:18">
      <c r="A209" s="46">
        <v>2022</v>
      </c>
      <c r="B209" s="46" t="s">
        <v>440</v>
      </c>
      <c r="C209" s="46" t="s">
        <v>441</v>
      </c>
      <c r="D209" s="47">
        <v>1</v>
      </c>
      <c r="E209" s="48">
        <v>5.4824512410357233E-2</v>
      </c>
      <c r="F209" s="46">
        <v>11.9</v>
      </c>
      <c r="G209" s="47">
        <v>0</v>
      </c>
      <c r="H209" s="47">
        <v>0</v>
      </c>
      <c r="I209" s="47">
        <v>0</v>
      </c>
      <c r="J209" s="47">
        <v>0</v>
      </c>
      <c r="K209" s="47">
        <v>0</v>
      </c>
      <c r="L209" s="47">
        <v>0</v>
      </c>
      <c r="M209" s="47">
        <v>0</v>
      </c>
      <c r="N209" s="47">
        <v>0.7024487804878049</v>
      </c>
      <c r="O209" s="47">
        <v>0.18821767301579445</v>
      </c>
      <c r="P209" s="47">
        <v>5.5190366583059998</v>
      </c>
      <c r="Q209" s="47">
        <v>0.98200372217052545</v>
      </c>
      <c r="R209" s="47">
        <v>2.4219626168224297E-3</v>
      </c>
    </row>
    <row r="210" spans="1:18">
      <c r="A210" s="46">
        <v>2022</v>
      </c>
      <c r="B210" s="46" t="s">
        <v>442</v>
      </c>
      <c r="C210" s="46" t="s">
        <v>443</v>
      </c>
      <c r="D210" s="47">
        <v>1</v>
      </c>
      <c r="E210" s="48">
        <v>2.3986680839229044E-2</v>
      </c>
      <c r="F210" s="46">
        <v>12.3</v>
      </c>
      <c r="G210" s="47">
        <v>0</v>
      </c>
      <c r="H210" s="47">
        <v>0</v>
      </c>
      <c r="I210" s="47">
        <v>0</v>
      </c>
      <c r="J210" s="47">
        <v>0</v>
      </c>
      <c r="K210" s="47">
        <v>0</v>
      </c>
      <c r="L210" s="47">
        <v>0</v>
      </c>
      <c r="M210" s="47">
        <v>0</v>
      </c>
      <c r="N210" s="47">
        <v>0.42931111111111114</v>
      </c>
      <c r="O210" s="47">
        <v>0.20215023990032871</v>
      </c>
      <c r="P210" s="47">
        <v>5.0506774070021887</v>
      </c>
      <c r="Q210" s="47">
        <v>0.97634453129043941</v>
      </c>
      <c r="R210" s="47">
        <v>1.8099009900990099E-3</v>
      </c>
    </row>
    <row r="211" spans="1:18">
      <c r="A211" s="46">
        <v>2022</v>
      </c>
      <c r="B211" s="46" t="s">
        <v>444</v>
      </c>
      <c r="C211" s="46" t="s">
        <v>445</v>
      </c>
      <c r="D211" s="47">
        <v>1</v>
      </c>
      <c r="E211" s="48">
        <v>2.9515807109121956E-2</v>
      </c>
      <c r="F211" s="46">
        <v>10.3</v>
      </c>
      <c r="G211" s="47">
        <v>0</v>
      </c>
      <c r="H211" s="47">
        <v>0</v>
      </c>
      <c r="I211" s="47">
        <v>0</v>
      </c>
      <c r="J211" s="47">
        <v>0</v>
      </c>
      <c r="K211" s="47">
        <v>0</v>
      </c>
      <c r="L211" s="47">
        <v>0</v>
      </c>
      <c r="M211" s="47">
        <v>0</v>
      </c>
      <c r="N211" s="47">
        <v>0.92637142857142862</v>
      </c>
      <c r="O211" s="47">
        <v>9.8199003859845757E-2</v>
      </c>
      <c r="P211" s="47">
        <v>5.054027039627039</v>
      </c>
      <c r="Q211" s="47">
        <v>0.97684514079511453</v>
      </c>
      <c r="R211" s="47">
        <v>6.1285714285714285E-3</v>
      </c>
    </row>
    <row r="212" spans="1:18">
      <c r="A212" s="46">
        <v>2022</v>
      </c>
      <c r="B212" s="46" t="s">
        <v>446</v>
      </c>
      <c r="C212" s="46" t="s">
        <v>447</v>
      </c>
      <c r="D212" s="47">
        <v>1</v>
      </c>
      <c r="E212" s="48">
        <v>-0.13421213131551341</v>
      </c>
      <c r="F212" s="46">
        <v>5.8</v>
      </c>
      <c r="G212" s="47">
        <v>0</v>
      </c>
      <c r="H212" s="47">
        <v>0</v>
      </c>
      <c r="I212" s="47">
        <v>0</v>
      </c>
      <c r="J212" s="47">
        <v>0</v>
      </c>
      <c r="K212" s="47">
        <v>0</v>
      </c>
      <c r="L212" s="47">
        <v>0</v>
      </c>
      <c r="M212" s="47">
        <v>0</v>
      </c>
      <c r="N212" s="47">
        <v>0.30290526315789473</v>
      </c>
      <c r="O212" s="47">
        <v>0.1725865204011954</v>
      </c>
      <c r="P212" s="47">
        <v>4.9246304997864163</v>
      </c>
      <c r="Q212" s="47">
        <v>0.97966187100361413</v>
      </c>
      <c r="R212" s="47">
        <v>4.7775510204081635E-3</v>
      </c>
    </row>
    <row r="213" spans="1:18">
      <c r="A213" s="46">
        <v>2022</v>
      </c>
      <c r="B213" s="46" t="s">
        <v>448</v>
      </c>
      <c r="C213" s="46" t="s">
        <v>449</v>
      </c>
      <c r="D213" s="47">
        <v>1</v>
      </c>
      <c r="E213" s="48">
        <v>9.3734250192156361E-5</v>
      </c>
      <c r="F213" s="46">
        <v>9.9</v>
      </c>
      <c r="G213" s="47">
        <v>0</v>
      </c>
      <c r="H213" s="47">
        <v>0</v>
      </c>
      <c r="I213" s="47">
        <v>0</v>
      </c>
      <c r="J213" s="47">
        <v>0</v>
      </c>
      <c r="K213" s="47">
        <v>0</v>
      </c>
      <c r="L213" s="47">
        <v>0</v>
      </c>
      <c r="M213" s="47">
        <v>0</v>
      </c>
      <c r="N213" s="47">
        <v>0.46155999999999997</v>
      </c>
      <c r="O213" s="47">
        <v>0.30686037354534962</v>
      </c>
      <c r="P213" s="47">
        <v>10.1018304964539</v>
      </c>
      <c r="Q213" s="47">
        <v>0.97556114048011089</v>
      </c>
      <c r="R213" s="47">
        <v>1.0071428571428571E-3</v>
      </c>
    </row>
    <row r="214" spans="1:18">
      <c r="A214" s="46">
        <v>2022</v>
      </c>
      <c r="B214" s="46" t="s">
        <v>450</v>
      </c>
      <c r="C214" s="46" t="s">
        <v>451</v>
      </c>
      <c r="D214" s="47">
        <v>1</v>
      </c>
      <c r="E214" s="48">
        <v>8.7243084462850312E-2</v>
      </c>
      <c r="F214" s="46">
        <v>5.5</v>
      </c>
      <c r="G214" s="47">
        <v>0</v>
      </c>
      <c r="H214" s="47">
        <v>0</v>
      </c>
      <c r="I214" s="47">
        <v>0</v>
      </c>
      <c r="J214" s="47">
        <v>0</v>
      </c>
      <c r="K214" s="47">
        <v>0</v>
      </c>
      <c r="L214" s="47">
        <v>0</v>
      </c>
      <c r="M214" s="47">
        <v>0</v>
      </c>
      <c r="N214" s="47">
        <v>0.5136615384615385</v>
      </c>
      <c r="O214" s="47">
        <v>0.19756834478201404</v>
      </c>
      <c r="P214" s="47">
        <v>7.2385824427480916</v>
      </c>
      <c r="Q214" s="47">
        <v>0.97449682520666103</v>
      </c>
      <c r="R214" s="47">
        <v>3.4755102040816329E-3</v>
      </c>
    </row>
    <row r="215" spans="1:18">
      <c r="A215" s="46">
        <v>2022</v>
      </c>
      <c r="B215" s="46" t="s">
        <v>452</v>
      </c>
      <c r="C215" s="46" t="s">
        <v>453</v>
      </c>
      <c r="D215" s="47">
        <v>1</v>
      </c>
      <c r="E215" s="48">
        <v>7.8289329008597114E-2</v>
      </c>
      <c r="F215" s="46">
        <v>5.6</v>
      </c>
      <c r="G215" s="47">
        <v>0</v>
      </c>
      <c r="H215" s="47">
        <v>0</v>
      </c>
      <c r="I215" s="47">
        <v>0</v>
      </c>
      <c r="J215" s="47">
        <v>0</v>
      </c>
      <c r="K215" s="47">
        <v>0</v>
      </c>
      <c r="L215" s="47">
        <v>0</v>
      </c>
      <c r="M215" s="47">
        <v>0</v>
      </c>
      <c r="N215" s="47">
        <v>0.62793636363636363</v>
      </c>
      <c r="O215" s="47">
        <v>0.14713203267731156</v>
      </c>
      <c r="P215" s="47">
        <v>7.7232008581235689</v>
      </c>
      <c r="Q215" s="47">
        <v>0.97469344027333393</v>
      </c>
      <c r="R215" s="47">
        <v>4.2120481927710842E-3</v>
      </c>
    </row>
    <row r="216" spans="1:18">
      <c r="A216" s="46">
        <v>2022</v>
      </c>
      <c r="B216" s="46" t="s">
        <v>454</v>
      </c>
      <c r="C216" s="46" t="s">
        <v>455</v>
      </c>
      <c r="D216" s="47">
        <v>1</v>
      </c>
      <c r="E216" s="48">
        <v>1.2581706645225651E-3</v>
      </c>
      <c r="F216" s="46">
        <v>7.5</v>
      </c>
      <c r="G216" s="47">
        <v>0</v>
      </c>
      <c r="H216" s="47">
        <v>0</v>
      </c>
      <c r="I216" s="47">
        <v>0</v>
      </c>
      <c r="J216" s="47">
        <v>0</v>
      </c>
      <c r="K216" s="47">
        <v>0</v>
      </c>
      <c r="L216" s="47">
        <v>0</v>
      </c>
      <c r="M216" s="47">
        <v>0</v>
      </c>
      <c r="N216" s="47">
        <v>0.89328666666666667</v>
      </c>
      <c r="O216" s="47">
        <v>0.11549332236990993</v>
      </c>
      <c r="P216" s="47">
        <v>7.7037537386443047</v>
      </c>
      <c r="Q216" s="47">
        <v>0.98932033762957761</v>
      </c>
      <c r="R216" s="47">
        <v>1.5063157894736842E-3</v>
      </c>
    </row>
    <row r="217" spans="1:18">
      <c r="A217" s="46">
        <v>2022</v>
      </c>
      <c r="B217" s="46" t="s">
        <v>456</v>
      </c>
      <c r="C217" s="46" t="s">
        <v>457</v>
      </c>
      <c r="D217" s="47">
        <v>1</v>
      </c>
      <c r="E217" s="48">
        <v>6.8543270169321935E-2</v>
      </c>
      <c r="F217" s="46">
        <v>9</v>
      </c>
      <c r="G217" s="47">
        <v>0</v>
      </c>
      <c r="H217" s="47">
        <v>0</v>
      </c>
      <c r="I217" s="47">
        <v>0</v>
      </c>
      <c r="J217" s="47">
        <v>0</v>
      </c>
      <c r="K217" s="47">
        <v>0</v>
      </c>
      <c r="L217" s="47">
        <v>0</v>
      </c>
      <c r="M217" s="47">
        <v>0</v>
      </c>
      <c r="N217" s="47">
        <v>0.75868275862068979</v>
      </c>
      <c r="O217" s="47">
        <v>0.18080196566642118</v>
      </c>
      <c r="P217" s="47">
        <v>6.5322336376917463</v>
      </c>
      <c r="Q217" s="47">
        <v>0.98755556363570252</v>
      </c>
      <c r="R217" s="47">
        <v>1.2223214285714285E-3</v>
      </c>
    </row>
    <row r="218" spans="1:18">
      <c r="A218" s="46">
        <v>2022</v>
      </c>
      <c r="B218" s="46" t="s">
        <v>458</v>
      </c>
      <c r="C218" s="46" t="s">
        <v>459</v>
      </c>
      <c r="D218" s="47">
        <v>1</v>
      </c>
      <c r="E218" s="48">
        <v>3.9369751644985358E-2</v>
      </c>
      <c r="F218" s="46">
        <v>8.4</v>
      </c>
      <c r="G218" s="47">
        <v>0</v>
      </c>
      <c r="H218" s="47">
        <v>0</v>
      </c>
      <c r="I218" s="47">
        <v>0</v>
      </c>
      <c r="J218" s="47">
        <v>0</v>
      </c>
      <c r="K218" s="47">
        <v>0</v>
      </c>
      <c r="L218" s="47">
        <v>0</v>
      </c>
      <c r="M218" s="47">
        <v>0</v>
      </c>
      <c r="N218" s="47">
        <v>1.264688888888889</v>
      </c>
      <c r="O218" s="47">
        <v>0.12482871752275304</v>
      </c>
      <c r="P218" s="47">
        <v>5.1574548144163526</v>
      </c>
      <c r="Q218" s="47">
        <v>0.98366748080335964</v>
      </c>
      <c r="R218" s="47">
        <v>2.816666666666667E-3</v>
      </c>
    </row>
    <row r="219" spans="1:18">
      <c r="A219" s="46">
        <v>2022</v>
      </c>
      <c r="B219" s="46" t="s">
        <v>461</v>
      </c>
      <c r="C219" s="46" t="s">
        <v>462</v>
      </c>
      <c r="D219" s="47">
        <v>1</v>
      </c>
      <c r="E219" s="48">
        <v>-2.702493873728971E-2</v>
      </c>
      <c r="F219" s="46">
        <v>8.3000000000000007</v>
      </c>
      <c r="G219" s="47">
        <v>0</v>
      </c>
      <c r="H219" s="47">
        <v>0</v>
      </c>
      <c r="I219" s="47">
        <v>0</v>
      </c>
      <c r="J219" s="47">
        <v>0</v>
      </c>
      <c r="K219" s="47">
        <v>1</v>
      </c>
      <c r="L219" s="47">
        <v>0</v>
      </c>
      <c r="M219" s="47">
        <v>1</v>
      </c>
      <c r="N219" s="47">
        <v>0.16158856548856548</v>
      </c>
      <c r="O219" s="47">
        <v>0.40041601946814548</v>
      </c>
      <c r="P219" s="47">
        <v>9.847979061697087</v>
      </c>
      <c r="Q219" s="47">
        <v>0.96144181791747996</v>
      </c>
      <c r="R219" s="47">
        <v>3.3978458049886621E-3</v>
      </c>
    </row>
    <row r="220" spans="1:18">
      <c r="A220" s="46">
        <v>2022</v>
      </c>
      <c r="B220" s="46" t="s">
        <v>463</v>
      </c>
      <c r="C220" s="46" t="s">
        <v>464</v>
      </c>
      <c r="D220" s="47">
        <v>1</v>
      </c>
      <c r="E220" s="48">
        <v>-9.4804343012871398E-4</v>
      </c>
      <c r="F220" s="46">
        <v>8.5</v>
      </c>
      <c r="G220" s="47">
        <v>0</v>
      </c>
      <c r="H220" s="47">
        <v>0</v>
      </c>
      <c r="I220" s="47">
        <v>0</v>
      </c>
      <c r="J220" s="47">
        <v>0</v>
      </c>
      <c r="K220" s="47">
        <v>1</v>
      </c>
      <c r="L220" s="47">
        <v>1</v>
      </c>
      <c r="M220" s="47">
        <v>0</v>
      </c>
      <c r="N220" s="47">
        <v>0.41731441441441441</v>
      </c>
      <c r="O220" s="47">
        <v>0.29734423214329436</v>
      </c>
      <c r="P220" s="47">
        <v>7.424871544191376</v>
      </c>
      <c r="Q220" s="47">
        <v>0.96985874931727756</v>
      </c>
      <c r="R220" s="47">
        <v>3.5436548223350258E-3</v>
      </c>
    </row>
    <row r="221" spans="1:18">
      <c r="A221" s="46">
        <v>2022</v>
      </c>
      <c r="B221" s="46" t="s">
        <v>465</v>
      </c>
      <c r="C221" s="46" t="s">
        <v>466</v>
      </c>
      <c r="D221" s="47">
        <v>1</v>
      </c>
      <c r="E221" s="48">
        <v>9.0683739901460184E-2</v>
      </c>
      <c r="F221" s="46">
        <v>7.8</v>
      </c>
      <c r="G221" s="47">
        <v>0</v>
      </c>
      <c r="H221" s="47">
        <v>0</v>
      </c>
      <c r="I221" s="47">
        <v>0</v>
      </c>
      <c r="J221" s="47">
        <v>0</v>
      </c>
      <c r="K221" s="47">
        <v>1</v>
      </c>
      <c r="L221" s="47">
        <v>1</v>
      </c>
      <c r="M221" s="47">
        <v>0</v>
      </c>
      <c r="N221" s="47">
        <v>0.50398421052631581</v>
      </c>
      <c r="O221" s="47">
        <v>0.33884465297948219</v>
      </c>
      <c r="P221" s="47">
        <v>7.8022046141655492</v>
      </c>
      <c r="Q221" s="47">
        <v>0.96573409776830943</v>
      </c>
      <c r="R221" s="47">
        <v>3.6702460850111859E-3</v>
      </c>
    </row>
    <row r="222" spans="1:18">
      <c r="A222" s="46">
        <v>2022</v>
      </c>
      <c r="B222" s="46" t="s">
        <v>467</v>
      </c>
      <c r="C222" s="46" t="s">
        <v>468</v>
      </c>
      <c r="D222" s="47">
        <v>1</v>
      </c>
      <c r="E222" s="48">
        <v>-3.2066546386085679E-2</v>
      </c>
      <c r="F222" s="46">
        <v>7.3</v>
      </c>
      <c r="G222" s="47">
        <v>0</v>
      </c>
      <c r="H222" s="47">
        <v>0</v>
      </c>
      <c r="I222" s="47">
        <v>0</v>
      </c>
      <c r="J222" s="47">
        <v>0</v>
      </c>
      <c r="K222" s="47">
        <v>1</v>
      </c>
      <c r="L222" s="47">
        <v>0</v>
      </c>
      <c r="M222" s="47">
        <v>0</v>
      </c>
      <c r="N222" s="47">
        <v>0.43224210526315787</v>
      </c>
      <c r="O222" s="47">
        <v>0.21674467442667375</v>
      </c>
      <c r="P222" s="47">
        <v>5.194142503503036</v>
      </c>
      <c r="Q222" s="47">
        <v>0.98262020147902818</v>
      </c>
      <c r="R222" s="47">
        <v>2.9129251700680272E-3</v>
      </c>
    </row>
    <row r="223" spans="1:18">
      <c r="A223" s="46">
        <v>2022</v>
      </c>
      <c r="B223" s="46" t="s">
        <v>469</v>
      </c>
      <c r="C223" s="46" t="s">
        <v>470</v>
      </c>
      <c r="D223" s="47">
        <v>1</v>
      </c>
      <c r="E223" s="48">
        <v>-5.4942463761068774E-2</v>
      </c>
      <c r="F223" s="46">
        <v>5.0999999999999996</v>
      </c>
      <c r="G223" s="47">
        <v>0</v>
      </c>
      <c r="H223" s="47">
        <v>0</v>
      </c>
      <c r="I223" s="47">
        <v>0</v>
      </c>
      <c r="J223" s="47">
        <v>0</v>
      </c>
      <c r="K223" s="47">
        <v>1</v>
      </c>
      <c r="L223" s="47">
        <v>0</v>
      </c>
      <c r="M223" s="47">
        <v>0</v>
      </c>
      <c r="N223" s="47">
        <v>0.56302142857142856</v>
      </c>
      <c r="O223" s="47">
        <v>0.24723493851413411</v>
      </c>
      <c r="P223" s="47">
        <v>4.6029018561484918</v>
      </c>
      <c r="Q223" s="47">
        <v>0.99453205282722046</v>
      </c>
      <c r="R223" s="47">
        <v>1.6576923076923077E-3</v>
      </c>
    </row>
    <row r="224" spans="1:18">
      <c r="A224" s="46">
        <v>2022</v>
      </c>
      <c r="B224" s="46" t="s">
        <v>471</v>
      </c>
      <c r="C224" s="46" t="s">
        <v>472</v>
      </c>
      <c r="D224" s="47">
        <v>0</v>
      </c>
      <c r="E224" s="48">
        <v>-2.5830390510633586E-2</v>
      </c>
      <c r="F224" s="46">
        <v>10.4</v>
      </c>
      <c r="G224" s="47">
        <v>0</v>
      </c>
      <c r="H224" s="47">
        <v>0</v>
      </c>
      <c r="I224" s="47">
        <v>0</v>
      </c>
      <c r="J224" s="47">
        <v>0</v>
      </c>
      <c r="K224" s="47">
        <v>1</v>
      </c>
      <c r="L224" s="47">
        <v>0</v>
      </c>
      <c r="M224" s="47">
        <v>0</v>
      </c>
      <c r="N224" s="47">
        <v>0.22669062499999998</v>
      </c>
      <c r="O224" s="47">
        <v>0.23785945868414635</v>
      </c>
      <c r="P224" s="47">
        <v>7.8489500354358599</v>
      </c>
      <c r="Q224" s="47">
        <v>0.96109786189878832</v>
      </c>
      <c r="R224" s="47">
        <v>1.170954356846473E-3</v>
      </c>
    </row>
    <row r="225" spans="1:18">
      <c r="A225" s="46">
        <v>2022</v>
      </c>
      <c r="B225" s="46" t="s">
        <v>473</v>
      </c>
      <c r="C225" s="46" t="s">
        <v>474</v>
      </c>
      <c r="D225" s="47">
        <v>0</v>
      </c>
      <c r="E225" s="48">
        <v>0.23048666205529744</v>
      </c>
      <c r="F225" s="46">
        <v>8.8000000000000007</v>
      </c>
      <c r="G225" s="47">
        <v>0</v>
      </c>
      <c r="H225" s="47">
        <v>0</v>
      </c>
      <c r="I225" s="47">
        <v>0</v>
      </c>
      <c r="J225" s="47">
        <v>0</v>
      </c>
      <c r="K225" s="47">
        <v>1</v>
      </c>
      <c r="L225" s="47">
        <v>0</v>
      </c>
      <c r="M225" s="47">
        <v>0</v>
      </c>
      <c r="N225" s="47">
        <v>0.42171304347826088</v>
      </c>
      <c r="O225" s="47">
        <v>0.16776918865614798</v>
      </c>
      <c r="P225" s="47">
        <v>4.0004594640820974</v>
      </c>
      <c r="Q225" s="47">
        <v>0.90958203600222687</v>
      </c>
      <c r="R225" s="47">
        <v>1.6484962406015037E-3</v>
      </c>
    </row>
    <row r="226" spans="1:18">
      <c r="A226" s="46">
        <v>2022</v>
      </c>
      <c r="B226" s="46" t="s">
        <v>475</v>
      </c>
      <c r="C226" s="46" t="s">
        <v>476</v>
      </c>
      <c r="D226" s="47">
        <v>0</v>
      </c>
      <c r="E226" s="48">
        <v>-1.8582750212250195E-2</v>
      </c>
      <c r="F226" s="46">
        <v>9.9</v>
      </c>
      <c r="G226" s="47">
        <v>0</v>
      </c>
      <c r="H226" s="47">
        <v>0</v>
      </c>
      <c r="I226" s="47">
        <v>0</v>
      </c>
      <c r="J226" s="47">
        <v>0</v>
      </c>
      <c r="K226" s="47">
        <v>1</v>
      </c>
      <c r="L226" s="47">
        <v>0</v>
      </c>
      <c r="M226" s="47">
        <v>0</v>
      </c>
      <c r="N226" s="47">
        <v>0.26891599999999999</v>
      </c>
      <c r="O226" s="47">
        <v>0.18689778018073686</v>
      </c>
      <c r="P226" s="47">
        <v>5.9969792702485964</v>
      </c>
      <c r="Q226" s="47">
        <v>0.96290291392107574</v>
      </c>
      <c r="R226" s="47">
        <v>1.3628415300546448E-3</v>
      </c>
    </row>
    <row r="227" spans="1:18">
      <c r="A227" s="46">
        <v>2022</v>
      </c>
      <c r="B227" s="46" t="s">
        <v>477</v>
      </c>
      <c r="C227" s="46" t="s">
        <v>478</v>
      </c>
      <c r="D227" s="47">
        <v>0</v>
      </c>
      <c r="E227" s="48">
        <v>9.904501904861902E-3</v>
      </c>
      <c r="F227" s="46">
        <v>9.4</v>
      </c>
      <c r="G227" s="47">
        <v>0</v>
      </c>
      <c r="H227" s="47">
        <v>0</v>
      </c>
      <c r="I227" s="47">
        <v>0</v>
      </c>
      <c r="J227" s="47">
        <v>0</v>
      </c>
      <c r="K227" s="47">
        <v>1</v>
      </c>
      <c r="L227" s="47">
        <v>1</v>
      </c>
      <c r="M227" s="47">
        <v>0</v>
      </c>
      <c r="N227" s="47">
        <v>0.30802600000000002</v>
      </c>
      <c r="O227" s="47">
        <v>0.21127937227818</v>
      </c>
      <c r="P227" s="47">
        <v>6.5114030020944842</v>
      </c>
      <c r="Q227" s="47">
        <v>0.97209975781265212</v>
      </c>
      <c r="R227" s="47">
        <v>1.2070224719101124E-3</v>
      </c>
    </row>
    <row r="228" spans="1:18">
      <c r="A228" s="46">
        <v>2022</v>
      </c>
      <c r="B228" s="46" t="s">
        <v>479</v>
      </c>
      <c r="C228" s="46" t="s">
        <v>480</v>
      </c>
      <c r="D228" s="47">
        <v>0</v>
      </c>
      <c r="E228" s="48">
        <v>7.7694202733204903E-3</v>
      </c>
      <c r="F228" s="46">
        <v>12</v>
      </c>
      <c r="G228" s="47">
        <v>0</v>
      </c>
      <c r="H228" s="47">
        <v>0</v>
      </c>
      <c r="I228" s="47">
        <v>0</v>
      </c>
      <c r="J228" s="47">
        <v>0</v>
      </c>
      <c r="K228" s="47">
        <v>1</v>
      </c>
      <c r="L228" s="47">
        <v>0</v>
      </c>
      <c r="M228" s="47">
        <v>0</v>
      </c>
      <c r="N228" s="47">
        <v>0.42351041666666661</v>
      </c>
      <c r="O228" s="47">
        <v>0.25289843093656095</v>
      </c>
      <c r="P228" s="47">
        <v>6.4206597396412128</v>
      </c>
      <c r="Q228" s="47">
        <v>0.93802789187593782</v>
      </c>
      <c r="R228" s="47">
        <v>1.2661306532663317E-3</v>
      </c>
    </row>
    <row r="229" spans="1:18">
      <c r="A229" s="46">
        <v>2022</v>
      </c>
      <c r="B229" s="46" t="s">
        <v>481</v>
      </c>
      <c r="C229" s="46" t="s">
        <v>482</v>
      </c>
      <c r="D229" s="47">
        <v>0</v>
      </c>
      <c r="E229" s="48">
        <v>1.3555756501511971E-2</v>
      </c>
      <c r="F229" s="46">
        <v>12</v>
      </c>
      <c r="G229" s="47">
        <v>0</v>
      </c>
      <c r="H229" s="47">
        <v>0</v>
      </c>
      <c r="I229" s="47">
        <v>0</v>
      </c>
      <c r="J229" s="47">
        <v>0</v>
      </c>
      <c r="K229" s="47">
        <v>1</v>
      </c>
      <c r="L229" s="47">
        <v>0</v>
      </c>
      <c r="M229" s="47">
        <v>0</v>
      </c>
      <c r="N229" s="47">
        <v>0.3728153846153846</v>
      </c>
      <c r="O229" s="47">
        <v>0.24984466658122945</v>
      </c>
      <c r="P229" s="47">
        <v>6.0688031856796112</v>
      </c>
      <c r="Q229" s="47">
        <v>0.96599678124871047</v>
      </c>
      <c r="R229" s="47">
        <v>1.3790794979079497E-3</v>
      </c>
    </row>
    <row r="230" spans="1:18">
      <c r="A230" s="46">
        <v>2022</v>
      </c>
      <c r="B230" s="46" t="s">
        <v>483</v>
      </c>
      <c r="C230" s="46" t="s">
        <v>484</v>
      </c>
      <c r="D230" s="47">
        <v>1</v>
      </c>
      <c r="E230" s="48">
        <v>-0.12781397315090137</v>
      </c>
      <c r="F230" s="46">
        <v>2.2999999999999998</v>
      </c>
      <c r="G230" s="47">
        <v>0</v>
      </c>
      <c r="H230" s="47">
        <v>0</v>
      </c>
      <c r="I230" s="47">
        <v>0</v>
      </c>
      <c r="J230" s="47">
        <v>0</v>
      </c>
      <c r="K230" s="47">
        <v>1</v>
      </c>
      <c r="L230" s="47">
        <v>0</v>
      </c>
      <c r="M230" s="47">
        <v>0</v>
      </c>
      <c r="N230" s="47">
        <v>0.71761428571428565</v>
      </c>
      <c r="O230" s="47">
        <v>0.22449508640120214</v>
      </c>
      <c r="P230" s="47">
        <v>4.8161112324492974</v>
      </c>
      <c r="Q230" s="47">
        <v>0.99361973204865328</v>
      </c>
      <c r="R230" s="47">
        <v>1.686842105263158E-3</v>
      </c>
    </row>
    <row r="231" spans="1:18">
      <c r="A231" s="46">
        <v>2022</v>
      </c>
      <c r="B231" s="46" t="s">
        <v>485</v>
      </c>
      <c r="C231" s="46" t="s">
        <v>486</v>
      </c>
      <c r="D231" s="47">
        <v>1</v>
      </c>
      <c r="E231" s="48">
        <v>-0.15500906756812199</v>
      </c>
      <c r="F231" s="46">
        <v>8.6999999999999993</v>
      </c>
      <c r="G231" s="47">
        <v>0</v>
      </c>
      <c r="H231" s="47">
        <v>0</v>
      </c>
      <c r="I231" s="47">
        <v>0</v>
      </c>
      <c r="J231" s="47">
        <v>0</v>
      </c>
      <c r="K231" s="47">
        <v>1</v>
      </c>
      <c r="L231" s="47">
        <v>0</v>
      </c>
      <c r="M231" s="47">
        <v>0</v>
      </c>
      <c r="N231" s="47">
        <v>0.36217777777777777</v>
      </c>
      <c r="O231" s="47">
        <v>0.34075550984425507</v>
      </c>
      <c r="P231" s="47">
        <v>5.38550060944642</v>
      </c>
      <c r="Q231" s="47">
        <v>0.9395938151920481</v>
      </c>
      <c r="R231" s="47">
        <v>9.8449999999999992E-4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workbookViewId="0">
      <selection activeCell="A2" sqref="A2:R231"/>
    </sheetView>
  </sheetViews>
  <sheetFormatPr defaultRowHeight="17"/>
  <sheetData>
    <row r="1" spans="1:18">
      <c r="A1" s="43" t="s">
        <v>535</v>
      </c>
      <c r="B1" s="43" t="s">
        <v>536</v>
      </c>
      <c r="C1" s="43" t="s">
        <v>537</v>
      </c>
      <c r="D1" s="43" t="s">
        <v>538</v>
      </c>
      <c r="E1" s="43" t="s">
        <v>539</v>
      </c>
      <c r="F1" s="43" t="s">
        <v>540</v>
      </c>
      <c r="G1" s="43" t="s">
        <v>541</v>
      </c>
      <c r="H1" s="43" t="s">
        <v>542</v>
      </c>
      <c r="I1" s="43" t="s">
        <v>543</v>
      </c>
      <c r="J1" s="43" t="s">
        <v>544</v>
      </c>
      <c r="K1" s="43" t="s">
        <v>545</v>
      </c>
      <c r="L1" s="43" t="s">
        <v>546</v>
      </c>
      <c r="M1" s="43" t="s">
        <v>547</v>
      </c>
      <c r="N1" s="44" t="s">
        <v>548</v>
      </c>
      <c r="O1" s="45" t="s">
        <v>549</v>
      </c>
      <c r="P1" s="45" t="s">
        <v>550</v>
      </c>
      <c r="Q1" s="45" t="s">
        <v>551</v>
      </c>
      <c r="R1" s="45" t="s">
        <v>552</v>
      </c>
    </row>
    <row r="2" spans="1:18">
      <c r="A2" s="46">
        <v>2022</v>
      </c>
      <c r="B2" s="46" t="s">
        <v>22</v>
      </c>
      <c r="C2" s="46" t="s">
        <v>23</v>
      </c>
      <c r="D2" s="47">
        <v>0</v>
      </c>
      <c r="E2" s="48">
        <v>1.5888813325077803E-2</v>
      </c>
      <c r="F2" s="46">
        <v>7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1</v>
      </c>
      <c r="N2" s="47">
        <v>0.18847297453703704</v>
      </c>
      <c r="O2" s="47">
        <v>0.4007085234816512</v>
      </c>
      <c r="P2" s="47">
        <v>11.3344662546774</v>
      </c>
      <c r="Q2" s="47">
        <v>0.97292138050296406</v>
      </c>
      <c r="R2" s="47">
        <v>3.8012931034482763E-3</v>
      </c>
    </row>
    <row r="3" spans="1:18">
      <c r="A3" s="46">
        <v>2022</v>
      </c>
      <c r="B3" s="46" t="s">
        <v>24</v>
      </c>
      <c r="C3" s="46" t="s">
        <v>25</v>
      </c>
      <c r="D3" s="47">
        <v>0</v>
      </c>
      <c r="E3" s="48">
        <v>5.7015732570014025E-3</v>
      </c>
      <c r="F3" s="46">
        <v>7.3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1</v>
      </c>
      <c r="N3" s="47">
        <v>0.19100197368421054</v>
      </c>
      <c r="O3" s="47">
        <v>0.34809055895668234</v>
      </c>
      <c r="P3" s="47">
        <v>10.056621451211038</v>
      </c>
      <c r="Q3" s="47">
        <v>0.96613025262667207</v>
      </c>
      <c r="R3" s="47">
        <v>3.5265391512253434E-3</v>
      </c>
    </row>
    <row r="4" spans="1:18">
      <c r="A4" s="46">
        <v>2022</v>
      </c>
      <c r="B4" s="46" t="s">
        <v>26</v>
      </c>
      <c r="C4" s="46" t="s">
        <v>27</v>
      </c>
      <c r="D4" s="47">
        <v>0</v>
      </c>
      <c r="E4" s="48">
        <v>2.0615650984009744E-2</v>
      </c>
      <c r="F4" s="46">
        <v>6.7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1</v>
      </c>
      <c r="N4" s="47">
        <v>0.18180492546986388</v>
      </c>
      <c r="O4" s="47">
        <v>0.42209451011618793</v>
      </c>
      <c r="P4" s="47">
        <v>10.277555619804495</v>
      </c>
      <c r="Q4" s="47">
        <v>0.96294946974422957</v>
      </c>
      <c r="R4" s="47">
        <v>3.560671462829736E-3</v>
      </c>
    </row>
    <row r="5" spans="1:18">
      <c r="A5" s="46">
        <v>2022</v>
      </c>
      <c r="B5" s="46" t="s">
        <v>28</v>
      </c>
      <c r="C5" s="46" t="s">
        <v>29</v>
      </c>
      <c r="D5" s="47">
        <v>1</v>
      </c>
      <c r="E5" s="48">
        <v>2.5145482849641625E-2</v>
      </c>
      <c r="F5" s="46">
        <v>7.5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1</v>
      </c>
      <c r="N5" s="47">
        <v>0.21918974358974358</v>
      </c>
      <c r="O5" s="47">
        <v>0.28269682595171797</v>
      </c>
      <c r="P5" s="47">
        <v>9.0842293510480641</v>
      </c>
      <c r="Q5" s="47">
        <v>0.98158329823904666</v>
      </c>
      <c r="R5" s="47">
        <v>2.9518750000000001E-3</v>
      </c>
    </row>
    <row r="6" spans="1:18">
      <c r="A6" s="46">
        <v>2022</v>
      </c>
      <c r="B6" s="46" t="s">
        <v>30</v>
      </c>
      <c r="C6" s="46" t="s">
        <v>31</v>
      </c>
      <c r="D6" s="47">
        <v>1</v>
      </c>
      <c r="E6" s="48">
        <v>3.7220347029535548E-2</v>
      </c>
      <c r="F6" s="46">
        <v>6.7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1</v>
      </c>
      <c r="N6" s="47">
        <v>0.2293771548117155</v>
      </c>
      <c r="O6" s="47">
        <v>0.30993703571499243</v>
      </c>
      <c r="P6" s="47">
        <v>9.0321805701461173</v>
      </c>
      <c r="Q6" s="47">
        <v>0.97707964482314669</v>
      </c>
      <c r="R6" s="47">
        <v>3.4256270447110145E-3</v>
      </c>
    </row>
    <row r="7" spans="1:18">
      <c r="A7" s="46">
        <v>2022</v>
      </c>
      <c r="B7" s="46" t="s">
        <v>32</v>
      </c>
      <c r="C7" s="46" t="s">
        <v>33</v>
      </c>
      <c r="D7" s="47">
        <v>1</v>
      </c>
      <c r="E7" s="48">
        <v>4.2538812869244783E-2</v>
      </c>
      <c r="F7" s="46">
        <v>7.2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1</v>
      </c>
      <c r="N7" s="47">
        <v>0.23483915547024953</v>
      </c>
      <c r="O7" s="47">
        <v>0.30992399321186581</v>
      </c>
      <c r="P7" s="47">
        <v>8.3514721023913268</v>
      </c>
      <c r="Q7" s="47">
        <v>0.97768146123617916</v>
      </c>
      <c r="R7" s="47">
        <v>4.220556414219475E-3</v>
      </c>
    </row>
    <row r="8" spans="1:18">
      <c r="A8" s="46">
        <v>2022</v>
      </c>
      <c r="B8" s="46" t="s">
        <v>34</v>
      </c>
      <c r="C8" s="46" t="s">
        <v>35</v>
      </c>
      <c r="D8" s="47">
        <v>1</v>
      </c>
      <c r="E8" s="48">
        <v>2.9196036077277814E-2</v>
      </c>
      <c r="F8" s="46">
        <v>7.9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1</v>
      </c>
      <c r="N8" s="47">
        <v>0.28954971671388102</v>
      </c>
      <c r="O8" s="47">
        <v>0.29543924549247996</v>
      </c>
      <c r="P8" s="47">
        <v>9.0158502700834031</v>
      </c>
      <c r="Q8" s="47">
        <v>0.97735959076831713</v>
      </c>
      <c r="R8" s="47">
        <v>4.0705364995602461E-3</v>
      </c>
    </row>
    <row r="9" spans="1:18">
      <c r="A9" s="46">
        <v>2022</v>
      </c>
      <c r="B9" s="46" t="s">
        <v>36</v>
      </c>
      <c r="C9" s="46" t="s">
        <v>37</v>
      </c>
      <c r="D9" s="47">
        <v>1</v>
      </c>
      <c r="E9" s="48">
        <v>4.8827815126357615E-2</v>
      </c>
      <c r="F9" s="46">
        <v>7.7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1</v>
      </c>
      <c r="N9" s="47">
        <v>0.23045771543086174</v>
      </c>
      <c r="O9" s="47">
        <v>0.2736974591363282</v>
      </c>
      <c r="P9" s="47">
        <v>8.4400987089763095</v>
      </c>
      <c r="Q9" s="47">
        <v>0.97999537384867963</v>
      </c>
      <c r="R9" s="47">
        <v>3.6866987179487178E-3</v>
      </c>
    </row>
    <row r="10" spans="1:18">
      <c r="A10" s="46">
        <v>2022</v>
      </c>
      <c r="B10" s="46" t="s">
        <v>39</v>
      </c>
      <c r="C10" s="46" t="s">
        <v>40</v>
      </c>
      <c r="D10" s="47">
        <v>0</v>
      </c>
      <c r="E10" s="48">
        <v>2.4090200462357381E-2</v>
      </c>
      <c r="F10" s="46">
        <v>9.9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1</v>
      </c>
      <c r="M10" s="47">
        <v>0</v>
      </c>
      <c r="N10" s="47">
        <v>0.57589200000000007</v>
      </c>
      <c r="O10" s="47">
        <v>0.21496636252219448</v>
      </c>
      <c r="P10" s="47">
        <v>5.6184724206349204</v>
      </c>
      <c r="Q10" s="47">
        <v>0.97666229084620027</v>
      </c>
      <c r="R10" s="47">
        <v>2.7169811320754719E-3</v>
      </c>
    </row>
    <row r="11" spans="1:18">
      <c r="A11" s="46">
        <v>2022</v>
      </c>
      <c r="B11" s="46" t="s">
        <v>41</v>
      </c>
      <c r="C11" s="46" t="s">
        <v>42</v>
      </c>
      <c r="D11" s="47">
        <v>0</v>
      </c>
      <c r="E11" s="48">
        <v>5.2593534971993969E-2</v>
      </c>
      <c r="F11" s="46">
        <v>10.1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1</v>
      </c>
      <c r="M11" s="47">
        <v>0</v>
      </c>
      <c r="N11" s="47">
        <v>0.64290729166666671</v>
      </c>
      <c r="O11" s="47">
        <v>0.19311066905542501</v>
      </c>
      <c r="P11" s="47">
        <v>6.1234320137345986</v>
      </c>
      <c r="Q11" s="47">
        <v>0.98395634414630151</v>
      </c>
      <c r="R11" s="47">
        <v>2.5853785900783288E-3</v>
      </c>
    </row>
    <row r="12" spans="1:18">
      <c r="A12" s="46">
        <v>2022</v>
      </c>
      <c r="B12" s="46" t="s">
        <v>43</v>
      </c>
      <c r="C12" s="46" t="s">
        <v>44</v>
      </c>
      <c r="D12" s="47">
        <v>0</v>
      </c>
      <c r="E12" s="48">
        <v>4.6654929036789347E-2</v>
      </c>
      <c r="F12" s="46">
        <v>10.1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1</v>
      </c>
      <c r="M12" s="47">
        <v>0</v>
      </c>
      <c r="N12" s="47">
        <v>0.57372900763358781</v>
      </c>
      <c r="O12" s="47">
        <v>0.22220788604925648</v>
      </c>
      <c r="P12" s="47">
        <v>7.4794199976501003</v>
      </c>
      <c r="Q12" s="47">
        <v>0.97735186306272737</v>
      </c>
      <c r="R12" s="47">
        <v>3.5987315010570825E-3</v>
      </c>
    </row>
    <row r="13" spans="1:18">
      <c r="A13" s="46">
        <v>2022</v>
      </c>
      <c r="B13" s="46" t="s">
        <v>45</v>
      </c>
      <c r="C13" s="46" t="s">
        <v>46</v>
      </c>
      <c r="D13" s="47">
        <v>0</v>
      </c>
      <c r="E13" s="48">
        <v>3.0233690837847025E-2</v>
      </c>
      <c r="F13" s="46">
        <v>11.9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1</v>
      </c>
      <c r="M13" s="47">
        <v>0</v>
      </c>
      <c r="N13" s="47">
        <v>0.23850625</v>
      </c>
      <c r="O13" s="47">
        <v>0.23235957977883098</v>
      </c>
      <c r="P13" s="47">
        <v>5.7107566118875752</v>
      </c>
      <c r="Q13" s="47">
        <v>0.82938078142606331</v>
      </c>
      <c r="R13" s="47">
        <v>1.3022000000000001E-3</v>
      </c>
    </row>
    <row r="14" spans="1:18">
      <c r="A14" s="46">
        <v>2022</v>
      </c>
      <c r="B14" s="46" t="s">
        <v>47</v>
      </c>
      <c r="C14" s="46" t="s">
        <v>48</v>
      </c>
      <c r="D14" s="47">
        <v>0</v>
      </c>
      <c r="E14" s="48">
        <v>-2.1338688441288316E-2</v>
      </c>
      <c r="F14" s="46">
        <v>10.1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1</v>
      </c>
      <c r="M14" s="47">
        <v>0</v>
      </c>
      <c r="N14" s="47">
        <v>0.40691466666666665</v>
      </c>
      <c r="O14" s="47">
        <v>0.30829120420229017</v>
      </c>
      <c r="P14" s="47">
        <v>6.8449873126820222</v>
      </c>
      <c r="Q14" s="47">
        <v>0.96905985202466693</v>
      </c>
      <c r="R14" s="47">
        <v>3.807459677419355E-3</v>
      </c>
    </row>
    <row r="15" spans="1:18">
      <c r="A15" s="46">
        <v>2022</v>
      </c>
      <c r="B15" s="46" t="s">
        <v>49</v>
      </c>
      <c r="C15" s="46" t="s">
        <v>50</v>
      </c>
      <c r="D15" s="47">
        <v>0</v>
      </c>
      <c r="E15" s="48">
        <v>1.049510769167457E-2</v>
      </c>
      <c r="F15" s="46">
        <v>9.4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1</v>
      </c>
      <c r="M15" s="47">
        <v>0</v>
      </c>
      <c r="N15" s="47">
        <v>0.37158767123287667</v>
      </c>
      <c r="O15" s="47">
        <v>0.17508666599097578</v>
      </c>
      <c r="P15" s="47">
        <v>7.0415322713257966</v>
      </c>
      <c r="Q15" s="47">
        <v>0.98206511120368356</v>
      </c>
      <c r="R15" s="47">
        <v>1.4653614457831325E-3</v>
      </c>
    </row>
    <row r="16" spans="1:18">
      <c r="A16" s="46">
        <v>2022</v>
      </c>
      <c r="B16" s="46" t="s">
        <v>51</v>
      </c>
      <c r="C16" s="46" t="s">
        <v>52</v>
      </c>
      <c r="D16" s="47">
        <v>0</v>
      </c>
      <c r="E16" s="48">
        <v>1.8092611823556124E-2</v>
      </c>
      <c r="F16" s="46">
        <v>11.9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1</v>
      </c>
      <c r="M16" s="47">
        <v>0</v>
      </c>
      <c r="N16" s="47">
        <v>0.19451612903225807</v>
      </c>
      <c r="O16" s="47">
        <v>0.28666950292831195</v>
      </c>
      <c r="P16" s="47">
        <v>6.3734246689785632</v>
      </c>
      <c r="Q16" s="47">
        <v>0.89479270315091208</v>
      </c>
      <c r="R16" s="47">
        <v>1.2488188976377951E-3</v>
      </c>
    </row>
    <row r="17" spans="1:18">
      <c r="A17" s="46">
        <v>2022</v>
      </c>
      <c r="B17" s="46" t="s">
        <v>53</v>
      </c>
      <c r="C17" s="46" t="s">
        <v>54</v>
      </c>
      <c r="D17" s="47">
        <v>1</v>
      </c>
      <c r="E17" s="48">
        <v>2.8845811780614572E-2</v>
      </c>
      <c r="F17" s="46">
        <v>6.4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1</v>
      </c>
      <c r="M17" s="47">
        <v>0</v>
      </c>
      <c r="N17" s="47">
        <v>0.38213985507246379</v>
      </c>
      <c r="O17" s="47">
        <v>0.21619136397024094</v>
      </c>
      <c r="P17" s="47">
        <v>5.3194148948463136</v>
      </c>
      <c r="Q17" s="47">
        <v>0.98358973969997321</v>
      </c>
      <c r="R17" s="47">
        <v>2.8467105263157893E-3</v>
      </c>
    </row>
    <row r="18" spans="1:18">
      <c r="A18" s="46">
        <v>2022</v>
      </c>
      <c r="B18" s="46" t="s">
        <v>55</v>
      </c>
      <c r="C18" s="46" t="s">
        <v>56</v>
      </c>
      <c r="D18" s="47">
        <v>1</v>
      </c>
      <c r="E18" s="48">
        <v>3.6773383851557727E-2</v>
      </c>
      <c r="F18" s="46">
        <v>9.4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1</v>
      </c>
      <c r="M18" s="47">
        <v>0</v>
      </c>
      <c r="N18" s="47">
        <v>0.47152214532871972</v>
      </c>
      <c r="O18" s="47">
        <v>0.25727468846624435</v>
      </c>
      <c r="P18" s="47">
        <v>8.4374654188444698</v>
      </c>
      <c r="Q18" s="47">
        <v>0.97402581200984217</v>
      </c>
      <c r="R18" s="47">
        <v>3.7455026455026452E-3</v>
      </c>
    </row>
    <row r="19" spans="1:18">
      <c r="A19" s="46">
        <v>2022</v>
      </c>
      <c r="B19" s="46" t="s">
        <v>57</v>
      </c>
      <c r="C19" s="46" t="s">
        <v>58</v>
      </c>
      <c r="D19" s="47">
        <v>1</v>
      </c>
      <c r="E19" s="48">
        <v>-6.0079721258254275E-2</v>
      </c>
      <c r="F19" s="46">
        <v>4.0999999999999996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1</v>
      </c>
      <c r="M19" s="47">
        <v>0</v>
      </c>
      <c r="N19" s="47">
        <v>0.23087123287671232</v>
      </c>
      <c r="O19" s="47">
        <v>0.48898730595692935</v>
      </c>
      <c r="P19" s="47">
        <v>6.5495201441054727</v>
      </c>
      <c r="Q19" s="47">
        <v>0.96129610290976408</v>
      </c>
      <c r="R19" s="47">
        <v>4.744E-3</v>
      </c>
    </row>
    <row r="20" spans="1:18">
      <c r="A20" s="46">
        <v>2022</v>
      </c>
      <c r="B20" s="46" t="s">
        <v>59</v>
      </c>
      <c r="C20" s="46" t="s">
        <v>60</v>
      </c>
      <c r="D20" s="47">
        <v>1</v>
      </c>
      <c r="E20" s="48">
        <v>-4.3608565902075028E-2</v>
      </c>
      <c r="F20" s="46">
        <v>9.9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1</v>
      </c>
      <c r="M20" s="47">
        <v>0</v>
      </c>
      <c r="N20" s="47">
        <v>0.25753188073394495</v>
      </c>
      <c r="O20" s="47">
        <v>0.30701588864225404</v>
      </c>
      <c r="P20" s="47">
        <v>8.6791136838903462</v>
      </c>
      <c r="Q20" s="47">
        <v>0.9765763390833414</v>
      </c>
      <c r="R20" s="47">
        <v>2.8039445628997867E-3</v>
      </c>
    </row>
    <row r="21" spans="1:18">
      <c r="A21" s="46">
        <v>2022</v>
      </c>
      <c r="B21" s="46" t="s">
        <v>61</v>
      </c>
      <c r="C21" s="46" t="s">
        <v>62</v>
      </c>
      <c r="D21" s="47">
        <v>1</v>
      </c>
      <c r="E21" s="48">
        <v>6.153777444701191E-2</v>
      </c>
      <c r="F21" s="46">
        <v>8.6999999999999993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1</v>
      </c>
      <c r="M21" s="47">
        <v>0</v>
      </c>
      <c r="N21" s="47">
        <v>0.30665240274599542</v>
      </c>
      <c r="O21" s="47">
        <v>0.24334598256133122</v>
      </c>
      <c r="P21" s="47">
        <v>7.3494322133465948</v>
      </c>
      <c r="Q21" s="47">
        <v>0.97599157059588637</v>
      </c>
      <c r="R21" s="47">
        <v>3.6149438202247191E-3</v>
      </c>
    </row>
    <row r="22" spans="1:18">
      <c r="A22" s="46">
        <v>2022</v>
      </c>
      <c r="B22" s="46" t="s">
        <v>63</v>
      </c>
      <c r="C22" s="46" t="s">
        <v>64</v>
      </c>
      <c r="D22" s="47">
        <v>1</v>
      </c>
      <c r="E22" s="48">
        <v>-1.8235673410171679E-2</v>
      </c>
      <c r="F22" s="46">
        <v>8.8000000000000007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1</v>
      </c>
      <c r="M22" s="47">
        <v>0</v>
      </c>
      <c r="N22" s="47">
        <v>0.53428674698795187</v>
      </c>
      <c r="O22" s="47">
        <v>0.21750141764510325</v>
      </c>
      <c r="P22" s="47">
        <v>6.2308340592483082</v>
      </c>
      <c r="Q22" s="47">
        <v>0.98017061367705616</v>
      </c>
      <c r="R22" s="47">
        <v>4.4077694235588969E-3</v>
      </c>
    </row>
    <row r="23" spans="1:18">
      <c r="A23" s="46">
        <v>2022</v>
      </c>
      <c r="B23" s="46" t="s">
        <v>65</v>
      </c>
      <c r="C23" s="46" t="s">
        <v>66</v>
      </c>
      <c r="D23" s="47">
        <v>1</v>
      </c>
      <c r="E23" s="48">
        <v>9.3046666632131569E-2</v>
      </c>
      <c r="F23" s="46">
        <v>9.6999999999999993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1</v>
      </c>
      <c r="M23" s="47">
        <v>0</v>
      </c>
      <c r="N23" s="47">
        <v>0.76338247422680416</v>
      </c>
      <c r="O23" s="47">
        <v>0.25406545119659668</v>
      </c>
      <c r="P23" s="47">
        <v>7.3953742408664063</v>
      </c>
      <c r="Q23" s="47">
        <v>0.98029794147317761</v>
      </c>
      <c r="R23" s="47">
        <v>2.7320224719101127E-3</v>
      </c>
    </row>
    <row r="24" spans="1:18">
      <c r="A24" s="46">
        <v>2022</v>
      </c>
      <c r="B24" s="46" t="s">
        <v>67</v>
      </c>
      <c r="C24" s="46" t="s">
        <v>68</v>
      </c>
      <c r="D24" s="47">
        <v>1</v>
      </c>
      <c r="E24" s="48">
        <v>7.0982414239155314E-2</v>
      </c>
      <c r="F24" s="46">
        <v>9.9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1</v>
      </c>
      <c r="M24" s="47">
        <v>0</v>
      </c>
      <c r="N24" s="47">
        <v>0.45160265957446805</v>
      </c>
      <c r="O24" s="47">
        <v>0.26610417524358032</v>
      </c>
      <c r="P24" s="47">
        <v>5.9342822689018595</v>
      </c>
      <c r="Q24" s="47">
        <v>0.96529146196819138</v>
      </c>
      <c r="R24" s="47">
        <v>3.7876606683804629E-3</v>
      </c>
    </row>
    <row r="25" spans="1:18">
      <c r="A25" s="46">
        <v>2022</v>
      </c>
      <c r="B25" s="46" t="s">
        <v>69</v>
      </c>
      <c r="C25" s="46" t="s">
        <v>70</v>
      </c>
      <c r="D25" s="47">
        <v>1</v>
      </c>
      <c r="E25" s="48">
        <v>1.9172795567195993E-3</v>
      </c>
      <c r="F25" s="46">
        <v>10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1</v>
      </c>
      <c r="M25" s="47">
        <v>0</v>
      </c>
      <c r="N25" s="47">
        <v>0.43790810810810815</v>
      </c>
      <c r="O25" s="47">
        <v>0.24985382212484084</v>
      </c>
      <c r="P25" s="47">
        <v>6.1767984379716276</v>
      </c>
      <c r="Q25" s="47">
        <v>0.97273688584959606</v>
      </c>
      <c r="R25" s="47">
        <v>2.3877477477477478E-3</v>
      </c>
    </row>
    <row r="26" spans="1:18">
      <c r="A26" s="46">
        <v>2022</v>
      </c>
      <c r="B26" s="46" t="s">
        <v>71</v>
      </c>
      <c r="C26" s="46" t="s">
        <v>72</v>
      </c>
      <c r="D26" s="47">
        <v>1</v>
      </c>
      <c r="E26" s="48">
        <v>5.3661873445288055E-2</v>
      </c>
      <c r="F26" s="46">
        <v>8.5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1</v>
      </c>
      <c r="M26" s="47">
        <v>0</v>
      </c>
      <c r="N26" s="47">
        <v>0.21680579710144929</v>
      </c>
      <c r="O26" s="47">
        <v>0.31391678523156941</v>
      </c>
      <c r="P26" s="47">
        <v>7.538090762199511</v>
      </c>
      <c r="Q26" s="47">
        <v>0.97678079627797532</v>
      </c>
      <c r="R26" s="47">
        <v>4.5257328990228008E-3</v>
      </c>
    </row>
    <row r="27" spans="1:18">
      <c r="A27" s="46">
        <v>2022</v>
      </c>
      <c r="B27" s="46" t="s">
        <v>73</v>
      </c>
      <c r="C27" s="46" t="s">
        <v>74</v>
      </c>
      <c r="D27" s="47">
        <v>1</v>
      </c>
      <c r="E27" s="48">
        <v>7.8047621230554934E-2</v>
      </c>
      <c r="F27" s="46">
        <v>8.3000000000000007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1</v>
      </c>
      <c r="M27" s="47">
        <v>0</v>
      </c>
      <c r="N27" s="47">
        <v>0.26496881188118809</v>
      </c>
      <c r="O27" s="47">
        <v>0.29388052759895278</v>
      </c>
      <c r="P27" s="47">
        <v>8.2389954402594157</v>
      </c>
      <c r="Q27" s="47">
        <v>0.97503286706013714</v>
      </c>
      <c r="R27" s="47">
        <v>3.9811320754716984E-3</v>
      </c>
    </row>
    <row r="28" spans="1:18">
      <c r="A28" s="46">
        <v>2022</v>
      </c>
      <c r="B28" s="46" t="s">
        <v>75</v>
      </c>
      <c r="C28" s="46" t="s">
        <v>76</v>
      </c>
      <c r="D28" s="47">
        <v>1</v>
      </c>
      <c r="E28" s="48">
        <v>5.0553808584759847E-3</v>
      </c>
      <c r="F28" s="46">
        <v>9.5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1</v>
      </c>
      <c r="M28" s="47">
        <v>0</v>
      </c>
      <c r="N28" s="47">
        <v>0.49537869565217391</v>
      </c>
      <c r="O28" s="47">
        <v>0.22809080947549992</v>
      </c>
      <c r="P28" s="47">
        <v>7.3132656817996571</v>
      </c>
      <c r="Q28" s="47">
        <v>0.97846355576892863</v>
      </c>
      <c r="R28" s="47">
        <v>4.2306896551724139E-3</v>
      </c>
    </row>
    <row r="29" spans="1:18">
      <c r="A29" s="46">
        <v>2022</v>
      </c>
      <c r="B29" s="46" t="s">
        <v>78</v>
      </c>
      <c r="C29" s="46" t="s">
        <v>79</v>
      </c>
      <c r="D29" s="47">
        <v>0</v>
      </c>
      <c r="E29" s="48">
        <v>4.45790002231456E-2</v>
      </c>
      <c r="F29" s="46">
        <v>12.8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0.59370810810810803</v>
      </c>
      <c r="O29" s="47">
        <v>0.19049908320696707</v>
      </c>
      <c r="P29" s="47">
        <v>7.5642581533879376</v>
      </c>
      <c r="Q29" s="47">
        <v>0.9816590189009069</v>
      </c>
      <c r="R29" s="47">
        <v>1.4977695167286244E-3</v>
      </c>
    </row>
    <row r="30" spans="1:18">
      <c r="A30" s="46">
        <v>2022</v>
      </c>
      <c r="B30" s="46" t="s">
        <v>80</v>
      </c>
      <c r="C30" s="46" t="s">
        <v>81</v>
      </c>
      <c r="D30" s="47">
        <v>0</v>
      </c>
      <c r="E30" s="48">
        <v>-4.5553228440606788E-2</v>
      </c>
      <c r="F30" s="46">
        <v>9.6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0.54490545454545458</v>
      </c>
      <c r="O30" s="47">
        <v>0.17341957092849261</v>
      </c>
      <c r="P30" s="47">
        <v>5.9341636468952732</v>
      </c>
      <c r="Q30" s="47">
        <v>0.98559883616173616</v>
      </c>
      <c r="R30" s="47">
        <v>1.821097046413502E-3</v>
      </c>
    </row>
    <row r="31" spans="1:18">
      <c r="A31" s="46">
        <v>2022</v>
      </c>
      <c r="B31" s="46" t="s">
        <v>82</v>
      </c>
      <c r="C31" s="46" t="s">
        <v>83</v>
      </c>
      <c r="D31" s="47">
        <v>0</v>
      </c>
      <c r="E31" s="48">
        <v>-1.6062462373664731E-2</v>
      </c>
      <c r="F31" s="46">
        <v>7.3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0.3702547368421053</v>
      </c>
      <c r="O31" s="47">
        <v>0.51437444361876161</v>
      </c>
      <c r="P31" s="47">
        <v>11.127888176903305</v>
      </c>
      <c r="Q31" s="47">
        <v>0.96792251138618635</v>
      </c>
      <c r="R31" s="47">
        <v>2.5469525959367946E-3</v>
      </c>
    </row>
    <row r="32" spans="1:18">
      <c r="A32" s="46">
        <v>2022</v>
      </c>
      <c r="B32" s="46" t="s">
        <v>84</v>
      </c>
      <c r="C32" s="46" t="s">
        <v>85</v>
      </c>
      <c r="D32" s="47">
        <v>0</v>
      </c>
      <c r="E32" s="48">
        <v>5.2003698394277903E-2</v>
      </c>
      <c r="F32" s="46">
        <v>10.4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0.89113684210526312</v>
      </c>
      <c r="O32" s="47">
        <v>0.19811379117679229</v>
      </c>
      <c r="P32" s="47">
        <v>6.4228306849315073</v>
      </c>
      <c r="Q32" s="47">
        <v>0.99892213376172379</v>
      </c>
      <c r="R32" s="47">
        <v>1.1774193548387097E-3</v>
      </c>
    </row>
    <row r="33" spans="1:18">
      <c r="A33" s="46">
        <v>2022</v>
      </c>
      <c r="B33" s="46" t="s">
        <v>86</v>
      </c>
      <c r="C33" s="46" t="s">
        <v>87</v>
      </c>
      <c r="D33" s="47">
        <v>0</v>
      </c>
      <c r="E33" s="48">
        <v>-0.1264149978867718</v>
      </c>
      <c r="F33" s="46">
        <v>6.6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0.43647307692307691</v>
      </c>
      <c r="O33" s="47">
        <v>0.21591438919342207</v>
      </c>
      <c r="P33" s="47">
        <v>3.6331779584462511</v>
      </c>
      <c r="Q33" s="47">
        <v>0.99024523496911432</v>
      </c>
      <c r="R33" s="47">
        <v>2.2140000000000003E-3</v>
      </c>
    </row>
    <row r="34" spans="1:18">
      <c r="A34" s="46">
        <v>2022</v>
      </c>
      <c r="B34" s="46" t="s">
        <v>88</v>
      </c>
      <c r="C34" s="46" t="s">
        <v>89</v>
      </c>
      <c r="D34" s="47">
        <v>0</v>
      </c>
      <c r="E34" s="48">
        <v>3.6409454467054916E-3</v>
      </c>
      <c r="F34" s="46">
        <v>10.8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0.67631000000000008</v>
      </c>
      <c r="O34" s="47">
        <v>0.222578718357196</v>
      </c>
      <c r="P34" s="47">
        <v>7.203409056603773</v>
      </c>
      <c r="Q34" s="47">
        <v>0.98693892840068409</v>
      </c>
      <c r="R34" s="47">
        <v>1.6060606060606061E-3</v>
      </c>
    </row>
    <row r="35" spans="1:18">
      <c r="A35" s="46">
        <v>2022</v>
      </c>
      <c r="B35" s="46" t="s">
        <v>90</v>
      </c>
      <c r="C35" s="46" t="s">
        <v>91</v>
      </c>
      <c r="D35" s="47">
        <v>0</v>
      </c>
      <c r="E35" s="48">
        <v>-2.9705785138966849E-3</v>
      </c>
      <c r="F35" s="46">
        <v>11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0.60141111111111112</v>
      </c>
      <c r="O35" s="47">
        <v>0.19344539753746304</v>
      </c>
      <c r="P35" s="47">
        <v>6.8971568599311137</v>
      </c>
      <c r="Q35" s="47">
        <v>0.96781643172538656</v>
      </c>
      <c r="R35" s="47">
        <v>1.2761904761904761E-3</v>
      </c>
    </row>
    <row r="36" spans="1:18">
      <c r="A36" s="46">
        <v>2022</v>
      </c>
      <c r="B36" s="46" t="s">
        <v>92</v>
      </c>
      <c r="C36" s="46" t="s">
        <v>93</v>
      </c>
      <c r="D36" s="47">
        <v>0</v>
      </c>
      <c r="E36" s="48">
        <v>-2.9705785138966849E-3</v>
      </c>
      <c r="F36" s="46">
        <v>10.6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0.55645</v>
      </c>
      <c r="O36" s="47">
        <v>0.17915120777733057</v>
      </c>
      <c r="P36" s="47">
        <v>5.7623280330882345</v>
      </c>
      <c r="Q36" s="47">
        <v>0.96741246592985286</v>
      </c>
      <c r="R36" s="47">
        <v>1.2008830022075057E-3</v>
      </c>
    </row>
    <row r="37" spans="1:18">
      <c r="A37" s="46">
        <v>2022</v>
      </c>
      <c r="B37" s="46" t="s">
        <v>94</v>
      </c>
      <c r="C37" s="46" t="s">
        <v>95</v>
      </c>
      <c r="D37" s="47">
        <v>0</v>
      </c>
      <c r="E37" s="48">
        <v>-6.0289415402054757E-2</v>
      </c>
      <c r="F37" s="46">
        <v>8.6999999999999993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1.2749512820512821</v>
      </c>
      <c r="O37" s="47">
        <v>0.16707944835515037</v>
      </c>
      <c r="P37" s="47">
        <v>8.9319320610687019</v>
      </c>
      <c r="Q37" s="47">
        <v>0.99710195060243623</v>
      </c>
      <c r="R37" s="47">
        <v>9.178343949044586E-4</v>
      </c>
    </row>
    <row r="38" spans="1:18">
      <c r="A38" s="46">
        <v>2022</v>
      </c>
      <c r="B38" s="46" t="s">
        <v>96</v>
      </c>
      <c r="C38" s="46" t="s">
        <v>97</v>
      </c>
      <c r="D38" s="47">
        <v>0</v>
      </c>
      <c r="E38" s="48">
        <v>1.8288010782633313E-2</v>
      </c>
      <c r="F38" s="46">
        <v>6.4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0.34513275862068971</v>
      </c>
      <c r="O38" s="47">
        <v>0.17876872590040199</v>
      </c>
      <c r="P38" s="47">
        <v>4.8190972831360375</v>
      </c>
      <c r="Q38" s="47">
        <v>0.97425778186305123</v>
      </c>
      <c r="R38" s="47">
        <v>4.0896825396825398E-3</v>
      </c>
    </row>
    <row r="39" spans="1:18">
      <c r="A39" s="46">
        <v>2022</v>
      </c>
      <c r="B39" s="46" t="s">
        <v>98</v>
      </c>
      <c r="C39" s="46" t="s">
        <v>99</v>
      </c>
      <c r="D39" s="47">
        <v>0</v>
      </c>
      <c r="E39" s="48">
        <v>3.8741868047941996E-2</v>
      </c>
      <c r="F39" s="46">
        <v>6.1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1.0931562500000001</v>
      </c>
      <c r="O39" s="47">
        <v>0.19799666680150479</v>
      </c>
      <c r="P39" s="47">
        <v>8.6961202906350916</v>
      </c>
      <c r="Q39" s="47">
        <v>0.98937709042051392</v>
      </c>
      <c r="R39" s="47">
        <v>4.6449999999999998E-3</v>
      </c>
    </row>
    <row r="40" spans="1:18">
      <c r="A40" s="46">
        <v>2022</v>
      </c>
      <c r="B40" s="46" t="s">
        <v>100</v>
      </c>
      <c r="C40" s="46" t="s">
        <v>101</v>
      </c>
      <c r="D40" s="47">
        <v>0</v>
      </c>
      <c r="E40" s="48">
        <v>4.9840978924540674E-2</v>
      </c>
      <c r="F40" s="46">
        <v>6.3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0.52176779661016948</v>
      </c>
      <c r="O40" s="47">
        <v>0.1632666863751778</v>
      </c>
      <c r="P40" s="47">
        <v>4.9822499412800942</v>
      </c>
      <c r="Q40" s="47">
        <v>0.98893591863384911</v>
      </c>
      <c r="R40" s="47">
        <v>2.7691056910569105E-3</v>
      </c>
    </row>
    <row r="41" spans="1:18">
      <c r="A41" s="46">
        <v>2022</v>
      </c>
      <c r="B41" s="46" t="s">
        <v>102</v>
      </c>
      <c r="C41" s="46" t="s">
        <v>103</v>
      </c>
      <c r="D41" s="47">
        <v>0</v>
      </c>
      <c r="E41" s="48">
        <v>1.3790896273645614E-2</v>
      </c>
      <c r="F41" s="46">
        <v>10.7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0.33354499999999998</v>
      </c>
      <c r="O41" s="47">
        <v>0.28692920826030638</v>
      </c>
      <c r="P41" s="47">
        <v>13.512866819012798</v>
      </c>
      <c r="Q41" s="47">
        <v>0.9836004137372768</v>
      </c>
      <c r="R41" s="47">
        <v>1.0419047619047619E-3</v>
      </c>
    </row>
    <row r="42" spans="1:18">
      <c r="A42" s="46">
        <v>2022</v>
      </c>
      <c r="B42" s="46" t="s">
        <v>104</v>
      </c>
      <c r="C42" s="46" t="s">
        <v>105</v>
      </c>
      <c r="D42" s="47">
        <v>1</v>
      </c>
      <c r="E42" s="48">
        <v>-3.4431509150470885E-2</v>
      </c>
      <c r="F42" s="46">
        <v>10.199999999999999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0.45736808510638299</v>
      </c>
      <c r="O42" s="47">
        <v>0.31573119151678808</v>
      </c>
      <c r="P42" s="47">
        <v>5.5980964612822648</v>
      </c>
      <c r="Q42" s="47">
        <v>0.98882598400654986</v>
      </c>
      <c r="R42" s="47">
        <v>1.8476923076923076E-3</v>
      </c>
    </row>
    <row r="43" spans="1:18">
      <c r="A43" s="46">
        <v>2022</v>
      </c>
      <c r="B43" s="46" t="s">
        <v>106</v>
      </c>
      <c r="C43" s="46" t="s">
        <v>107</v>
      </c>
      <c r="D43" s="47">
        <v>1</v>
      </c>
      <c r="E43" s="48">
        <v>7.14598819508177E-3</v>
      </c>
      <c r="F43" s="46">
        <v>12.3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0.19434565217391303</v>
      </c>
      <c r="O43" s="47">
        <v>0.2499978216812907</v>
      </c>
      <c r="P43" s="47">
        <v>10.503932029795159</v>
      </c>
      <c r="Q43" s="47">
        <v>0.9879864428013736</v>
      </c>
      <c r="R43" s="47">
        <v>9.4210526315789472E-4</v>
      </c>
    </row>
    <row r="44" spans="1:18">
      <c r="A44" s="46">
        <v>2022</v>
      </c>
      <c r="B44" s="46" t="s">
        <v>108</v>
      </c>
      <c r="C44" s="46" t="s">
        <v>109</v>
      </c>
      <c r="D44" s="47">
        <v>1</v>
      </c>
      <c r="E44" s="48">
        <v>0.12853955227270536</v>
      </c>
      <c r="F44" s="46">
        <v>10.7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0.34544242424242422</v>
      </c>
      <c r="O44" s="47">
        <v>0.27941699365466532</v>
      </c>
      <c r="P44" s="47">
        <v>11.501545605700713</v>
      </c>
      <c r="Q44" s="47">
        <v>0.9926137759219622</v>
      </c>
      <c r="R44" s="47">
        <v>3.552742616033755E-4</v>
      </c>
    </row>
    <row r="45" spans="1:18">
      <c r="A45" s="46">
        <v>2022</v>
      </c>
      <c r="B45" s="46" t="s">
        <v>110</v>
      </c>
      <c r="C45" s="46" t="s">
        <v>111</v>
      </c>
      <c r="D45" s="47">
        <v>1</v>
      </c>
      <c r="E45" s="48">
        <v>-3.1640900975902497E-2</v>
      </c>
      <c r="F45" s="46">
        <v>9.1999999999999993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0.40050052356020938</v>
      </c>
      <c r="O45" s="47">
        <v>0.25942046015583331</v>
      </c>
      <c r="P45" s="47">
        <v>7.5984411366783844</v>
      </c>
      <c r="Q45" s="47">
        <v>0.97545741192957514</v>
      </c>
      <c r="R45" s="47">
        <v>2.7854599406528188E-3</v>
      </c>
    </row>
    <row r="46" spans="1:18">
      <c r="A46" s="46">
        <v>2022</v>
      </c>
      <c r="B46" s="46" t="s">
        <v>112</v>
      </c>
      <c r="C46" s="46" t="s">
        <v>113</v>
      </c>
      <c r="D46" s="47">
        <v>1</v>
      </c>
      <c r="E46" s="48">
        <v>6.1831708644013703E-2</v>
      </c>
      <c r="F46" s="46">
        <v>5.9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1.2244785714285713</v>
      </c>
      <c r="O46" s="47">
        <v>0.13602122852310158</v>
      </c>
      <c r="P46" s="47">
        <v>1.657870190995907</v>
      </c>
      <c r="Q46" s="47">
        <v>0.98289650988467403</v>
      </c>
      <c r="R46" s="47">
        <v>5.4296296296296297E-3</v>
      </c>
    </row>
    <row r="47" spans="1:18">
      <c r="A47" s="46">
        <v>2022</v>
      </c>
      <c r="B47" s="46" t="s">
        <v>114</v>
      </c>
      <c r="C47" s="46" t="s">
        <v>115</v>
      </c>
      <c r="D47" s="47">
        <v>1</v>
      </c>
      <c r="E47" s="48">
        <v>3.3715367228475006E-2</v>
      </c>
      <c r="F47" s="46">
        <v>10.8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0.60757745098039206</v>
      </c>
      <c r="O47" s="47">
        <v>0.17235011889315938</v>
      </c>
      <c r="P47" s="47">
        <v>5.3449564769802684</v>
      </c>
      <c r="Q47" s="47">
        <v>0.98871442194894865</v>
      </c>
      <c r="R47" s="47">
        <v>2.6796934865900386E-3</v>
      </c>
    </row>
    <row r="48" spans="1:18">
      <c r="A48" s="46">
        <v>2022</v>
      </c>
      <c r="B48" s="46" t="s">
        <v>116</v>
      </c>
      <c r="C48" s="46" t="s">
        <v>117</v>
      </c>
      <c r="D48" s="47">
        <v>1</v>
      </c>
      <c r="E48" s="48">
        <v>0.13462236652386336</v>
      </c>
      <c r="F48" s="46">
        <v>12.8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0.77836249999999996</v>
      </c>
      <c r="O48" s="47">
        <v>0.16819337997760431</v>
      </c>
      <c r="P48" s="47">
        <v>7.3919649877149887</v>
      </c>
      <c r="Q48" s="47">
        <v>0.99673192118068388</v>
      </c>
      <c r="R48" s="47">
        <v>8.2222222222222223E-4</v>
      </c>
    </row>
    <row r="49" spans="1:18">
      <c r="A49" s="46">
        <v>2022</v>
      </c>
      <c r="B49" s="46" t="s">
        <v>118</v>
      </c>
      <c r="C49" s="46" t="s">
        <v>119</v>
      </c>
      <c r="D49" s="47">
        <v>1</v>
      </c>
      <c r="E49" s="48">
        <v>5.7471670637136733E-3</v>
      </c>
      <c r="F49" s="46">
        <v>8.6999999999999993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0.49440000000000006</v>
      </c>
      <c r="O49" s="47">
        <v>0.21307574291739789</v>
      </c>
      <c r="P49" s="47">
        <v>8.4357980127750167</v>
      </c>
      <c r="Q49" s="47">
        <v>0.97964343504392049</v>
      </c>
      <c r="R49" s="47">
        <v>1.3046296296296295E-3</v>
      </c>
    </row>
    <row r="50" spans="1:18">
      <c r="A50" s="46">
        <v>2022</v>
      </c>
      <c r="B50" s="46" t="s">
        <v>120</v>
      </c>
      <c r="C50" s="46" t="s">
        <v>121</v>
      </c>
      <c r="D50" s="47">
        <v>1</v>
      </c>
      <c r="E50" s="48">
        <v>1.3153316249965623E-4</v>
      </c>
      <c r="F50" s="46">
        <v>11.4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0.36042352941176475</v>
      </c>
      <c r="O50" s="47">
        <v>0.19998477059984276</v>
      </c>
      <c r="P50" s="47">
        <v>7.6436527320954912</v>
      </c>
      <c r="Q50" s="47">
        <v>0.98974517996257116</v>
      </c>
      <c r="R50" s="47">
        <v>1.2320261437908497E-3</v>
      </c>
    </row>
    <row r="51" spans="1:18">
      <c r="A51" s="46">
        <v>2022</v>
      </c>
      <c r="B51" s="46" t="s">
        <v>122</v>
      </c>
      <c r="C51" s="46" t="s">
        <v>123</v>
      </c>
      <c r="D51" s="47">
        <v>1</v>
      </c>
      <c r="E51" s="48">
        <v>4.410624272974021E-2</v>
      </c>
      <c r="F51" s="46">
        <v>11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0.67329375000000002</v>
      </c>
      <c r="O51" s="47">
        <v>0.16484576393713501</v>
      </c>
      <c r="P51" s="47">
        <v>11.061838994229184</v>
      </c>
      <c r="Q51" s="47">
        <v>0.98874005588199809</v>
      </c>
      <c r="R51" s="47">
        <v>1.4104651162790698E-3</v>
      </c>
    </row>
    <row r="52" spans="1:18">
      <c r="A52" s="46">
        <v>2022</v>
      </c>
      <c r="B52" s="46" t="s">
        <v>124</v>
      </c>
      <c r="C52" s="46" t="s">
        <v>125</v>
      </c>
      <c r="D52" s="47">
        <v>1</v>
      </c>
      <c r="E52" s="48">
        <v>5.1400771875893467E-3</v>
      </c>
      <c r="F52" s="46">
        <v>10.8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0.21541666666666667</v>
      </c>
      <c r="O52" s="47">
        <v>0.36345182544882709</v>
      </c>
      <c r="P52" s="47">
        <v>19.863147419354839</v>
      </c>
      <c r="Q52" s="47">
        <v>0.9840103159252096</v>
      </c>
      <c r="R52" s="47">
        <v>7.8481012658227845E-4</v>
      </c>
    </row>
    <row r="53" spans="1:18">
      <c r="A53" s="46">
        <v>2022</v>
      </c>
      <c r="B53" s="46" t="s">
        <v>126</v>
      </c>
      <c r="C53" s="46" t="s">
        <v>127</v>
      </c>
      <c r="D53" s="47">
        <v>1</v>
      </c>
      <c r="E53" s="48">
        <v>-3.5963857829317707E-2</v>
      </c>
      <c r="F53" s="46">
        <v>9.4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0.67184117647058827</v>
      </c>
      <c r="O53" s="47">
        <v>0.15666951409760355</v>
      </c>
      <c r="P53" s="47">
        <v>9.3449267904509288</v>
      </c>
      <c r="Q53" s="47">
        <v>0.99339829966816384</v>
      </c>
      <c r="R53" s="47">
        <v>8.9761904761904759E-4</v>
      </c>
    </row>
    <row r="54" spans="1:18">
      <c r="A54" s="46">
        <v>2022</v>
      </c>
      <c r="B54" s="46" t="s">
        <v>128</v>
      </c>
      <c r="C54" s="46" t="s">
        <v>129</v>
      </c>
      <c r="D54" s="47">
        <v>1</v>
      </c>
      <c r="E54" s="48">
        <v>-1.0313164250402001E-3</v>
      </c>
      <c r="F54" s="46">
        <v>10.8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0.43653333333333333</v>
      </c>
      <c r="O54" s="47">
        <v>0.35065183261405669</v>
      </c>
      <c r="P54" s="47">
        <v>15.021657166666667</v>
      </c>
      <c r="Q54" s="47">
        <v>0.9908368967623703</v>
      </c>
      <c r="R54" s="47">
        <v>9.5238095238095238E-4</v>
      </c>
    </row>
    <row r="55" spans="1:18">
      <c r="A55" s="46">
        <v>2022</v>
      </c>
      <c r="B55" s="46" t="s">
        <v>130</v>
      </c>
      <c r="C55" s="46" t="s">
        <v>131</v>
      </c>
      <c r="D55" s="47">
        <v>1</v>
      </c>
      <c r="E55" s="48">
        <v>-4.728956661961688E-3</v>
      </c>
      <c r="F55" s="46">
        <v>11.6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0.65351000000000004</v>
      </c>
      <c r="O55" s="47">
        <v>0.25620340049597023</v>
      </c>
      <c r="P55" s="47">
        <v>14.44616738868833</v>
      </c>
      <c r="Q55" s="47">
        <v>0.98728405074138115</v>
      </c>
      <c r="R55" s="47">
        <v>9.233333333333333E-4</v>
      </c>
    </row>
    <row r="56" spans="1:18">
      <c r="A56" s="46">
        <v>2022</v>
      </c>
      <c r="B56" s="46" t="s">
        <v>132</v>
      </c>
      <c r="C56" s="46" t="s">
        <v>133</v>
      </c>
      <c r="D56" s="47">
        <v>1</v>
      </c>
      <c r="E56" s="48">
        <v>2.617073458771961E-2</v>
      </c>
      <c r="F56" s="46">
        <v>12.5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0.27414666666666671</v>
      </c>
      <c r="O56" s="47">
        <v>0.34613814029363782</v>
      </c>
      <c r="P56" s="47">
        <v>16.837020673453406</v>
      </c>
      <c r="Q56" s="47">
        <v>0.96894606293468211</v>
      </c>
      <c r="R56" s="47">
        <v>7.3815028901734112E-4</v>
      </c>
    </row>
    <row r="57" spans="1:18">
      <c r="A57" s="46">
        <v>2022</v>
      </c>
      <c r="B57" s="46" t="s">
        <v>134</v>
      </c>
      <c r="C57" s="46" t="s">
        <v>135</v>
      </c>
      <c r="D57" s="47">
        <v>1</v>
      </c>
      <c r="E57" s="48">
        <v>-2.5784054757057185E-3</v>
      </c>
      <c r="F57" s="46">
        <v>11.7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0.43138484848484848</v>
      </c>
      <c r="O57" s="47">
        <v>0.24276733317135221</v>
      </c>
      <c r="P57" s="47">
        <v>7.340010524143624</v>
      </c>
      <c r="Q57" s="47">
        <v>0.98297941091762253</v>
      </c>
      <c r="R57" s="47">
        <v>1.7431654676258992E-3</v>
      </c>
    </row>
    <row r="58" spans="1:18">
      <c r="A58" s="46">
        <v>2022</v>
      </c>
      <c r="B58" s="46" t="s">
        <v>136</v>
      </c>
      <c r="C58" s="46" t="s">
        <v>137</v>
      </c>
      <c r="D58" s="47">
        <v>1</v>
      </c>
      <c r="E58" s="48">
        <v>9.0720184174966217E-2</v>
      </c>
      <c r="F58" s="46">
        <v>10.5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0.55164444444444449</v>
      </c>
      <c r="O58" s="47">
        <v>0.20136316325690529</v>
      </c>
      <c r="P58" s="47">
        <v>8.368266572504707</v>
      </c>
      <c r="Q58" s="47">
        <v>0.97860941024814685</v>
      </c>
      <c r="R58" s="47">
        <v>1.3443037974683544E-3</v>
      </c>
    </row>
    <row r="59" spans="1:18">
      <c r="A59" s="46">
        <v>2022</v>
      </c>
      <c r="B59" s="46" t="s">
        <v>138</v>
      </c>
      <c r="C59" s="46" t="s">
        <v>139</v>
      </c>
      <c r="D59" s="47">
        <v>1</v>
      </c>
      <c r="E59" s="48">
        <v>7.724637372628014E-2</v>
      </c>
      <c r="F59" s="46">
        <v>9.5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0.17033636363636365</v>
      </c>
      <c r="O59" s="47">
        <v>0.48457217016384019</v>
      </c>
      <c r="P59" s="47">
        <v>15.323058345752605</v>
      </c>
      <c r="Q59" s="47">
        <v>0.92837700805892076</v>
      </c>
      <c r="R59" s="47">
        <v>9.9407407407407409E-4</v>
      </c>
    </row>
    <row r="60" spans="1:18">
      <c r="A60" s="46">
        <v>2022</v>
      </c>
      <c r="B60" s="46" t="s">
        <v>141</v>
      </c>
      <c r="C60" s="46" t="s">
        <v>142</v>
      </c>
      <c r="D60" s="47">
        <v>1</v>
      </c>
      <c r="E60" s="48">
        <v>9.128048085135225E-3</v>
      </c>
      <c r="F60" s="46">
        <v>7.4</v>
      </c>
      <c r="G60" s="47">
        <v>0</v>
      </c>
      <c r="H60" s="47">
        <v>0</v>
      </c>
      <c r="I60" s="47">
        <v>1</v>
      </c>
      <c r="J60" s="47">
        <v>0</v>
      </c>
      <c r="K60" s="47">
        <v>0</v>
      </c>
      <c r="L60" s="47">
        <v>0</v>
      </c>
      <c r="M60" s="47">
        <v>1</v>
      </c>
      <c r="N60" s="47">
        <v>0.19580991085474567</v>
      </c>
      <c r="O60" s="47">
        <v>0.37224652539438602</v>
      </c>
      <c r="P60" s="47">
        <v>10.588313496872471</v>
      </c>
      <c r="Q60" s="47">
        <v>0.96990194411229491</v>
      </c>
      <c r="R60" s="47">
        <v>3.4411818738518062E-3</v>
      </c>
    </row>
    <row r="61" spans="1:18">
      <c r="A61" s="46">
        <v>2022</v>
      </c>
      <c r="B61" s="46" t="s">
        <v>143</v>
      </c>
      <c r="C61" s="46" t="s">
        <v>144</v>
      </c>
      <c r="D61" s="47">
        <v>0</v>
      </c>
      <c r="E61" s="48">
        <v>3.3648348602307997E-2</v>
      </c>
      <c r="F61" s="46">
        <v>6.9</v>
      </c>
      <c r="G61" s="47">
        <v>0</v>
      </c>
      <c r="H61" s="47">
        <v>0</v>
      </c>
      <c r="I61" s="47">
        <v>1</v>
      </c>
      <c r="J61" s="47">
        <v>0</v>
      </c>
      <c r="K61" s="47">
        <v>0</v>
      </c>
      <c r="L61" s="47">
        <v>1</v>
      </c>
      <c r="M61" s="47">
        <v>0</v>
      </c>
      <c r="N61" s="47">
        <v>0.35662340425531919</v>
      </c>
      <c r="O61" s="47">
        <v>0.31523754300063034</v>
      </c>
      <c r="P61" s="47">
        <v>7.4549781370462007</v>
      </c>
      <c r="Q61" s="47">
        <v>0.96543426424760204</v>
      </c>
      <c r="R61" s="47">
        <v>3.941269841269841E-3</v>
      </c>
    </row>
    <row r="62" spans="1:18">
      <c r="A62" s="46">
        <v>2022</v>
      </c>
      <c r="B62" s="46" t="s">
        <v>145</v>
      </c>
      <c r="C62" s="46" t="s">
        <v>146</v>
      </c>
      <c r="D62" s="47">
        <v>0</v>
      </c>
      <c r="E62" s="48">
        <v>5.0910855446833186E-2</v>
      </c>
      <c r="F62" s="46">
        <v>11.9</v>
      </c>
      <c r="G62" s="47">
        <v>0</v>
      </c>
      <c r="H62" s="47">
        <v>0</v>
      </c>
      <c r="I62" s="47">
        <v>1</v>
      </c>
      <c r="J62" s="47">
        <v>0</v>
      </c>
      <c r="K62" s="47">
        <v>0</v>
      </c>
      <c r="L62" s="47">
        <v>1</v>
      </c>
      <c r="M62" s="47">
        <v>0</v>
      </c>
      <c r="N62" s="47">
        <v>0.34514358974358972</v>
      </c>
      <c r="O62" s="47">
        <v>0.25235426027152841</v>
      </c>
      <c r="P62" s="47">
        <v>5.3599611376503891</v>
      </c>
      <c r="Q62" s="47">
        <v>0.91602157407544982</v>
      </c>
      <c r="R62" s="47">
        <v>1.7364055299539172E-3</v>
      </c>
    </row>
    <row r="63" spans="1:18">
      <c r="A63" s="46">
        <v>2022</v>
      </c>
      <c r="B63" s="46" t="s">
        <v>147</v>
      </c>
      <c r="C63" s="46" t="s">
        <v>148</v>
      </c>
      <c r="D63" s="47">
        <v>0</v>
      </c>
      <c r="E63" s="48">
        <v>4.76141678644064E-2</v>
      </c>
      <c r="F63" s="46">
        <v>10.9</v>
      </c>
      <c r="G63" s="47">
        <v>0</v>
      </c>
      <c r="H63" s="47">
        <v>0</v>
      </c>
      <c r="I63" s="47">
        <v>1</v>
      </c>
      <c r="J63" s="47">
        <v>0</v>
      </c>
      <c r="K63" s="47">
        <v>0</v>
      </c>
      <c r="L63" s="47">
        <v>1</v>
      </c>
      <c r="M63" s="47">
        <v>0</v>
      </c>
      <c r="N63" s="47">
        <v>0.42259649122807014</v>
      </c>
      <c r="O63" s="47">
        <v>0.23185834168498295</v>
      </c>
      <c r="P63" s="47">
        <v>6.4806927541413417</v>
      </c>
      <c r="Q63" s="47">
        <v>0.96516522749916978</v>
      </c>
      <c r="R63" s="47">
        <v>2.2139841688654351E-3</v>
      </c>
    </row>
    <row r="64" spans="1:18">
      <c r="A64" s="46">
        <v>2022</v>
      </c>
      <c r="B64" s="46" t="s">
        <v>149</v>
      </c>
      <c r="C64" s="46" t="s">
        <v>150</v>
      </c>
      <c r="D64" s="47">
        <v>0</v>
      </c>
      <c r="E64" s="48">
        <v>-7.2365495304942988E-3</v>
      </c>
      <c r="F64" s="46">
        <v>7.9</v>
      </c>
      <c r="G64" s="47">
        <v>0</v>
      </c>
      <c r="H64" s="47">
        <v>0</v>
      </c>
      <c r="I64" s="47">
        <v>1</v>
      </c>
      <c r="J64" s="47">
        <v>0</v>
      </c>
      <c r="K64" s="47">
        <v>0</v>
      </c>
      <c r="L64" s="47">
        <v>1</v>
      </c>
      <c r="M64" s="47">
        <v>0</v>
      </c>
      <c r="N64" s="47">
        <v>0.26445709570957093</v>
      </c>
      <c r="O64" s="47">
        <v>0.34714950358344676</v>
      </c>
      <c r="P64" s="47">
        <v>8.2488487964796473</v>
      </c>
      <c r="Q64" s="47">
        <v>0.97164001223004981</v>
      </c>
      <c r="R64" s="47">
        <v>3.3468335787923418E-3</v>
      </c>
    </row>
    <row r="65" spans="1:18">
      <c r="A65" s="46">
        <v>2022</v>
      </c>
      <c r="B65" s="46" t="s">
        <v>151</v>
      </c>
      <c r="C65" s="46" t="s">
        <v>152</v>
      </c>
      <c r="D65" s="47">
        <v>0</v>
      </c>
      <c r="E65" s="48">
        <v>1.7965762059585208E-2</v>
      </c>
      <c r="F65" s="46">
        <v>9.9</v>
      </c>
      <c r="G65" s="47">
        <v>0</v>
      </c>
      <c r="H65" s="47">
        <v>0</v>
      </c>
      <c r="I65" s="47">
        <v>1</v>
      </c>
      <c r="J65" s="47">
        <v>0</v>
      </c>
      <c r="K65" s="47">
        <v>0</v>
      </c>
      <c r="L65" s="47">
        <v>1</v>
      </c>
      <c r="M65" s="47">
        <v>0</v>
      </c>
      <c r="N65" s="47">
        <v>0.32180193548387093</v>
      </c>
      <c r="O65" s="47">
        <v>0.20950550989100383</v>
      </c>
      <c r="P65" s="47">
        <v>7.1486154245022124</v>
      </c>
      <c r="Q65" s="47">
        <v>0.97100199882516403</v>
      </c>
      <c r="R65" s="47">
        <v>2.4268456375838923E-3</v>
      </c>
    </row>
    <row r="66" spans="1:18">
      <c r="A66" s="46">
        <v>2022</v>
      </c>
      <c r="B66" s="46" t="s">
        <v>153</v>
      </c>
      <c r="C66" s="46" t="s">
        <v>154</v>
      </c>
      <c r="D66" s="47">
        <v>0</v>
      </c>
      <c r="E66" s="48">
        <v>2.889892075854212E-3</v>
      </c>
      <c r="F66" s="46">
        <v>8.8000000000000007</v>
      </c>
      <c r="G66" s="47">
        <v>0</v>
      </c>
      <c r="H66" s="47">
        <v>0</v>
      </c>
      <c r="I66" s="47">
        <v>1</v>
      </c>
      <c r="J66" s="47">
        <v>0</v>
      </c>
      <c r="K66" s="47">
        <v>0</v>
      </c>
      <c r="L66" s="47">
        <v>1</v>
      </c>
      <c r="M66" s="47">
        <v>0</v>
      </c>
      <c r="N66" s="47">
        <v>0.52141999999999999</v>
      </c>
      <c r="O66" s="47">
        <v>0.22153885662780559</v>
      </c>
      <c r="P66" s="47">
        <v>7.9581826620913851</v>
      </c>
      <c r="Q66" s="47">
        <v>0.97345230332553412</v>
      </c>
      <c r="R66" s="47">
        <v>1.163235294117647E-3</v>
      </c>
    </row>
    <row r="67" spans="1:18">
      <c r="A67" s="46">
        <v>2022</v>
      </c>
      <c r="B67" s="46" t="s">
        <v>155</v>
      </c>
      <c r="C67" s="46" t="s">
        <v>156</v>
      </c>
      <c r="D67" s="47">
        <v>0</v>
      </c>
      <c r="E67" s="48">
        <v>0.10486819842311632</v>
      </c>
      <c r="F67" s="46">
        <v>7</v>
      </c>
      <c r="G67" s="47">
        <v>0</v>
      </c>
      <c r="H67" s="47">
        <v>0</v>
      </c>
      <c r="I67" s="47">
        <v>1</v>
      </c>
      <c r="J67" s="47">
        <v>0</v>
      </c>
      <c r="K67" s="47">
        <v>0</v>
      </c>
      <c r="L67" s="47">
        <v>1</v>
      </c>
      <c r="M67" s="47">
        <v>0</v>
      </c>
      <c r="N67" s="47">
        <v>0.5800193548387097</v>
      </c>
      <c r="O67" s="47">
        <v>0.21611768808078974</v>
      </c>
      <c r="P67" s="47">
        <v>6.0694199862825791</v>
      </c>
      <c r="Q67" s="47">
        <v>0.97972815145212067</v>
      </c>
      <c r="R67" s="47">
        <v>2.6509090909090909E-3</v>
      </c>
    </row>
    <row r="68" spans="1:18">
      <c r="A68" s="46">
        <v>2022</v>
      </c>
      <c r="B68" s="46" t="s">
        <v>157</v>
      </c>
      <c r="C68" s="46" t="s">
        <v>158</v>
      </c>
      <c r="D68" s="47">
        <v>0</v>
      </c>
      <c r="E68" s="48">
        <v>9.5324429494976406E-3</v>
      </c>
      <c r="F68" s="46">
        <v>7.7</v>
      </c>
      <c r="G68" s="47">
        <v>0</v>
      </c>
      <c r="H68" s="47">
        <v>0</v>
      </c>
      <c r="I68" s="47">
        <v>1</v>
      </c>
      <c r="J68" s="47">
        <v>0</v>
      </c>
      <c r="K68" s="47">
        <v>0</v>
      </c>
      <c r="L68" s="47">
        <v>1</v>
      </c>
      <c r="M68" s="47">
        <v>0</v>
      </c>
      <c r="N68" s="47">
        <v>0.47811772151898729</v>
      </c>
      <c r="O68" s="47">
        <v>0.29261867418686094</v>
      </c>
      <c r="P68" s="47">
        <v>6.5254348217544722</v>
      </c>
      <c r="Q68" s="47">
        <v>0.97824009234524623</v>
      </c>
      <c r="R68" s="47">
        <v>2.560436137071651E-3</v>
      </c>
    </row>
    <row r="69" spans="1:18">
      <c r="A69" s="46">
        <v>2022</v>
      </c>
      <c r="B69" s="46" t="s">
        <v>159</v>
      </c>
      <c r="C69" s="46" t="s">
        <v>160</v>
      </c>
      <c r="D69" s="47">
        <v>1</v>
      </c>
      <c r="E69" s="48">
        <v>0.16331910238930444</v>
      </c>
      <c r="F69" s="46">
        <v>8.6999999999999993</v>
      </c>
      <c r="G69" s="47">
        <v>0</v>
      </c>
      <c r="H69" s="47">
        <v>0</v>
      </c>
      <c r="I69" s="47">
        <v>1</v>
      </c>
      <c r="J69" s="47">
        <v>0</v>
      </c>
      <c r="K69" s="47">
        <v>0</v>
      </c>
      <c r="L69" s="47">
        <v>1</v>
      </c>
      <c r="M69" s="47">
        <v>0</v>
      </c>
      <c r="N69" s="47">
        <v>0.55998757396449705</v>
      </c>
      <c r="O69" s="47">
        <v>0.29227812289885829</v>
      </c>
      <c r="P69" s="47">
        <v>6.09529150785984</v>
      </c>
      <c r="Q69" s="47">
        <v>0.97593564523304088</v>
      </c>
      <c r="R69" s="47">
        <v>4.9616557734204793E-3</v>
      </c>
    </row>
    <row r="70" spans="1:18">
      <c r="A70" s="46">
        <v>2022</v>
      </c>
      <c r="B70" s="46" t="s">
        <v>161</v>
      </c>
      <c r="C70" s="46" t="s">
        <v>162</v>
      </c>
      <c r="D70" s="47">
        <v>1</v>
      </c>
      <c r="E70" s="48">
        <v>9.2866871528910697E-2</v>
      </c>
      <c r="F70" s="46">
        <v>9.9</v>
      </c>
      <c r="G70" s="47">
        <v>0</v>
      </c>
      <c r="H70" s="47">
        <v>0</v>
      </c>
      <c r="I70" s="47">
        <v>1</v>
      </c>
      <c r="J70" s="47">
        <v>0</v>
      </c>
      <c r="K70" s="47">
        <v>0</v>
      </c>
      <c r="L70" s="47">
        <v>1</v>
      </c>
      <c r="M70" s="47">
        <v>0</v>
      </c>
      <c r="N70" s="47">
        <v>0.58485698924731178</v>
      </c>
      <c r="O70" s="47">
        <v>0.23551242238132403</v>
      </c>
      <c r="P70" s="47">
        <v>4.7846905796562238</v>
      </c>
      <c r="Q70" s="47">
        <v>0.97529218612398583</v>
      </c>
      <c r="R70" s="47">
        <v>4.4353135313531357E-3</v>
      </c>
    </row>
    <row r="71" spans="1:18">
      <c r="A71" s="46">
        <v>2022</v>
      </c>
      <c r="B71" s="46" t="s">
        <v>163</v>
      </c>
      <c r="C71" s="46" t="s">
        <v>164</v>
      </c>
      <c r="D71" s="47">
        <v>1</v>
      </c>
      <c r="E71" s="48">
        <v>3.9034025011267313E-2</v>
      </c>
      <c r="F71" s="46">
        <v>10.8</v>
      </c>
      <c r="G71" s="47">
        <v>0</v>
      </c>
      <c r="H71" s="47">
        <v>0</v>
      </c>
      <c r="I71" s="47">
        <v>1</v>
      </c>
      <c r="J71" s="47">
        <v>0</v>
      </c>
      <c r="K71" s="47">
        <v>0</v>
      </c>
      <c r="L71" s="47">
        <v>1</v>
      </c>
      <c r="M71" s="47">
        <v>0</v>
      </c>
      <c r="N71" s="47">
        <v>0.52702705882352952</v>
      </c>
      <c r="O71" s="47">
        <v>0.25706048366546047</v>
      </c>
      <c r="P71" s="47">
        <v>6.1425437067009989</v>
      </c>
      <c r="Q71" s="47">
        <v>0.96358932346369086</v>
      </c>
      <c r="R71" s="47">
        <v>2.1748000000000002E-3</v>
      </c>
    </row>
    <row r="72" spans="1:18">
      <c r="A72" s="46">
        <v>2022</v>
      </c>
      <c r="B72" s="46" t="s">
        <v>165</v>
      </c>
      <c r="C72" s="46" t="s">
        <v>166</v>
      </c>
      <c r="D72" s="47">
        <v>1</v>
      </c>
      <c r="E72" s="48">
        <v>-1.4412541211002551E-2</v>
      </c>
      <c r="F72" s="46">
        <v>9.9</v>
      </c>
      <c r="G72" s="47">
        <v>0</v>
      </c>
      <c r="H72" s="47">
        <v>0</v>
      </c>
      <c r="I72" s="47">
        <v>1</v>
      </c>
      <c r="J72" s="47">
        <v>0</v>
      </c>
      <c r="K72" s="47">
        <v>0</v>
      </c>
      <c r="L72" s="47">
        <v>1</v>
      </c>
      <c r="M72" s="47">
        <v>0</v>
      </c>
      <c r="N72" s="47">
        <v>0.49755495495495494</v>
      </c>
      <c r="O72" s="47">
        <v>0.26749032446005533</v>
      </c>
      <c r="P72" s="47">
        <v>6.5940180205911654</v>
      </c>
      <c r="Q72" s="47">
        <v>0.97274057281915538</v>
      </c>
      <c r="R72" s="47">
        <v>2.8676190476190477E-3</v>
      </c>
    </row>
    <row r="73" spans="1:18">
      <c r="A73" s="46">
        <v>2022</v>
      </c>
      <c r="B73" s="46" t="s">
        <v>167</v>
      </c>
      <c r="C73" s="46" t="s">
        <v>168</v>
      </c>
      <c r="D73" s="47">
        <v>1</v>
      </c>
      <c r="E73" s="48">
        <v>5.1086404911391027E-2</v>
      </c>
      <c r="F73" s="46">
        <v>8.6999999999999993</v>
      </c>
      <c r="G73" s="47">
        <v>0</v>
      </c>
      <c r="H73" s="47">
        <v>0</v>
      </c>
      <c r="I73" s="47">
        <v>1</v>
      </c>
      <c r="J73" s="47">
        <v>0</v>
      </c>
      <c r="K73" s="47">
        <v>0</v>
      </c>
      <c r="L73" s="47">
        <v>1</v>
      </c>
      <c r="M73" s="47">
        <v>0</v>
      </c>
      <c r="N73" s="47">
        <v>0.5168173410404624</v>
      </c>
      <c r="O73" s="47">
        <v>0.2453368809744082</v>
      </c>
      <c r="P73" s="47">
        <v>6.3938869365928186</v>
      </c>
      <c r="Q73" s="47">
        <v>0.97803922182678782</v>
      </c>
      <c r="R73" s="47">
        <v>4.2044967880085658E-3</v>
      </c>
    </row>
    <row r="74" spans="1:18">
      <c r="A74" s="46">
        <v>2022</v>
      </c>
      <c r="B74" s="46" t="s">
        <v>169</v>
      </c>
      <c r="C74" s="46" t="s">
        <v>170</v>
      </c>
      <c r="D74" s="47">
        <v>0</v>
      </c>
      <c r="E74" s="48">
        <v>3.3648348602307997E-2</v>
      </c>
      <c r="F74" s="46">
        <v>12.3</v>
      </c>
      <c r="G74" s="47">
        <v>0</v>
      </c>
      <c r="H74" s="47">
        <v>0</v>
      </c>
      <c r="I74" s="47">
        <v>1</v>
      </c>
      <c r="J74" s="47">
        <v>0</v>
      </c>
      <c r="K74" s="47">
        <v>0</v>
      </c>
      <c r="L74" s="47">
        <v>0</v>
      </c>
      <c r="M74" s="47">
        <v>0</v>
      </c>
      <c r="N74" s="47">
        <v>0.69401333333333326</v>
      </c>
      <c r="O74" s="47">
        <v>0.24416223119133362</v>
      </c>
      <c r="P74" s="47">
        <v>6.6459234018586306</v>
      </c>
      <c r="Q74" s="47">
        <v>0.98294461201513894</v>
      </c>
      <c r="R74" s="47">
        <v>1.699043062200957E-3</v>
      </c>
    </row>
    <row r="75" spans="1:18">
      <c r="A75" s="46">
        <v>2022</v>
      </c>
      <c r="B75" s="46" t="s">
        <v>171</v>
      </c>
      <c r="C75" s="46" t="s">
        <v>172</v>
      </c>
      <c r="D75" s="47">
        <v>0</v>
      </c>
      <c r="E75" s="48">
        <v>-7.2365495304942988E-3</v>
      </c>
      <c r="F75" s="46">
        <v>8.3000000000000007</v>
      </c>
      <c r="G75" s="47">
        <v>0</v>
      </c>
      <c r="H75" s="47">
        <v>0</v>
      </c>
      <c r="I75" s="47">
        <v>1</v>
      </c>
      <c r="J75" s="47">
        <v>0</v>
      </c>
      <c r="K75" s="47">
        <v>0</v>
      </c>
      <c r="L75" s="47">
        <v>0</v>
      </c>
      <c r="M75" s="47">
        <v>0</v>
      </c>
      <c r="N75" s="47">
        <v>0.3525671641791045</v>
      </c>
      <c r="O75" s="47">
        <v>0.26596299342997726</v>
      </c>
      <c r="P75" s="47">
        <v>7.299738280249338</v>
      </c>
      <c r="Q75" s="47">
        <v>0.97521166709000084</v>
      </c>
      <c r="R75" s="47">
        <v>1.9011363636363637E-3</v>
      </c>
    </row>
    <row r="76" spans="1:18">
      <c r="A76" s="46">
        <v>2022</v>
      </c>
      <c r="B76" s="46" t="s">
        <v>173</v>
      </c>
      <c r="C76" s="46" t="s">
        <v>174</v>
      </c>
      <c r="D76" s="47">
        <v>0</v>
      </c>
      <c r="E76" s="48">
        <v>2.2584989402265065E-2</v>
      </c>
      <c r="F76" s="46">
        <v>10.6</v>
      </c>
      <c r="G76" s="47">
        <v>0</v>
      </c>
      <c r="H76" s="47">
        <v>0</v>
      </c>
      <c r="I76" s="47">
        <v>1</v>
      </c>
      <c r="J76" s="47">
        <v>0</v>
      </c>
      <c r="K76" s="47">
        <v>0</v>
      </c>
      <c r="L76" s="47">
        <v>0</v>
      </c>
      <c r="M76" s="47">
        <v>0</v>
      </c>
      <c r="N76" s="47">
        <v>0.70464358974358976</v>
      </c>
      <c r="O76" s="47">
        <v>0.16406188890732445</v>
      </c>
      <c r="P76" s="47">
        <v>6.0989955506117903</v>
      </c>
      <c r="Q76" s="47">
        <v>0.98691464315474997</v>
      </c>
      <c r="R76" s="47">
        <v>1.4983333333333333E-3</v>
      </c>
    </row>
    <row r="77" spans="1:18">
      <c r="A77" s="46">
        <v>2022</v>
      </c>
      <c r="B77" s="46" t="s">
        <v>175</v>
      </c>
      <c r="C77" s="46" t="s">
        <v>176</v>
      </c>
      <c r="D77" s="47">
        <v>0</v>
      </c>
      <c r="E77" s="48">
        <v>1.9361070470505367E-3</v>
      </c>
      <c r="F77" s="46">
        <v>10.8</v>
      </c>
      <c r="G77" s="47">
        <v>0</v>
      </c>
      <c r="H77" s="47">
        <v>0</v>
      </c>
      <c r="I77" s="47">
        <v>1</v>
      </c>
      <c r="J77" s="47">
        <v>0</v>
      </c>
      <c r="K77" s="47">
        <v>0</v>
      </c>
      <c r="L77" s="47">
        <v>0</v>
      </c>
      <c r="M77" s="47">
        <v>0</v>
      </c>
      <c r="N77" s="47">
        <v>0.53702093023255815</v>
      </c>
      <c r="O77" s="47">
        <v>0.23801696574442985</v>
      </c>
      <c r="P77" s="47">
        <v>6.9687946530872056</v>
      </c>
      <c r="Q77" s="47">
        <v>0.97278699457385498</v>
      </c>
      <c r="R77" s="47">
        <v>1.5593052109181141E-3</v>
      </c>
    </row>
    <row r="78" spans="1:18">
      <c r="A78" s="46">
        <v>2022</v>
      </c>
      <c r="B78" s="46" t="s">
        <v>177</v>
      </c>
      <c r="C78" s="46" t="s">
        <v>178</v>
      </c>
      <c r="D78" s="47">
        <v>0</v>
      </c>
      <c r="E78" s="48">
        <v>0.13546495796613017</v>
      </c>
      <c r="F78" s="46">
        <v>7.8</v>
      </c>
      <c r="G78" s="47">
        <v>0</v>
      </c>
      <c r="H78" s="47">
        <v>0</v>
      </c>
      <c r="I78" s="47">
        <v>1</v>
      </c>
      <c r="J78" s="47">
        <v>0</v>
      </c>
      <c r="K78" s="47">
        <v>0</v>
      </c>
      <c r="L78" s="47">
        <v>0</v>
      </c>
      <c r="M78" s="47">
        <v>0</v>
      </c>
      <c r="N78" s="47">
        <v>0.94589000000000012</v>
      </c>
      <c r="O78" s="47">
        <v>7.3276810269261583E-2</v>
      </c>
      <c r="P78" s="47">
        <v>4.3132561860465115</v>
      </c>
      <c r="Q78" s="47">
        <v>0.98295256319445168</v>
      </c>
      <c r="R78" s="47">
        <v>4.9615384615384617E-3</v>
      </c>
    </row>
    <row r="79" spans="1:18">
      <c r="A79" s="46">
        <v>2022</v>
      </c>
      <c r="B79" s="46" t="s">
        <v>179</v>
      </c>
      <c r="C79" s="46" t="s">
        <v>180</v>
      </c>
      <c r="D79" s="47">
        <v>0</v>
      </c>
      <c r="E79" s="48">
        <v>5.1405276579045506E-2</v>
      </c>
      <c r="F79" s="46">
        <v>8.3000000000000007</v>
      </c>
      <c r="G79" s="47">
        <v>0</v>
      </c>
      <c r="H79" s="47">
        <v>0</v>
      </c>
      <c r="I79" s="47">
        <v>1</v>
      </c>
      <c r="J79" s="47">
        <v>0</v>
      </c>
      <c r="K79" s="47">
        <v>0</v>
      </c>
      <c r="L79" s="47">
        <v>0</v>
      </c>
      <c r="M79" s="47">
        <v>0</v>
      </c>
      <c r="N79" s="47">
        <v>0.46789375</v>
      </c>
      <c r="O79" s="47">
        <v>0.26217339819488233</v>
      </c>
      <c r="P79" s="47">
        <v>5.7667231808731811</v>
      </c>
      <c r="Q79" s="47">
        <v>0.9871498604116854</v>
      </c>
      <c r="R79" s="47">
        <v>2.5999999999999999E-3</v>
      </c>
    </row>
    <row r="80" spans="1:18">
      <c r="A80" s="46">
        <v>2022</v>
      </c>
      <c r="B80" s="46" t="s">
        <v>181</v>
      </c>
      <c r="C80" s="46" t="s">
        <v>182</v>
      </c>
      <c r="D80" s="47">
        <v>0</v>
      </c>
      <c r="E80" s="48">
        <v>0.12199089544104463</v>
      </c>
      <c r="F80" s="46">
        <v>10.7</v>
      </c>
      <c r="G80" s="47">
        <v>0</v>
      </c>
      <c r="H80" s="47">
        <v>0</v>
      </c>
      <c r="I80" s="47">
        <v>1</v>
      </c>
      <c r="J80" s="47">
        <v>0</v>
      </c>
      <c r="K80" s="47">
        <v>0</v>
      </c>
      <c r="L80" s="47">
        <v>0</v>
      </c>
      <c r="M80" s="47">
        <v>0</v>
      </c>
      <c r="N80" s="47">
        <v>0.60774285714285714</v>
      </c>
      <c r="O80" s="47">
        <v>0.15480107443164123</v>
      </c>
      <c r="P80" s="47">
        <v>6.6879636420525665</v>
      </c>
      <c r="Q80" s="47">
        <v>0.98121856048140654</v>
      </c>
      <c r="R80" s="47">
        <v>1.2887096774193548E-3</v>
      </c>
    </row>
    <row r="81" spans="1:18">
      <c r="A81" s="46">
        <v>2022</v>
      </c>
      <c r="B81" s="46" t="s">
        <v>183</v>
      </c>
      <c r="C81" s="46" t="s">
        <v>184</v>
      </c>
      <c r="D81" s="47">
        <v>0</v>
      </c>
      <c r="E81" s="48">
        <v>7.5317561352088405E-2</v>
      </c>
      <c r="F81" s="46">
        <v>8.9</v>
      </c>
      <c r="G81" s="47">
        <v>0</v>
      </c>
      <c r="H81" s="47">
        <v>0</v>
      </c>
      <c r="I81" s="47">
        <v>1</v>
      </c>
      <c r="J81" s="47">
        <v>0</v>
      </c>
      <c r="K81" s="47">
        <v>0</v>
      </c>
      <c r="L81" s="47">
        <v>0</v>
      </c>
      <c r="M81" s="47">
        <v>0</v>
      </c>
      <c r="N81" s="47">
        <v>1.0373533333333333</v>
      </c>
      <c r="O81" s="47">
        <v>0.19521927940194725</v>
      </c>
      <c r="P81" s="47">
        <v>4.7097153988868268</v>
      </c>
      <c r="Q81" s="47">
        <v>0.97228845202213321</v>
      </c>
      <c r="R81" s="47">
        <v>2.1241379310344829E-3</v>
      </c>
    </row>
    <row r="82" spans="1:18">
      <c r="A82" s="46">
        <v>2022</v>
      </c>
      <c r="B82" s="46" t="s">
        <v>185</v>
      </c>
      <c r="C82" s="46" t="s">
        <v>186</v>
      </c>
      <c r="D82" s="47">
        <v>1</v>
      </c>
      <c r="E82" s="48">
        <v>8.6789910859773958E-2</v>
      </c>
      <c r="F82" s="46">
        <v>8.9</v>
      </c>
      <c r="G82" s="47">
        <v>0</v>
      </c>
      <c r="H82" s="47">
        <v>0</v>
      </c>
      <c r="I82" s="47">
        <v>1</v>
      </c>
      <c r="J82" s="47">
        <v>0</v>
      </c>
      <c r="K82" s="47">
        <v>0</v>
      </c>
      <c r="L82" s="47">
        <v>0</v>
      </c>
      <c r="M82" s="47">
        <v>0</v>
      </c>
      <c r="N82" s="47">
        <v>0.77865438596491221</v>
      </c>
      <c r="O82" s="47">
        <v>0.2134035263517069</v>
      </c>
      <c r="P82" s="47">
        <v>5.8026551484230051</v>
      </c>
      <c r="Q82" s="47">
        <v>0.98056926817068579</v>
      </c>
      <c r="R82" s="47">
        <v>3.4496000000000001E-3</v>
      </c>
    </row>
    <row r="83" spans="1:18">
      <c r="A83" s="46">
        <v>2022</v>
      </c>
      <c r="B83" s="46" t="s">
        <v>187</v>
      </c>
      <c r="C83" s="46" t="s">
        <v>188</v>
      </c>
      <c r="D83" s="47">
        <v>1</v>
      </c>
      <c r="E83" s="48">
        <v>0.10873365416270331</v>
      </c>
      <c r="F83" s="46">
        <v>9.6</v>
      </c>
      <c r="G83" s="47">
        <v>0</v>
      </c>
      <c r="H83" s="47">
        <v>0</v>
      </c>
      <c r="I83" s="47">
        <v>1</v>
      </c>
      <c r="J83" s="47">
        <v>0</v>
      </c>
      <c r="K83" s="47">
        <v>0</v>
      </c>
      <c r="L83" s="47">
        <v>0</v>
      </c>
      <c r="M83" s="47">
        <v>0</v>
      </c>
      <c r="N83" s="47">
        <v>0.66432797202797211</v>
      </c>
      <c r="O83" s="47">
        <v>0.28315570220360436</v>
      </c>
      <c r="P83" s="47">
        <v>6.4249875811410995</v>
      </c>
      <c r="Q83" s="47">
        <v>0.99383782338532334</v>
      </c>
      <c r="R83" s="47">
        <v>1.1193116634799236E-3</v>
      </c>
    </row>
    <row r="84" spans="1:18">
      <c r="A84" s="46">
        <v>2022</v>
      </c>
      <c r="B84" s="46" t="s">
        <v>189</v>
      </c>
      <c r="C84" s="46" t="s">
        <v>190</v>
      </c>
      <c r="D84" s="47">
        <v>1</v>
      </c>
      <c r="E84" s="48">
        <v>8.7971653366374733E-2</v>
      </c>
      <c r="F84" s="46">
        <v>9.5</v>
      </c>
      <c r="G84" s="47">
        <v>0</v>
      </c>
      <c r="H84" s="47">
        <v>0</v>
      </c>
      <c r="I84" s="47">
        <v>1</v>
      </c>
      <c r="J84" s="47">
        <v>0</v>
      </c>
      <c r="K84" s="47">
        <v>0</v>
      </c>
      <c r="L84" s="47">
        <v>0</v>
      </c>
      <c r="M84" s="47">
        <v>0</v>
      </c>
      <c r="N84" s="47">
        <v>0.73894285714285712</v>
      </c>
      <c r="O84" s="47">
        <v>0.22084456004624067</v>
      </c>
      <c r="P84" s="47">
        <v>5.3205682720178364</v>
      </c>
      <c r="Q84" s="47">
        <v>0.97832328036190697</v>
      </c>
      <c r="R84" s="47">
        <v>1.3842592592592593E-3</v>
      </c>
    </row>
    <row r="85" spans="1:18">
      <c r="A85" s="46">
        <v>2022</v>
      </c>
      <c r="B85" s="46" t="s">
        <v>191</v>
      </c>
      <c r="C85" s="46" t="s">
        <v>192</v>
      </c>
      <c r="D85" s="47">
        <v>1</v>
      </c>
      <c r="E85" s="48">
        <v>0.10454228369739162</v>
      </c>
      <c r="F85" s="46">
        <v>11.4</v>
      </c>
      <c r="G85" s="47">
        <v>0</v>
      </c>
      <c r="H85" s="47">
        <v>0</v>
      </c>
      <c r="I85" s="47">
        <v>1</v>
      </c>
      <c r="J85" s="47">
        <v>0</v>
      </c>
      <c r="K85" s="47">
        <v>0</v>
      </c>
      <c r="L85" s="47">
        <v>0</v>
      </c>
      <c r="M85" s="47">
        <v>0</v>
      </c>
      <c r="N85" s="47">
        <v>0.57763134328358212</v>
      </c>
      <c r="O85" s="47">
        <v>0.23821129002626235</v>
      </c>
      <c r="P85" s="47">
        <v>6.1431569912215274</v>
      </c>
      <c r="Q85" s="47">
        <v>0.97748266854084997</v>
      </c>
      <c r="R85" s="47">
        <v>3.106773618538324E-3</v>
      </c>
    </row>
    <row r="86" spans="1:18">
      <c r="A86" s="46">
        <v>2022</v>
      </c>
      <c r="B86" s="46" t="s">
        <v>193</v>
      </c>
      <c r="C86" s="46" t="s">
        <v>194</v>
      </c>
      <c r="D86" s="47">
        <v>1</v>
      </c>
      <c r="E86" s="48">
        <v>2.3594364052606464E-2</v>
      </c>
      <c r="F86" s="46">
        <v>10.3</v>
      </c>
      <c r="G86" s="47">
        <v>0</v>
      </c>
      <c r="H86" s="47">
        <v>0</v>
      </c>
      <c r="I86" s="47">
        <v>1</v>
      </c>
      <c r="J86" s="47">
        <v>0</v>
      </c>
      <c r="K86" s="47">
        <v>0</v>
      </c>
      <c r="L86" s="47">
        <v>0</v>
      </c>
      <c r="M86" s="47">
        <v>0</v>
      </c>
      <c r="N86" s="47">
        <v>0.45860666666666666</v>
      </c>
      <c r="O86" s="47">
        <v>0.18377229891088476</v>
      </c>
      <c r="P86" s="47">
        <v>6.1057932542927222</v>
      </c>
      <c r="Q86" s="47">
        <v>0.9881476743566262</v>
      </c>
      <c r="R86" s="47">
        <v>2.8776470588235295E-3</v>
      </c>
    </row>
    <row r="87" spans="1:18">
      <c r="A87" s="46">
        <v>2022</v>
      </c>
      <c r="B87" s="46" t="s">
        <v>195</v>
      </c>
      <c r="C87" s="46" t="s">
        <v>196</v>
      </c>
      <c r="D87" s="47">
        <v>1</v>
      </c>
      <c r="E87" s="48">
        <v>0.16465299413683979</v>
      </c>
      <c r="F87" s="46">
        <v>6</v>
      </c>
      <c r="G87" s="47">
        <v>0</v>
      </c>
      <c r="H87" s="47">
        <v>0</v>
      </c>
      <c r="I87" s="47">
        <v>1</v>
      </c>
      <c r="J87" s="47">
        <v>0</v>
      </c>
      <c r="K87" s="47">
        <v>0</v>
      </c>
      <c r="L87" s="47">
        <v>0</v>
      </c>
      <c r="M87" s="47">
        <v>0</v>
      </c>
      <c r="N87" s="47">
        <v>0.8428714285714286</v>
      </c>
      <c r="O87" s="47">
        <v>0.23256689034425421</v>
      </c>
      <c r="P87" s="47">
        <v>5.1701725806451613</v>
      </c>
      <c r="Q87" s="47">
        <v>0.99894917035304487</v>
      </c>
      <c r="R87" s="47">
        <v>6.2E-4</v>
      </c>
    </row>
    <row r="88" spans="1:18">
      <c r="A88" s="46">
        <v>2022</v>
      </c>
      <c r="B88" s="46" t="s">
        <v>197</v>
      </c>
      <c r="C88" s="46" t="s">
        <v>198</v>
      </c>
      <c r="D88" s="47">
        <v>1</v>
      </c>
      <c r="E88" s="48">
        <v>6.2054453161052146E-2</v>
      </c>
      <c r="F88" s="46">
        <v>7.4</v>
      </c>
      <c r="G88" s="47">
        <v>0</v>
      </c>
      <c r="H88" s="47">
        <v>0</v>
      </c>
      <c r="I88" s="47">
        <v>1</v>
      </c>
      <c r="J88" s="47">
        <v>0</v>
      </c>
      <c r="K88" s="47">
        <v>0</v>
      </c>
      <c r="L88" s="47">
        <v>0</v>
      </c>
      <c r="M88" s="47">
        <v>0</v>
      </c>
      <c r="N88" s="47">
        <v>0.75478749999999994</v>
      </c>
      <c r="O88" s="47">
        <v>0.24621925809525405</v>
      </c>
      <c r="P88" s="47">
        <v>5.7380944444444451</v>
      </c>
      <c r="Q88" s="47">
        <v>0.9906596227415001</v>
      </c>
      <c r="R88" s="47">
        <v>1.3983471074380165E-3</v>
      </c>
    </row>
    <row r="89" spans="1:18">
      <c r="A89" s="46">
        <v>2022</v>
      </c>
      <c r="B89" s="46" t="s">
        <v>199</v>
      </c>
      <c r="C89" s="46" t="s">
        <v>200</v>
      </c>
      <c r="D89" s="47">
        <v>1</v>
      </c>
      <c r="E89" s="48">
        <v>2.5591531373139648E-2</v>
      </c>
      <c r="F89" s="46">
        <v>3</v>
      </c>
      <c r="G89" s="47">
        <v>0</v>
      </c>
      <c r="H89" s="47">
        <v>0</v>
      </c>
      <c r="I89" s="47">
        <v>1</v>
      </c>
      <c r="J89" s="47">
        <v>0</v>
      </c>
      <c r="K89" s="47">
        <v>0</v>
      </c>
      <c r="L89" s="47">
        <v>0</v>
      </c>
      <c r="M89" s="47">
        <v>0</v>
      </c>
      <c r="N89" s="47">
        <v>0.28667142857142858</v>
      </c>
      <c r="O89" s="47">
        <v>0.52012791029561678</v>
      </c>
      <c r="P89" s="47">
        <v>10.370560738255035</v>
      </c>
      <c r="Q89" s="47">
        <v>0.97772462251457615</v>
      </c>
      <c r="R89" s="47">
        <v>1.131645569620253E-3</v>
      </c>
    </row>
    <row r="90" spans="1:18">
      <c r="A90" s="46">
        <v>2022</v>
      </c>
      <c r="B90" s="46" t="s">
        <v>201</v>
      </c>
      <c r="C90" s="46" t="s">
        <v>202</v>
      </c>
      <c r="D90" s="47">
        <v>1</v>
      </c>
      <c r="E90" s="48">
        <v>0.11280705643550877</v>
      </c>
      <c r="F90" s="46">
        <v>6.6</v>
      </c>
      <c r="G90" s="47">
        <v>0</v>
      </c>
      <c r="H90" s="47">
        <v>0</v>
      </c>
      <c r="I90" s="47">
        <v>1</v>
      </c>
      <c r="J90" s="47">
        <v>0</v>
      </c>
      <c r="K90" s="47">
        <v>0</v>
      </c>
      <c r="L90" s="47">
        <v>0</v>
      </c>
      <c r="M90" s="47">
        <v>0</v>
      </c>
      <c r="N90" s="47">
        <v>0.65814324324324325</v>
      </c>
      <c r="O90" s="47">
        <v>0.2281498606220963</v>
      </c>
      <c r="P90" s="47">
        <v>5.891348123934053</v>
      </c>
      <c r="Q90" s="47">
        <v>0.98555313268696121</v>
      </c>
      <c r="R90" s="47">
        <v>1.932967032967033E-3</v>
      </c>
    </row>
    <row r="91" spans="1:18">
      <c r="A91" s="46">
        <v>2022</v>
      </c>
      <c r="B91" s="46" t="s">
        <v>203</v>
      </c>
      <c r="C91" s="46" t="s">
        <v>204</v>
      </c>
      <c r="D91" s="47">
        <v>1</v>
      </c>
      <c r="E91" s="48">
        <v>-7.7816084940200148E-2</v>
      </c>
      <c r="F91" s="46">
        <v>6.3</v>
      </c>
      <c r="G91" s="47">
        <v>0</v>
      </c>
      <c r="H91" s="47">
        <v>0</v>
      </c>
      <c r="I91" s="47">
        <v>1</v>
      </c>
      <c r="J91" s="47">
        <v>0</v>
      </c>
      <c r="K91" s="47">
        <v>0</v>
      </c>
      <c r="L91" s="47">
        <v>0</v>
      </c>
      <c r="M91" s="47">
        <v>0</v>
      </c>
      <c r="N91" s="47">
        <v>0.59613454545454547</v>
      </c>
      <c r="O91" s="47">
        <v>0.22159885187445591</v>
      </c>
      <c r="P91" s="47">
        <v>5.1573465893453898</v>
      </c>
      <c r="Q91" s="47">
        <v>0.98448489358717073</v>
      </c>
      <c r="R91" s="47">
        <v>2.0027559055118111E-3</v>
      </c>
    </row>
    <row r="92" spans="1:18">
      <c r="A92" s="46">
        <v>2022</v>
      </c>
      <c r="B92" s="46" t="s">
        <v>205</v>
      </c>
      <c r="C92" s="46" t="s">
        <v>206</v>
      </c>
      <c r="D92" s="47">
        <v>1</v>
      </c>
      <c r="E92" s="48">
        <v>-6.0348565548573312E-2</v>
      </c>
      <c r="F92" s="46">
        <v>10.7</v>
      </c>
      <c r="G92" s="47">
        <v>0</v>
      </c>
      <c r="H92" s="47">
        <v>0</v>
      </c>
      <c r="I92" s="47">
        <v>1</v>
      </c>
      <c r="J92" s="47">
        <v>0</v>
      </c>
      <c r="K92" s="47">
        <v>0</v>
      </c>
      <c r="L92" s="47">
        <v>0</v>
      </c>
      <c r="M92" s="47">
        <v>0</v>
      </c>
      <c r="N92" s="47">
        <v>0.37856666666666666</v>
      </c>
      <c r="O92" s="47">
        <v>0.42281647107084253</v>
      </c>
      <c r="P92" s="47">
        <v>9.5041239888423981</v>
      </c>
      <c r="Q92" s="47">
        <v>0.98737342608083123</v>
      </c>
      <c r="R92" s="47">
        <v>1.2152542372881356E-3</v>
      </c>
    </row>
    <row r="93" spans="1:18">
      <c r="A93" s="46">
        <v>2022</v>
      </c>
      <c r="B93" s="46" t="s">
        <v>207</v>
      </c>
      <c r="C93" s="46" t="s">
        <v>208</v>
      </c>
      <c r="D93" s="47">
        <v>1</v>
      </c>
      <c r="E93" s="48">
        <v>-4.7416681408586634E-3</v>
      </c>
      <c r="F93" s="46">
        <v>11.5</v>
      </c>
      <c r="G93" s="47">
        <v>0</v>
      </c>
      <c r="H93" s="47">
        <v>0</v>
      </c>
      <c r="I93" s="47">
        <v>1</v>
      </c>
      <c r="J93" s="47">
        <v>0</v>
      </c>
      <c r="K93" s="47">
        <v>0</v>
      </c>
      <c r="L93" s="47">
        <v>0</v>
      </c>
      <c r="M93" s="47">
        <v>0</v>
      </c>
      <c r="N93" s="47">
        <v>0.37498888888888887</v>
      </c>
      <c r="O93" s="47">
        <v>0.37753755506947229</v>
      </c>
      <c r="P93" s="47">
        <v>11.472528759689922</v>
      </c>
      <c r="Q93" s="47">
        <v>0.9617766452339328</v>
      </c>
      <c r="R93" s="47">
        <v>1.5731707317073172E-3</v>
      </c>
    </row>
    <row r="94" spans="1:18">
      <c r="A94" s="46">
        <v>2022</v>
      </c>
      <c r="B94" s="46" t="s">
        <v>209</v>
      </c>
      <c r="C94" s="46" t="s">
        <v>210</v>
      </c>
      <c r="D94" s="47">
        <v>1</v>
      </c>
      <c r="E94" s="48">
        <v>-1.4364438540803116E-2</v>
      </c>
      <c r="F94" s="46">
        <v>10.5</v>
      </c>
      <c r="G94" s="47">
        <v>0</v>
      </c>
      <c r="H94" s="47">
        <v>0</v>
      </c>
      <c r="I94" s="47">
        <v>1</v>
      </c>
      <c r="J94" s="47">
        <v>0</v>
      </c>
      <c r="K94" s="47">
        <v>0</v>
      </c>
      <c r="L94" s="47">
        <v>0</v>
      </c>
      <c r="M94" s="47">
        <v>0</v>
      </c>
      <c r="N94" s="47">
        <v>0.59599462365591405</v>
      </c>
      <c r="O94" s="47">
        <v>0.25961205620257305</v>
      </c>
      <c r="P94" s="47">
        <v>6.4739225822501396</v>
      </c>
      <c r="Q94" s="47">
        <v>0.97099093410310766</v>
      </c>
      <c r="R94" s="47">
        <v>3.7306264501160095E-3</v>
      </c>
    </row>
    <row r="95" spans="1:18">
      <c r="A95" s="46">
        <v>2022</v>
      </c>
      <c r="B95" s="46" t="s">
        <v>211</v>
      </c>
      <c r="C95" s="46" t="s">
        <v>212</v>
      </c>
      <c r="D95" s="47">
        <v>1</v>
      </c>
      <c r="E95" s="48">
        <v>-3.9653982345496538E-2</v>
      </c>
      <c r="F95" s="46">
        <v>11</v>
      </c>
      <c r="G95" s="47">
        <v>0</v>
      </c>
      <c r="H95" s="47">
        <v>0</v>
      </c>
      <c r="I95" s="47">
        <v>1</v>
      </c>
      <c r="J95" s="47">
        <v>0</v>
      </c>
      <c r="K95" s="47">
        <v>0</v>
      </c>
      <c r="L95" s="47">
        <v>0</v>
      </c>
      <c r="M95" s="47">
        <v>0</v>
      </c>
      <c r="N95" s="47">
        <v>0.69519333333333333</v>
      </c>
      <c r="O95" s="47">
        <v>0.19183605570922505</v>
      </c>
      <c r="P95" s="47">
        <v>6.0553831993569132</v>
      </c>
      <c r="Q95" s="47">
        <v>0.98807046481074812</v>
      </c>
      <c r="R95" s="47">
        <v>1.2196078431372548E-3</v>
      </c>
    </row>
    <row r="96" spans="1:18">
      <c r="A96" s="46">
        <v>2022</v>
      </c>
      <c r="B96" s="46" t="s">
        <v>214</v>
      </c>
      <c r="C96" s="46" t="s">
        <v>215</v>
      </c>
      <c r="D96" s="47">
        <v>0</v>
      </c>
      <c r="E96" s="48">
        <v>5.9272466923573963E-2</v>
      </c>
      <c r="F96" s="46">
        <v>7.8</v>
      </c>
      <c r="G96" s="47">
        <v>1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1</v>
      </c>
      <c r="N96" s="47">
        <v>0.20793231578947369</v>
      </c>
      <c r="O96" s="47">
        <v>0.43828624180308828</v>
      </c>
      <c r="P96" s="47">
        <v>7.9511374617604442</v>
      </c>
      <c r="Q96" s="47">
        <v>0.95912586939980982</v>
      </c>
      <c r="R96" s="47">
        <v>5.7303761533002125E-3</v>
      </c>
    </row>
    <row r="97" spans="1:18">
      <c r="A97" s="46">
        <v>2022</v>
      </c>
      <c r="B97" s="46" t="s">
        <v>216</v>
      </c>
      <c r="C97" s="46" t="s">
        <v>217</v>
      </c>
      <c r="D97" s="47">
        <v>1</v>
      </c>
      <c r="E97" s="48">
        <v>2.3897212548230486E-2</v>
      </c>
      <c r="F97" s="46">
        <v>7.5</v>
      </c>
      <c r="G97" s="47">
        <v>1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1</v>
      </c>
      <c r="N97" s="47">
        <v>0.20128756345177665</v>
      </c>
      <c r="O97" s="47">
        <v>0.38655349806427736</v>
      </c>
      <c r="P97" s="47">
        <v>9.4926781276985714</v>
      </c>
      <c r="Q97" s="47">
        <v>0.96422586571475777</v>
      </c>
      <c r="R97" s="47">
        <v>3.9708187543736877E-3</v>
      </c>
    </row>
    <row r="98" spans="1:18">
      <c r="A98" s="46">
        <v>2022</v>
      </c>
      <c r="B98" s="46" t="s">
        <v>218</v>
      </c>
      <c r="C98" s="46" t="s">
        <v>219</v>
      </c>
      <c r="D98" s="47">
        <v>1</v>
      </c>
      <c r="E98" s="48">
        <v>4.9869577489000734E-2</v>
      </c>
      <c r="F98" s="46">
        <v>7.4</v>
      </c>
      <c r="G98" s="47">
        <v>1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1</v>
      </c>
      <c r="N98" s="47">
        <v>0.21395593220338985</v>
      </c>
      <c r="O98" s="47">
        <v>0.39723268228704145</v>
      </c>
      <c r="P98" s="47">
        <v>8.8381398837117953</v>
      </c>
      <c r="Q98" s="47">
        <v>0.96639310064377792</v>
      </c>
      <c r="R98" s="47">
        <v>3.7359099804305284E-3</v>
      </c>
    </row>
    <row r="99" spans="1:18">
      <c r="A99" s="46">
        <v>2022</v>
      </c>
      <c r="B99" s="46" t="s">
        <v>220</v>
      </c>
      <c r="C99" s="46" t="s">
        <v>221</v>
      </c>
      <c r="D99" s="47">
        <v>1</v>
      </c>
      <c r="E99" s="48">
        <v>0.10497357664405926</v>
      </c>
      <c r="F99" s="46">
        <v>8.4</v>
      </c>
      <c r="G99" s="47">
        <v>1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1</v>
      </c>
      <c r="N99" s="47">
        <v>0.27755004668534078</v>
      </c>
      <c r="O99" s="47">
        <v>0.37013881890407524</v>
      </c>
      <c r="P99" s="47">
        <v>9.5314988056296048</v>
      </c>
      <c r="Q99" s="47">
        <v>0.97110134998070685</v>
      </c>
      <c r="R99" s="47">
        <v>4.4257083977331272E-3</v>
      </c>
    </row>
    <row r="100" spans="1:18">
      <c r="A100" s="46">
        <v>2022</v>
      </c>
      <c r="B100" s="46" t="s">
        <v>222</v>
      </c>
      <c r="C100" s="46" t="s">
        <v>223</v>
      </c>
      <c r="D100" s="47">
        <v>0</v>
      </c>
      <c r="E100" s="48">
        <v>3.1239300178176055E-2</v>
      </c>
      <c r="F100" s="46">
        <v>9.6999999999999993</v>
      </c>
      <c r="G100" s="47">
        <v>1</v>
      </c>
      <c r="H100" s="47">
        <v>0</v>
      </c>
      <c r="I100" s="47">
        <v>0</v>
      </c>
      <c r="J100" s="47">
        <v>0</v>
      </c>
      <c r="K100" s="47">
        <v>0</v>
      </c>
      <c r="L100" s="47">
        <v>1</v>
      </c>
      <c r="M100" s="47">
        <v>0</v>
      </c>
      <c r="N100" s="47">
        <v>0.38025245901639343</v>
      </c>
      <c r="O100" s="47">
        <v>0.22125245287718268</v>
      </c>
      <c r="P100" s="47">
        <v>6.0346765949971894</v>
      </c>
      <c r="Q100" s="47">
        <v>0.96932150340153644</v>
      </c>
      <c r="R100" s="47">
        <v>2.4000000000000002E-3</v>
      </c>
    </row>
    <row r="101" spans="1:18">
      <c r="A101" s="46">
        <v>2022</v>
      </c>
      <c r="B101" s="46" t="s">
        <v>224</v>
      </c>
      <c r="C101" s="46" t="s">
        <v>225</v>
      </c>
      <c r="D101" s="47">
        <v>0</v>
      </c>
      <c r="E101" s="48">
        <v>3.801001557824453E-2</v>
      </c>
      <c r="F101" s="46">
        <v>9.9</v>
      </c>
      <c r="G101" s="47">
        <v>1</v>
      </c>
      <c r="H101" s="47">
        <v>0</v>
      </c>
      <c r="I101" s="47">
        <v>0</v>
      </c>
      <c r="J101" s="47">
        <v>0</v>
      </c>
      <c r="K101" s="47">
        <v>0</v>
      </c>
      <c r="L101" s="47">
        <v>1</v>
      </c>
      <c r="M101" s="47">
        <v>0</v>
      </c>
      <c r="N101" s="47">
        <v>0.49841228070175436</v>
      </c>
      <c r="O101" s="47">
        <v>0.22715080816928848</v>
      </c>
      <c r="P101" s="47">
        <v>6.9838633768261404</v>
      </c>
      <c r="Q101" s="47">
        <v>0.96843661451275109</v>
      </c>
      <c r="R101" s="47">
        <v>2.8925806451612903E-3</v>
      </c>
    </row>
    <row r="102" spans="1:18">
      <c r="A102" s="46">
        <v>2022</v>
      </c>
      <c r="B102" s="46" t="s">
        <v>226</v>
      </c>
      <c r="C102" s="46" t="s">
        <v>227</v>
      </c>
      <c r="D102" s="47">
        <v>0</v>
      </c>
      <c r="E102" s="48">
        <v>2.7105006394309548E-2</v>
      </c>
      <c r="F102" s="46">
        <v>10.8</v>
      </c>
      <c r="G102" s="47">
        <v>1</v>
      </c>
      <c r="H102" s="47">
        <v>0</v>
      </c>
      <c r="I102" s="47">
        <v>0</v>
      </c>
      <c r="J102" s="47">
        <v>0</v>
      </c>
      <c r="K102" s="47">
        <v>0</v>
      </c>
      <c r="L102" s="47">
        <v>1</v>
      </c>
      <c r="M102" s="47">
        <v>0</v>
      </c>
      <c r="N102" s="47">
        <v>0.49019999999999991</v>
      </c>
      <c r="O102" s="47">
        <v>0.24656276296247698</v>
      </c>
      <c r="P102" s="47">
        <v>6.3054075738529223</v>
      </c>
      <c r="Q102" s="47">
        <v>0.96342970101309622</v>
      </c>
      <c r="R102" s="47">
        <v>2.0075709779179812E-3</v>
      </c>
    </row>
    <row r="103" spans="1:18">
      <c r="A103" s="46">
        <v>2022</v>
      </c>
      <c r="B103" s="46" t="s">
        <v>228</v>
      </c>
      <c r="C103" s="46" t="s">
        <v>229</v>
      </c>
      <c r="D103" s="47">
        <v>0</v>
      </c>
      <c r="E103" s="48">
        <v>4.214076938953322E-2</v>
      </c>
      <c r="F103" s="46">
        <v>9.8000000000000007</v>
      </c>
      <c r="G103" s="47">
        <v>1</v>
      </c>
      <c r="H103" s="47">
        <v>0</v>
      </c>
      <c r="I103" s="47">
        <v>0</v>
      </c>
      <c r="J103" s="47">
        <v>0</v>
      </c>
      <c r="K103" s="47">
        <v>0</v>
      </c>
      <c r="L103" s="47">
        <v>1</v>
      </c>
      <c r="M103" s="47">
        <v>0</v>
      </c>
      <c r="N103" s="47">
        <v>0.61526029411764704</v>
      </c>
      <c r="O103" s="47">
        <v>0.23981956150879855</v>
      </c>
      <c r="P103" s="47">
        <v>6.8034492987249537</v>
      </c>
      <c r="Q103" s="47">
        <v>0.97375572748979988</v>
      </c>
      <c r="R103" s="47">
        <v>2.8298969072164952E-3</v>
      </c>
    </row>
    <row r="104" spans="1:18">
      <c r="A104" s="46">
        <v>2022</v>
      </c>
      <c r="B104" s="46" t="s">
        <v>230</v>
      </c>
      <c r="C104" s="46" t="s">
        <v>231</v>
      </c>
      <c r="D104" s="47">
        <v>0</v>
      </c>
      <c r="E104" s="48">
        <v>5.1785112046708527E-2</v>
      </c>
      <c r="F104" s="46">
        <v>11.7</v>
      </c>
      <c r="G104" s="47">
        <v>1</v>
      </c>
      <c r="H104" s="47">
        <v>0</v>
      </c>
      <c r="I104" s="47">
        <v>0</v>
      </c>
      <c r="J104" s="47">
        <v>0</v>
      </c>
      <c r="K104" s="47">
        <v>0</v>
      </c>
      <c r="L104" s="47">
        <v>1</v>
      </c>
      <c r="M104" s="47">
        <v>0</v>
      </c>
      <c r="N104" s="47">
        <v>0.28606842105263158</v>
      </c>
      <c r="O104" s="47">
        <v>0.1690544117647059</v>
      </c>
      <c r="P104" s="47">
        <v>4.9816221827336005</v>
      </c>
      <c r="Q104" s="47">
        <v>0.87575662796901732</v>
      </c>
      <c r="R104" s="47">
        <v>1.3359050445103857E-3</v>
      </c>
    </row>
    <row r="105" spans="1:18">
      <c r="A105" s="46">
        <v>2022</v>
      </c>
      <c r="B105" s="46" t="s">
        <v>232</v>
      </c>
      <c r="C105" s="46" t="s">
        <v>233</v>
      </c>
      <c r="D105" s="47">
        <v>0</v>
      </c>
      <c r="E105" s="48">
        <v>8.305755066587343E-3</v>
      </c>
      <c r="F105" s="46">
        <v>10</v>
      </c>
      <c r="G105" s="47">
        <v>1</v>
      </c>
      <c r="H105" s="47">
        <v>0</v>
      </c>
      <c r="I105" s="47">
        <v>0</v>
      </c>
      <c r="J105" s="47">
        <v>0</v>
      </c>
      <c r="K105" s="47">
        <v>0</v>
      </c>
      <c r="L105" s="47">
        <v>1</v>
      </c>
      <c r="M105" s="47">
        <v>0</v>
      </c>
      <c r="N105" s="47">
        <v>0.35790568181818183</v>
      </c>
      <c r="O105" s="47">
        <v>0.20250542838071309</v>
      </c>
      <c r="P105" s="47">
        <v>7.2382819505406273</v>
      </c>
      <c r="Q105" s="47">
        <v>0.97034198319135623</v>
      </c>
      <c r="R105" s="47">
        <v>2.0850446428571428E-3</v>
      </c>
    </row>
    <row r="106" spans="1:18">
      <c r="A106" s="46">
        <v>2022</v>
      </c>
      <c r="B106" s="46" t="s">
        <v>234</v>
      </c>
      <c r="C106" s="46" t="s">
        <v>235</v>
      </c>
      <c r="D106" s="47">
        <v>0</v>
      </c>
      <c r="E106" s="48">
        <v>9.7090346862536051E-2</v>
      </c>
      <c r="F106" s="46">
        <v>8.1999999999999993</v>
      </c>
      <c r="G106" s="47">
        <v>1</v>
      </c>
      <c r="H106" s="47">
        <v>0</v>
      </c>
      <c r="I106" s="47">
        <v>0</v>
      </c>
      <c r="J106" s="47">
        <v>0</v>
      </c>
      <c r="K106" s="47">
        <v>0</v>
      </c>
      <c r="L106" s="47">
        <v>1</v>
      </c>
      <c r="M106" s="47">
        <v>0</v>
      </c>
      <c r="N106" s="47">
        <v>0.48971382978723399</v>
      </c>
      <c r="O106" s="47">
        <v>0.2323246636933326</v>
      </c>
      <c r="P106" s="47">
        <v>4.8167169713241176</v>
      </c>
      <c r="Q106" s="47">
        <v>0.96197084271969524</v>
      </c>
      <c r="R106" s="47">
        <v>3.2599627560521414E-3</v>
      </c>
    </row>
    <row r="107" spans="1:18">
      <c r="A107" s="46">
        <v>2022</v>
      </c>
      <c r="B107" s="46" t="s">
        <v>236</v>
      </c>
      <c r="C107" s="46" t="s">
        <v>237</v>
      </c>
      <c r="D107" s="47">
        <v>0</v>
      </c>
      <c r="E107" s="48">
        <v>2.2112105903129578E-2</v>
      </c>
      <c r="F107" s="46">
        <v>8.8000000000000007</v>
      </c>
      <c r="G107" s="47">
        <v>1</v>
      </c>
      <c r="H107" s="47">
        <v>0</v>
      </c>
      <c r="I107" s="47">
        <v>0</v>
      </c>
      <c r="J107" s="47">
        <v>0</v>
      </c>
      <c r="K107" s="47">
        <v>0</v>
      </c>
      <c r="L107" s="47">
        <v>1</v>
      </c>
      <c r="M107" s="47">
        <v>0</v>
      </c>
      <c r="N107" s="47">
        <v>0.35806857142857146</v>
      </c>
      <c r="O107" s="47">
        <v>0.22474141476472009</v>
      </c>
      <c r="P107" s="47">
        <v>6.1808450120303533</v>
      </c>
      <c r="Q107" s="47">
        <v>0.95688774695987999</v>
      </c>
      <c r="R107" s="47">
        <v>1.9718978102189781E-3</v>
      </c>
    </row>
    <row r="108" spans="1:18">
      <c r="A108" s="46">
        <v>2022</v>
      </c>
      <c r="B108" s="46" t="s">
        <v>238</v>
      </c>
      <c r="C108" s="46" t="s">
        <v>239</v>
      </c>
      <c r="D108" s="47">
        <v>0</v>
      </c>
      <c r="E108" s="48">
        <v>5.9828124695173644E-2</v>
      </c>
      <c r="F108" s="46">
        <v>9.6999999999999993</v>
      </c>
      <c r="G108" s="47">
        <v>1</v>
      </c>
      <c r="H108" s="47">
        <v>0</v>
      </c>
      <c r="I108" s="47">
        <v>0</v>
      </c>
      <c r="J108" s="47">
        <v>0</v>
      </c>
      <c r="K108" s="47">
        <v>0</v>
      </c>
      <c r="L108" s="47">
        <v>1</v>
      </c>
      <c r="M108" s="47">
        <v>0</v>
      </c>
      <c r="N108" s="47">
        <v>0.39191726907630525</v>
      </c>
      <c r="O108" s="47">
        <v>0.23785924322873861</v>
      </c>
      <c r="P108" s="47">
        <v>6.0743318771331047</v>
      </c>
      <c r="Q108" s="47">
        <v>0.96997563210004567</v>
      </c>
      <c r="R108" s="47">
        <v>2.8781925343811395E-3</v>
      </c>
    </row>
    <row r="109" spans="1:18">
      <c r="A109" s="46">
        <v>2022</v>
      </c>
      <c r="B109" s="46" t="s">
        <v>240</v>
      </c>
      <c r="C109" s="46" t="s">
        <v>241</v>
      </c>
      <c r="D109" s="47">
        <v>0</v>
      </c>
      <c r="E109" s="48">
        <v>3.1350822102420489E-2</v>
      </c>
      <c r="F109" s="46">
        <v>9.1</v>
      </c>
      <c r="G109" s="47">
        <v>1</v>
      </c>
      <c r="H109" s="47">
        <v>0</v>
      </c>
      <c r="I109" s="47">
        <v>0</v>
      </c>
      <c r="J109" s="47">
        <v>0</v>
      </c>
      <c r="K109" s="47">
        <v>0</v>
      </c>
      <c r="L109" s="47">
        <v>1</v>
      </c>
      <c r="M109" s="47">
        <v>0</v>
      </c>
      <c r="N109" s="47">
        <v>0.32980883190883192</v>
      </c>
      <c r="O109" s="47">
        <v>0.27844301929787463</v>
      </c>
      <c r="P109" s="47">
        <v>7.5345783069070373</v>
      </c>
      <c r="Q109" s="47">
        <v>0.96818324350893081</v>
      </c>
      <c r="R109" s="47">
        <v>3.2223972003499559E-3</v>
      </c>
    </row>
    <row r="110" spans="1:18">
      <c r="A110" s="46">
        <v>2022</v>
      </c>
      <c r="B110" s="46" t="s">
        <v>242</v>
      </c>
      <c r="C110" s="46" t="s">
        <v>243</v>
      </c>
      <c r="D110" s="47">
        <v>0</v>
      </c>
      <c r="E110" s="48">
        <v>4.2571794354121686E-2</v>
      </c>
      <c r="F110" s="46">
        <v>9.1999999999999993</v>
      </c>
      <c r="G110" s="47">
        <v>1</v>
      </c>
      <c r="H110" s="47">
        <v>0</v>
      </c>
      <c r="I110" s="47">
        <v>0</v>
      </c>
      <c r="J110" s="47">
        <v>0</v>
      </c>
      <c r="K110" s="47">
        <v>0</v>
      </c>
      <c r="L110" s="47">
        <v>1</v>
      </c>
      <c r="M110" s="47">
        <v>0</v>
      </c>
      <c r="N110" s="47">
        <v>0.311553515625</v>
      </c>
      <c r="O110" s="47">
        <v>0.28272223282652525</v>
      </c>
      <c r="P110" s="47">
        <v>7.0117213321813541</v>
      </c>
      <c r="Q110" s="47">
        <v>0.96952519944782767</v>
      </c>
      <c r="R110" s="47">
        <v>3.3387362637362639E-3</v>
      </c>
    </row>
    <row r="111" spans="1:18">
      <c r="A111" s="46">
        <v>2022</v>
      </c>
      <c r="B111" s="46" t="s">
        <v>244</v>
      </c>
      <c r="C111" s="46" t="s">
        <v>245</v>
      </c>
      <c r="D111" s="47">
        <v>1</v>
      </c>
      <c r="E111" s="48">
        <v>5.4117513715291714E-2</v>
      </c>
      <c r="F111" s="46">
        <v>8.9</v>
      </c>
      <c r="G111" s="47">
        <v>1</v>
      </c>
      <c r="H111" s="47">
        <v>0</v>
      </c>
      <c r="I111" s="47">
        <v>0</v>
      </c>
      <c r="J111" s="47">
        <v>0</v>
      </c>
      <c r="K111" s="47">
        <v>0</v>
      </c>
      <c r="L111" s="47">
        <v>1</v>
      </c>
      <c r="M111" s="47">
        <v>0</v>
      </c>
      <c r="N111" s="47">
        <v>0.38067159999999994</v>
      </c>
      <c r="O111" s="47">
        <v>0.26213046331312922</v>
      </c>
      <c r="P111" s="47">
        <v>7.0653363357867516</v>
      </c>
      <c r="Q111" s="47">
        <v>0.97358878361296197</v>
      </c>
      <c r="R111" s="47">
        <v>2.5210631895687063E-3</v>
      </c>
    </row>
    <row r="112" spans="1:18">
      <c r="A112" s="46">
        <v>2022</v>
      </c>
      <c r="B112" s="46" t="s">
        <v>246</v>
      </c>
      <c r="C112" s="46" t="s">
        <v>247</v>
      </c>
      <c r="D112" s="47">
        <v>1</v>
      </c>
      <c r="E112" s="48">
        <v>-2.4287491776132129E-2</v>
      </c>
      <c r="F112" s="46">
        <v>7.1</v>
      </c>
      <c r="G112" s="47">
        <v>1</v>
      </c>
      <c r="H112" s="47">
        <v>0</v>
      </c>
      <c r="I112" s="47">
        <v>0</v>
      </c>
      <c r="J112" s="47">
        <v>0</v>
      </c>
      <c r="K112" s="47">
        <v>0</v>
      </c>
      <c r="L112" s="47">
        <v>1</v>
      </c>
      <c r="M112" s="47">
        <v>0</v>
      </c>
      <c r="N112" s="47">
        <v>0.4609584745762712</v>
      </c>
      <c r="O112" s="47">
        <v>0.21919469548764883</v>
      </c>
      <c r="P112" s="47">
        <v>5.7480229693383533</v>
      </c>
      <c r="Q112" s="47">
        <v>0.97265829673248994</v>
      </c>
      <c r="R112" s="47">
        <v>2.7040000000000002E-3</v>
      </c>
    </row>
    <row r="113" spans="1:18">
      <c r="A113" s="46">
        <v>2022</v>
      </c>
      <c r="B113" s="46" t="s">
        <v>248</v>
      </c>
      <c r="C113" s="46" t="s">
        <v>249</v>
      </c>
      <c r="D113" s="47">
        <v>1</v>
      </c>
      <c r="E113" s="48">
        <v>2.8943171380716226E-2</v>
      </c>
      <c r="F113" s="46">
        <v>9.6</v>
      </c>
      <c r="G113" s="47">
        <v>1</v>
      </c>
      <c r="H113" s="47">
        <v>0</v>
      </c>
      <c r="I113" s="47">
        <v>0</v>
      </c>
      <c r="J113" s="47">
        <v>0</v>
      </c>
      <c r="K113" s="47">
        <v>0</v>
      </c>
      <c r="L113" s="47">
        <v>1</v>
      </c>
      <c r="M113" s="47">
        <v>0</v>
      </c>
      <c r="N113" s="47">
        <v>0.41820681818181815</v>
      </c>
      <c r="O113" s="47">
        <v>0.27091296151368999</v>
      </c>
      <c r="P113" s="47">
        <v>6.9593801015568335</v>
      </c>
      <c r="Q113" s="47">
        <v>0.96753636105087926</v>
      </c>
      <c r="R113" s="47">
        <v>1.9187366167023555E-3</v>
      </c>
    </row>
    <row r="114" spans="1:18">
      <c r="A114" s="46">
        <v>2022</v>
      </c>
      <c r="B114" s="46" t="s">
        <v>250</v>
      </c>
      <c r="C114" s="46" t="s">
        <v>251</v>
      </c>
      <c r="D114" s="47">
        <v>1</v>
      </c>
      <c r="E114" s="48">
        <v>-3.9056702721143199E-2</v>
      </c>
      <c r="F114" s="46">
        <v>11.2</v>
      </c>
      <c r="G114" s="47">
        <v>1</v>
      </c>
      <c r="H114" s="47">
        <v>0</v>
      </c>
      <c r="I114" s="47">
        <v>0</v>
      </c>
      <c r="J114" s="47">
        <v>0</v>
      </c>
      <c r="K114" s="47">
        <v>0</v>
      </c>
      <c r="L114" s="47">
        <v>1</v>
      </c>
      <c r="M114" s="47">
        <v>0</v>
      </c>
      <c r="N114" s="47">
        <v>0.41134428571428572</v>
      </c>
      <c r="O114" s="47">
        <v>0.22791648557149766</v>
      </c>
      <c r="P114" s="47">
        <v>4.9865570860776742</v>
      </c>
      <c r="Q114" s="47">
        <v>0.96941734591461437</v>
      </c>
      <c r="R114" s="47">
        <v>2.8315112540192927E-3</v>
      </c>
    </row>
    <row r="115" spans="1:18">
      <c r="A115" s="46">
        <v>2022</v>
      </c>
      <c r="B115" s="46" t="s">
        <v>252</v>
      </c>
      <c r="C115" s="46" t="s">
        <v>253</v>
      </c>
      <c r="D115" s="47">
        <v>1</v>
      </c>
      <c r="E115" s="48">
        <v>-9.5212126427276968E-3</v>
      </c>
      <c r="F115" s="46">
        <v>9.9</v>
      </c>
      <c r="G115" s="47">
        <v>1</v>
      </c>
      <c r="H115" s="47">
        <v>0</v>
      </c>
      <c r="I115" s="47">
        <v>0</v>
      </c>
      <c r="J115" s="47">
        <v>0</v>
      </c>
      <c r="K115" s="47">
        <v>0</v>
      </c>
      <c r="L115" s="47">
        <v>1</v>
      </c>
      <c r="M115" s="47">
        <v>0</v>
      </c>
      <c r="N115" s="47">
        <v>0.42640499999999998</v>
      </c>
      <c r="O115" s="47">
        <v>0.251003873575185</v>
      </c>
      <c r="P115" s="47">
        <v>5.8805635368324722</v>
      </c>
      <c r="Q115" s="47">
        <v>0.96412096481045018</v>
      </c>
      <c r="R115" s="47">
        <v>3.2795284030010721E-3</v>
      </c>
    </row>
    <row r="116" spans="1:18">
      <c r="A116" s="46">
        <v>2022</v>
      </c>
      <c r="B116" s="46" t="s">
        <v>254</v>
      </c>
      <c r="C116" s="46" t="s">
        <v>255</v>
      </c>
      <c r="D116" s="47">
        <v>1</v>
      </c>
      <c r="E116" s="48">
        <v>3.6188486787188792E-2</v>
      </c>
      <c r="F116" s="46">
        <v>12.2</v>
      </c>
      <c r="G116" s="47">
        <v>1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0.42854999999999999</v>
      </c>
      <c r="O116" s="47">
        <v>0.19639367234903207</v>
      </c>
      <c r="P116" s="47">
        <v>6.3103579407806185</v>
      </c>
      <c r="Q116" s="47">
        <v>0.94220822152218719</v>
      </c>
      <c r="R116" s="47">
        <v>3.5807228915662654E-3</v>
      </c>
    </row>
    <row r="117" spans="1:18">
      <c r="A117" s="46">
        <v>2022</v>
      </c>
      <c r="B117" s="46" t="s">
        <v>256</v>
      </c>
      <c r="C117" s="46" t="s">
        <v>257</v>
      </c>
      <c r="D117" s="47">
        <v>0</v>
      </c>
      <c r="E117" s="48">
        <v>1.1250335682053388E-2</v>
      </c>
      <c r="F117" s="46">
        <v>11.1</v>
      </c>
      <c r="G117" s="47">
        <v>1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0.58426250000000002</v>
      </c>
      <c r="O117" s="47">
        <v>0.15725973775883334</v>
      </c>
      <c r="P117" s="47">
        <v>4.7755807888040716</v>
      </c>
      <c r="Q117" s="47">
        <v>0.98878928563787682</v>
      </c>
      <c r="R117" s="47">
        <v>1.3551724137931035E-3</v>
      </c>
    </row>
    <row r="118" spans="1:18">
      <c r="A118" s="46">
        <v>2022</v>
      </c>
      <c r="B118" s="46" t="s">
        <v>258</v>
      </c>
      <c r="C118" s="46" t="s">
        <v>259</v>
      </c>
      <c r="D118" s="47">
        <v>0</v>
      </c>
      <c r="E118" s="48">
        <v>-3.5328735166877596E-3</v>
      </c>
      <c r="F118" s="46">
        <v>10.1</v>
      </c>
      <c r="G118" s="47">
        <v>1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0.71361951219512187</v>
      </c>
      <c r="O118" s="47">
        <v>0.18870603364838659</v>
      </c>
      <c r="P118" s="47">
        <v>6.2574954922523087</v>
      </c>
      <c r="Q118" s="47">
        <v>0.97816353594181504</v>
      </c>
      <c r="R118" s="47">
        <v>2.1511784511784511E-3</v>
      </c>
    </row>
    <row r="119" spans="1:18">
      <c r="A119" s="46">
        <v>2022</v>
      </c>
      <c r="B119" s="46" t="s">
        <v>260</v>
      </c>
      <c r="C119" s="46" t="s">
        <v>261</v>
      </c>
      <c r="D119" s="47">
        <v>0</v>
      </c>
      <c r="E119" s="48">
        <v>7.9292374234536347E-2</v>
      </c>
      <c r="F119" s="46">
        <v>11.9</v>
      </c>
      <c r="G119" s="47">
        <v>1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0.46531833333333333</v>
      </c>
      <c r="O119" s="47">
        <v>0.2073901394995426</v>
      </c>
      <c r="P119" s="47">
        <v>5.9958204109419482</v>
      </c>
      <c r="Q119" s="47">
        <v>0.97106282079293382</v>
      </c>
      <c r="R119" s="47">
        <v>2.1776280323450134E-3</v>
      </c>
    </row>
    <row r="120" spans="1:18">
      <c r="A120" s="46">
        <v>2022</v>
      </c>
      <c r="B120" s="46" t="s">
        <v>262</v>
      </c>
      <c r="C120" s="46" t="s">
        <v>263</v>
      </c>
      <c r="D120" s="47">
        <v>0</v>
      </c>
      <c r="E120" s="48">
        <v>0.10007950711776081</v>
      </c>
      <c r="F120" s="46">
        <v>10.4</v>
      </c>
      <c r="G120" s="47">
        <v>1</v>
      </c>
      <c r="H120" s="47">
        <v>0</v>
      </c>
      <c r="I120" s="47">
        <v>0</v>
      </c>
      <c r="J120" s="47">
        <v>0</v>
      </c>
      <c r="K120" s="47">
        <v>0</v>
      </c>
      <c r="L120" s="47">
        <v>0</v>
      </c>
      <c r="M120" s="47">
        <v>0</v>
      </c>
      <c r="N120" s="47">
        <v>0.66642622950819674</v>
      </c>
      <c r="O120" s="47">
        <v>0.2192991660354435</v>
      </c>
      <c r="P120" s="47">
        <v>6.7890252960172228</v>
      </c>
      <c r="Q120" s="47">
        <v>0.98400324707271469</v>
      </c>
      <c r="R120" s="47">
        <v>2.146204620462046E-3</v>
      </c>
    </row>
    <row r="121" spans="1:18">
      <c r="A121" s="46">
        <v>2022</v>
      </c>
      <c r="B121" s="46" t="s">
        <v>264</v>
      </c>
      <c r="C121" s="46" t="s">
        <v>129</v>
      </c>
      <c r="D121" s="47">
        <v>0</v>
      </c>
      <c r="E121" s="48">
        <v>2.0564805047957432E-2</v>
      </c>
      <c r="F121" s="46">
        <v>10.199999999999999</v>
      </c>
      <c r="G121" s="47">
        <v>1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0.98030666666666677</v>
      </c>
      <c r="O121" s="47">
        <v>0.20722833841165123</v>
      </c>
      <c r="P121" s="47">
        <v>7.1732578401618614</v>
      </c>
      <c r="Q121" s="47">
        <v>0.97311045523169615</v>
      </c>
      <c r="R121" s="47">
        <v>2.8652173913043476E-3</v>
      </c>
    </row>
    <row r="122" spans="1:18">
      <c r="A122" s="46">
        <v>2022</v>
      </c>
      <c r="B122" s="46" t="s">
        <v>265</v>
      </c>
      <c r="C122" s="46" t="s">
        <v>266</v>
      </c>
      <c r="D122" s="47">
        <v>0</v>
      </c>
      <c r="E122" s="48">
        <v>8.4193900923077977E-2</v>
      </c>
      <c r="F122" s="46">
        <v>10.5</v>
      </c>
      <c r="G122" s="47">
        <v>1</v>
      </c>
      <c r="H122" s="47">
        <v>0</v>
      </c>
      <c r="I122" s="47">
        <v>0</v>
      </c>
      <c r="J122" s="47">
        <v>0</v>
      </c>
      <c r="K122" s="47">
        <v>0</v>
      </c>
      <c r="L122" s="47">
        <v>0</v>
      </c>
      <c r="M122" s="47">
        <v>0</v>
      </c>
      <c r="N122" s="47">
        <v>0.52905217391304338</v>
      </c>
      <c r="O122" s="47">
        <v>0.23651306674168446</v>
      </c>
      <c r="P122" s="47">
        <v>5.434297973421927</v>
      </c>
      <c r="Q122" s="47">
        <v>0.98350892764199593</v>
      </c>
      <c r="R122" s="47">
        <v>2.9509803921568627E-3</v>
      </c>
    </row>
    <row r="123" spans="1:18">
      <c r="A123" s="46">
        <v>2022</v>
      </c>
      <c r="B123" s="46" t="s">
        <v>267</v>
      </c>
      <c r="C123" s="46" t="s">
        <v>268</v>
      </c>
      <c r="D123" s="47">
        <v>0</v>
      </c>
      <c r="E123" s="48">
        <v>5.2588995628225776E-2</v>
      </c>
      <c r="F123" s="46">
        <v>11</v>
      </c>
      <c r="G123" s="47">
        <v>1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0.66004680851063824</v>
      </c>
      <c r="O123" s="47">
        <v>0.22141691207196654</v>
      </c>
      <c r="P123" s="47">
        <v>5.1564450420434715</v>
      </c>
      <c r="Q123" s="47">
        <v>0.97968229203602586</v>
      </c>
      <c r="R123" s="47">
        <v>2.788938053097345E-3</v>
      </c>
    </row>
    <row r="124" spans="1:18">
      <c r="A124" s="46">
        <v>2022</v>
      </c>
      <c r="B124" s="46" t="s">
        <v>269</v>
      </c>
      <c r="C124" s="46" t="s">
        <v>270</v>
      </c>
      <c r="D124" s="47">
        <v>1</v>
      </c>
      <c r="E124" s="48">
        <v>3.7700437589919998E-2</v>
      </c>
      <c r="F124" s="46">
        <v>10.7</v>
      </c>
      <c r="G124" s="47">
        <v>1</v>
      </c>
      <c r="H124" s="47">
        <v>0</v>
      </c>
      <c r="I124" s="47">
        <v>0</v>
      </c>
      <c r="J124" s="47">
        <v>0</v>
      </c>
      <c r="K124" s="47">
        <v>0</v>
      </c>
      <c r="L124" s="47">
        <v>0</v>
      </c>
      <c r="M124" s="47">
        <v>0</v>
      </c>
      <c r="N124" s="47">
        <v>0.75949677419354833</v>
      </c>
      <c r="O124" s="47">
        <v>0.21711121864823668</v>
      </c>
      <c r="P124" s="47">
        <v>5.4953648139946853</v>
      </c>
      <c r="Q124" s="47">
        <v>0.98081921815803341</v>
      </c>
      <c r="R124" s="47">
        <v>2.6721893491124262E-3</v>
      </c>
    </row>
    <row r="125" spans="1:18">
      <c r="A125" s="46">
        <v>2022</v>
      </c>
      <c r="B125" s="46" t="s">
        <v>271</v>
      </c>
      <c r="C125" s="46" t="s">
        <v>272</v>
      </c>
      <c r="D125" s="47">
        <v>1</v>
      </c>
      <c r="E125" s="48">
        <v>8.9128182940806266E-2</v>
      </c>
      <c r="F125" s="46">
        <v>9.4</v>
      </c>
      <c r="G125" s="47">
        <v>1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1.0059818181818181</v>
      </c>
      <c r="O125" s="47">
        <v>0.25339534127386382</v>
      </c>
      <c r="P125" s="47">
        <v>5.0795997826584305</v>
      </c>
      <c r="Q125" s="47">
        <v>0.98419996746733174</v>
      </c>
      <c r="R125" s="47">
        <v>1.7987654320987653E-3</v>
      </c>
    </row>
    <row r="126" spans="1:18">
      <c r="A126" s="46">
        <v>2022</v>
      </c>
      <c r="B126" s="46" t="s">
        <v>273</v>
      </c>
      <c r="C126" s="46" t="s">
        <v>274</v>
      </c>
      <c r="D126" s="47">
        <v>1</v>
      </c>
      <c r="E126" s="48">
        <v>9.8035198436732793E-2</v>
      </c>
      <c r="F126" s="46">
        <v>8.5</v>
      </c>
      <c r="G126" s="47">
        <v>1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1.3125466666666668</v>
      </c>
      <c r="O126" s="47">
        <v>0.26448275657710657</v>
      </c>
      <c r="P126" s="47">
        <v>5.2565123321354266</v>
      </c>
      <c r="Q126" s="47">
        <v>0.9838878109730701</v>
      </c>
      <c r="R126" s="47">
        <v>4.9877358490566038E-3</v>
      </c>
    </row>
    <row r="127" spans="1:18">
      <c r="A127" s="46">
        <v>2022</v>
      </c>
      <c r="B127" s="46" t="s">
        <v>275</v>
      </c>
      <c r="C127" s="46" t="s">
        <v>276</v>
      </c>
      <c r="D127" s="47">
        <v>1</v>
      </c>
      <c r="E127" s="48">
        <v>7.2339820555482742E-2</v>
      </c>
      <c r="F127" s="46">
        <v>8.6</v>
      </c>
      <c r="G127" s="47">
        <v>1</v>
      </c>
      <c r="H127" s="47">
        <v>0</v>
      </c>
      <c r="I127" s="47">
        <v>0</v>
      </c>
      <c r="J127" s="47">
        <v>0</v>
      </c>
      <c r="K127" s="47">
        <v>0</v>
      </c>
      <c r="L127" s="47">
        <v>0</v>
      </c>
      <c r="M127" s="47">
        <v>0</v>
      </c>
      <c r="N127" s="47">
        <v>0.70342916666666655</v>
      </c>
      <c r="O127" s="47">
        <v>0.24795285967974959</v>
      </c>
      <c r="P127" s="47">
        <v>6.1791361080281169</v>
      </c>
      <c r="Q127" s="47">
        <v>0.98398914839802643</v>
      </c>
      <c r="R127" s="47">
        <v>2.744162436548223E-3</v>
      </c>
    </row>
    <row r="128" spans="1:18">
      <c r="A128" s="46">
        <v>2022</v>
      </c>
      <c r="B128" s="46" t="s">
        <v>277</v>
      </c>
      <c r="C128" s="46" t="s">
        <v>278</v>
      </c>
      <c r="D128" s="47">
        <v>1</v>
      </c>
      <c r="E128" s="48">
        <v>1.9235159334759413E-2</v>
      </c>
      <c r="F128" s="46">
        <v>9.1</v>
      </c>
      <c r="G128" s="47">
        <v>1</v>
      </c>
      <c r="H128" s="47">
        <v>0</v>
      </c>
      <c r="I128" s="47">
        <v>0</v>
      </c>
      <c r="J128" s="47">
        <v>0</v>
      </c>
      <c r="K128" s="47">
        <v>0</v>
      </c>
      <c r="L128" s="47">
        <v>0</v>
      </c>
      <c r="M128" s="47">
        <v>0</v>
      </c>
      <c r="N128" s="47">
        <v>0.7707518518518518</v>
      </c>
      <c r="O128" s="47">
        <v>0.21471287230718147</v>
      </c>
      <c r="P128" s="47">
        <v>5.2610850863898149</v>
      </c>
      <c r="Q128" s="47">
        <v>0.98414727322527795</v>
      </c>
      <c r="R128" s="47">
        <v>2.5376923076923081E-3</v>
      </c>
    </row>
    <row r="129" spans="1:18">
      <c r="A129" s="46">
        <v>2022</v>
      </c>
      <c r="B129" s="46" t="s">
        <v>279</v>
      </c>
      <c r="C129" s="46" t="s">
        <v>280</v>
      </c>
      <c r="D129" s="47">
        <v>1</v>
      </c>
      <c r="E129" s="48">
        <v>0.12125147185838465</v>
      </c>
      <c r="F129" s="46">
        <v>11.4</v>
      </c>
      <c r="G129" s="47">
        <v>1</v>
      </c>
      <c r="H129" s="47">
        <v>0</v>
      </c>
      <c r="I129" s="47">
        <v>0</v>
      </c>
      <c r="J129" s="47">
        <v>0</v>
      </c>
      <c r="K129" s="47">
        <v>0</v>
      </c>
      <c r="L129" s="47">
        <v>0</v>
      </c>
      <c r="M129" s="47">
        <v>0</v>
      </c>
      <c r="N129" s="47">
        <v>0.6099342105263158</v>
      </c>
      <c r="O129" s="47">
        <v>0.26582822877250062</v>
      </c>
      <c r="P129" s="47">
        <v>6.9656309108352819</v>
      </c>
      <c r="Q129" s="47">
        <v>0.97601553230503724</v>
      </c>
      <c r="R129" s="47">
        <v>4.2113636363636364E-3</v>
      </c>
    </row>
    <row r="130" spans="1:18">
      <c r="A130" s="46">
        <v>2022</v>
      </c>
      <c r="B130" s="46" t="s">
        <v>281</v>
      </c>
      <c r="C130" s="46" t="s">
        <v>282</v>
      </c>
      <c r="D130" s="47">
        <v>1</v>
      </c>
      <c r="E130" s="48">
        <v>0.18448178921721747</v>
      </c>
      <c r="F130" s="46">
        <v>10.1</v>
      </c>
      <c r="G130" s="47">
        <v>1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1.739418181818182</v>
      </c>
      <c r="O130" s="47">
        <v>0.17800587002206303</v>
      </c>
      <c r="P130" s="47">
        <v>14.119720231213872</v>
      </c>
      <c r="Q130" s="47">
        <v>0.9972874942509512</v>
      </c>
      <c r="R130" s="47">
        <v>7.8636363636363637E-4</v>
      </c>
    </row>
    <row r="131" spans="1:18">
      <c r="A131" s="46">
        <v>2022</v>
      </c>
      <c r="B131" s="46" t="s">
        <v>283</v>
      </c>
      <c r="C131" s="46" t="s">
        <v>284</v>
      </c>
      <c r="D131" s="47">
        <v>1</v>
      </c>
      <c r="E131" s="48">
        <v>9.5154377596036038E-2</v>
      </c>
      <c r="F131" s="46">
        <v>8.6999999999999993</v>
      </c>
      <c r="G131" s="47">
        <v>1</v>
      </c>
      <c r="H131" s="47">
        <v>0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0.82835294117647063</v>
      </c>
      <c r="O131" s="47">
        <v>0.30931376767099811</v>
      </c>
      <c r="P131" s="47">
        <v>9.8408167105263153</v>
      </c>
      <c r="Q131" s="47">
        <v>0.99460303934100269</v>
      </c>
      <c r="R131" s="47">
        <v>7.6767676767676765E-4</v>
      </c>
    </row>
    <row r="132" spans="1:18">
      <c r="A132" s="46">
        <v>2022</v>
      </c>
      <c r="B132" s="46" t="s">
        <v>285</v>
      </c>
      <c r="C132" s="46" t="s">
        <v>286</v>
      </c>
      <c r="D132" s="47">
        <v>1</v>
      </c>
      <c r="E132" s="48">
        <v>0.22853033217068161</v>
      </c>
      <c r="F132" s="46">
        <v>8.3000000000000007</v>
      </c>
      <c r="G132" s="47">
        <v>1</v>
      </c>
      <c r="H132" s="47">
        <v>0</v>
      </c>
      <c r="I132" s="47">
        <v>0</v>
      </c>
      <c r="J132" s="47">
        <v>0</v>
      </c>
      <c r="K132" s="47">
        <v>0</v>
      </c>
      <c r="L132" s="47">
        <v>0</v>
      </c>
      <c r="M132" s="47">
        <v>0</v>
      </c>
      <c r="N132" s="47">
        <v>1.4147142857142858</v>
      </c>
      <c r="O132" s="47">
        <v>0.21122116502298452</v>
      </c>
      <c r="P132" s="47">
        <v>9.1456365671641784</v>
      </c>
      <c r="Q132" s="47">
        <v>0.99729374936887816</v>
      </c>
      <c r="R132" s="47">
        <v>6.2325581395348835E-4</v>
      </c>
    </row>
    <row r="133" spans="1:18">
      <c r="A133" s="46">
        <v>2022</v>
      </c>
      <c r="B133" s="46" t="s">
        <v>287</v>
      </c>
      <c r="C133" s="46" t="s">
        <v>288</v>
      </c>
      <c r="D133" s="47">
        <v>1</v>
      </c>
      <c r="E133" s="48">
        <v>2.9350811963811878E-2</v>
      </c>
      <c r="F133" s="46">
        <v>9.6999999999999993</v>
      </c>
      <c r="G133" s="47">
        <v>1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1.1104999999999998</v>
      </c>
      <c r="O133" s="47">
        <v>0.19875714006361786</v>
      </c>
      <c r="P133" s="47">
        <v>3.3378532619279455</v>
      </c>
      <c r="Q133" s="47">
        <v>0.98678844793207698</v>
      </c>
      <c r="R133" s="47">
        <v>3.4233333333333333E-3</v>
      </c>
    </row>
    <row r="134" spans="1:18">
      <c r="A134" s="46">
        <v>2022</v>
      </c>
      <c r="B134" s="46" t="s">
        <v>289</v>
      </c>
      <c r="C134" s="46" t="s">
        <v>290</v>
      </c>
      <c r="D134" s="47">
        <v>1</v>
      </c>
      <c r="E134" s="48">
        <v>9.0964347205427329E-2</v>
      </c>
      <c r="F134" s="46">
        <v>13.1</v>
      </c>
      <c r="G134" s="47">
        <v>1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0.55559104477611942</v>
      </c>
      <c r="O134" s="47">
        <v>0.2312101064555008</v>
      </c>
      <c r="P134" s="47">
        <v>6.1456244746376809</v>
      </c>
      <c r="Q134" s="47">
        <v>0.98517109653293788</v>
      </c>
      <c r="R134" s="47">
        <v>4.4516129032258064E-3</v>
      </c>
    </row>
    <row r="135" spans="1:18">
      <c r="A135" s="46">
        <v>2022</v>
      </c>
      <c r="B135" s="46" t="s">
        <v>291</v>
      </c>
      <c r="C135" s="46" t="s">
        <v>292</v>
      </c>
      <c r="D135" s="47">
        <v>1</v>
      </c>
      <c r="E135" s="48">
        <v>-4.3888591560091131E-2</v>
      </c>
      <c r="F135" s="46">
        <v>6.7</v>
      </c>
      <c r="G135" s="47">
        <v>1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0.68575384615384616</v>
      </c>
      <c r="O135" s="47">
        <v>0.20061779529174434</v>
      </c>
      <c r="P135" s="47">
        <v>4.7848249556265525</v>
      </c>
      <c r="Q135" s="47">
        <v>0.98420043074438013</v>
      </c>
      <c r="R135" s="47">
        <v>2.8454545454545455E-3</v>
      </c>
    </row>
    <row r="136" spans="1:18">
      <c r="A136" s="46">
        <v>2022</v>
      </c>
      <c r="B136" s="46" t="s">
        <v>293</v>
      </c>
      <c r="C136" s="46" t="s">
        <v>294</v>
      </c>
      <c r="D136" s="47">
        <v>1</v>
      </c>
      <c r="E136" s="48">
        <v>9.6266762855880525E-2</v>
      </c>
      <c r="F136" s="46">
        <v>5.8</v>
      </c>
      <c r="G136" s="47">
        <v>1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0.7176769230769231</v>
      </c>
      <c r="O136" s="47">
        <v>0.27300003864286265</v>
      </c>
      <c r="P136" s="47">
        <v>3.4912435596330273</v>
      </c>
      <c r="Q136" s="47">
        <v>0.97079251430898827</v>
      </c>
      <c r="R136" s="47">
        <v>3.5855263157894739E-3</v>
      </c>
    </row>
    <row r="137" spans="1:18">
      <c r="A137" s="46">
        <v>2022</v>
      </c>
      <c r="B137" s="46" t="s">
        <v>295</v>
      </c>
      <c r="C137" s="46" t="s">
        <v>296</v>
      </c>
      <c r="D137" s="47">
        <v>1</v>
      </c>
      <c r="E137" s="48">
        <v>5.7420744314266026E-2</v>
      </c>
      <c r="F137" s="46">
        <v>9.6</v>
      </c>
      <c r="G137" s="47">
        <v>1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0.66489999999999994</v>
      </c>
      <c r="O137" s="47">
        <v>0.16017110243354643</v>
      </c>
      <c r="P137" s="47">
        <v>4.4555400350877195</v>
      </c>
      <c r="Q137" s="47">
        <v>0.98214017145435406</v>
      </c>
      <c r="R137" s="47">
        <v>6.7857142857142855E-3</v>
      </c>
    </row>
    <row r="138" spans="1:18">
      <c r="A138" s="46">
        <v>2022</v>
      </c>
      <c r="B138" s="46" t="s">
        <v>297</v>
      </c>
      <c r="C138" s="46" t="s">
        <v>298</v>
      </c>
      <c r="D138" s="47">
        <v>1</v>
      </c>
      <c r="E138" s="48">
        <v>-1.2573357489044765E-3</v>
      </c>
      <c r="F138" s="46">
        <v>8.3000000000000007</v>
      </c>
      <c r="G138" s="47">
        <v>1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0.88272142857142855</v>
      </c>
      <c r="O138" s="47">
        <v>0.25245790539057483</v>
      </c>
      <c r="P138" s="47">
        <v>6.5204973684210517</v>
      </c>
      <c r="Q138" s="47">
        <v>0.99538764049489803</v>
      </c>
      <c r="R138" s="47">
        <v>2.1111111111111113E-3</v>
      </c>
    </row>
    <row r="139" spans="1:18">
      <c r="A139" s="46">
        <v>2022</v>
      </c>
      <c r="B139" s="46" t="s">
        <v>299</v>
      </c>
      <c r="C139" s="46" t="s">
        <v>300</v>
      </c>
      <c r="D139" s="47">
        <v>1</v>
      </c>
      <c r="E139" s="48">
        <v>9.2679592727410338E-3</v>
      </c>
      <c r="F139" s="46">
        <v>10.3</v>
      </c>
      <c r="G139" s="47">
        <v>1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0.58125277777777784</v>
      </c>
      <c r="O139" s="47">
        <v>0.18343759213639832</v>
      </c>
      <c r="P139" s="47">
        <v>5.7166423590935498</v>
      </c>
      <c r="Q139" s="47">
        <v>0.98355085519304564</v>
      </c>
      <c r="R139" s="47">
        <v>1.8605405405405407E-3</v>
      </c>
    </row>
    <row r="140" spans="1:18">
      <c r="A140" s="46">
        <v>2022</v>
      </c>
      <c r="B140" s="46" t="s">
        <v>301</v>
      </c>
      <c r="C140" s="46" t="s">
        <v>302</v>
      </c>
      <c r="D140" s="47">
        <v>1</v>
      </c>
      <c r="E140" s="48">
        <v>1.8854473128300263E-2</v>
      </c>
      <c r="F140" s="46">
        <v>12.3</v>
      </c>
      <c r="G140" s="47">
        <v>1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0.27934418604651162</v>
      </c>
      <c r="O140" s="47">
        <v>0.18885927582441583</v>
      </c>
      <c r="P140" s="47">
        <v>6.3349214070529856</v>
      </c>
      <c r="Q140" s="47">
        <v>0.95302119582410638</v>
      </c>
      <c r="R140" s="47">
        <v>1.291304347826087E-3</v>
      </c>
    </row>
    <row r="141" spans="1:18">
      <c r="A141" s="46">
        <v>2022</v>
      </c>
      <c r="B141" s="46" t="s">
        <v>304</v>
      </c>
      <c r="C141" s="46" t="s">
        <v>305</v>
      </c>
      <c r="D141" s="47">
        <v>0</v>
      </c>
      <c r="E141" s="48">
        <v>3.9525560842643338E-2</v>
      </c>
      <c r="F141" s="46">
        <v>7.1</v>
      </c>
      <c r="G141" s="47">
        <v>0</v>
      </c>
      <c r="H141" s="47">
        <v>0</v>
      </c>
      <c r="I141" s="47">
        <v>0</v>
      </c>
      <c r="J141" s="47">
        <v>1</v>
      </c>
      <c r="K141" s="47">
        <v>0</v>
      </c>
      <c r="L141" s="47">
        <v>0</v>
      </c>
      <c r="M141" s="47">
        <v>1</v>
      </c>
      <c r="N141" s="47">
        <v>0.18459288793103448</v>
      </c>
      <c r="O141" s="47">
        <v>0.41648404743205936</v>
      </c>
      <c r="P141" s="47">
        <v>9.5025836651760027</v>
      </c>
      <c r="Q141" s="47">
        <v>0.96854039235923406</v>
      </c>
      <c r="R141" s="47">
        <v>4.5172673931265714E-3</v>
      </c>
    </row>
    <row r="142" spans="1:18">
      <c r="A142" s="46">
        <v>2022</v>
      </c>
      <c r="B142" s="46" t="s">
        <v>306</v>
      </c>
      <c r="C142" s="46" t="s">
        <v>307</v>
      </c>
      <c r="D142" s="47">
        <v>1</v>
      </c>
      <c r="E142" s="48">
        <v>5.8807748898809103E-2</v>
      </c>
      <c r="F142" s="46">
        <v>7.2</v>
      </c>
      <c r="G142" s="47">
        <v>0</v>
      </c>
      <c r="H142" s="47">
        <v>0</v>
      </c>
      <c r="I142" s="47">
        <v>0</v>
      </c>
      <c r="J142" s="47">
        <v>1</v>
      </c>
      <c r="K142" s="47">
        <v>0</v>
      </c>
      <c r="L142" s="47">
        <v>0</v>
      </c>
      <c r="M142" s="47">
        <v>1</v>
      </c>
      <c r="N142" s="47">
        <v>0.2087974043715847</v>
      </c>
      <c r="O142" s="47">
        <v>0.32630796753401381</v>
      </c>
      <c r="P142" s="47">
        <v>8.7409615131644518</v>
      </c>
      <c r="Q142" s="47">
        <v>0.96717279607327145</v>
      </c>
      <c r="R142" s="47">
        <v>4.6499536607970344E-3</v>
      </c>
    </row>
    <row r="143" spans="1:18">
      <c r="A143" s="46">
        <v>2022</v>
      </c>
      <c r="B143" s="46" t="s">
        <v>308</v>
      </c>
      <c r="C143" s="46" t="s">
        <v>309</v>
      </c>
      <c r="D143" s="47">
        <v>0</v>
      </c>
      <c r="E143" s="48">
        <v>2.8741273964425711E-2</v>
      </c>
      <c r="F143" s="46">
        <v>10.3</v>
      </c>
      <c r="G143" s="47">
        <v>0</v>
      </c>
      <c r="H143" s="47">
        <v>0</v>
      </c>
      <c r="I143" s="47">
        <v>0</v>
      </c>
      <c r="J143" s="47">
        <v>1</v>
      </c>
      <c r="K143" s="47">
        <v>0</v>
      </c>
      <c r="L143" s="47">
        <v>1</v>
      </c>
      <c r="M143" s="47">
        <v>0</v>
      </c>
      <c r="N143" s="47">
        <v>0.35771363636363634</v>
      </c>
      <c r="O143" s="47">
        <v>0.22369883586406364</v>
      </c>
      <c r="P143" s="47">
        <v>8.3221578552431623</v>
      </c>
      <c r="Q143" s="47">
        <v>0.96655526894290755</v>
      </c>
      <c r="R143" s="47">
        <v>1.6791068580542265E-3</v>
      </c>
    </row>
    <row r="144" spans="1:18">
      <c r="A144" s="46">
        <v>2022</v>
      </c>
      <c r="B144" s="46" t="s">
        <v>310</v>
      </c>
      <c r="C144" s="46" t="s">
        <v>311</v>
      </c>
      <c r="D144" s="47">
        <v>0</v>
      </c>
      <c r="E144" s="48">
        <v>3.8307989624370431E-2</v>
      </c>
      <c r="F144" s="46">
        <v>11.7</v>
      </c>
      <c r="G144" s="47">
        <v>0</v>
      </c>
      <c r="H144" s="47">
        <v>0</v>
      </c>
      <c r="I144" s="47">
        <v>0</v>
      </c>
      <c r="J144" s="47">
        <v>1</v>
      </c>
      <c r="K144" s="47">
        <v>0</v>
      </c>
      <c r="L144" s="47">
        <v>1</v>
      </c>
      <c r="M144" s="47">
        <v>0</v>
      </c>
      <c r="N144" s="47">
        <v>0.33349565217391303</v>
      </c>
      <c r="O144" s="47">
        <v>0.22603975810566673</v>
      </c>
      <c r="P144" s="47">
        <v>10.188238945862151</v>
      </c>
      <c r="Q144" s="47">
        <v>0.9453353149770547</v>
      </c>
      <c r="R144" s="47">
        <v>8.4707070707070711E-4</v>
      </c>
    </row>
    <row r="145" spans="1:18">
      <c r="A145" s="46">
        <v>2022</v>
      </c>
      <c r="B145" s="46" t="s">
        <v>312</v>
      </c>
      <c r="C145" s="46" t="s">
        <v>313</v>
      </c>
      <c r="D145" s="47">
        <v>0</v>
      </c>
      <c r="E145" s="48">
        <v>3.5648135413635283E-2</v>
      </c>
      <c r="F145" s="46">
        <v>9.1</v>
      </c>
      <c r="G145" s="47">
        <v>0</v>
      </c>
      <c r="H145" s="47">
        <v>0</v>
      </c>
      <c r="I145" s="47">
        <v>0</v>
      </c>
      <c r="J145" s="47">
        <v>1</v>
      </c>
      <c r="K145" s="47">
        <v>0</v>
      </c>
      <c r="L145" s="47">
        <v>1</v>
      </c>
      <c r="M145" s="47">
        <v>0</v>
      </c>
      <c r="N145" s="47">
        <v>0.37298749999999997</v>
      </c>
      <c r="O145" s="47">
        <v>0.33986663337816136</v>
      </c>
      <c r="P145" s="47">
        <v>8.5956676823303493</v>
      </c>
      <c r="Q145" s="47">
        <v>0.97109382854653314</v>
      </c>
      <c r="R145" s="47">
        <v>3.3415254237288135E-3</v>
      </c>
    </row>
    <row r="146" spans="1:18">
      <c r="A146" s="46">
        <v>2022</v>
      </c>
      <c r="B146" s="46" t="s">
        <v>314</v>
      </c>
      <c r="C146" s="46" t="s">
        <v>315</v>
      </c>
      <c r="D146" s="47">
        <v>0</v>
      </c>
      <c r="E146" s="48">
        <v>5.1733258126096596E-3</v>
      </c>
      <c r="F146" s="46">
        <v>9.3000000000000007</v>
      </c>
      <c r="G146" s="47">
        <v>0</v>
      </c>
      <c r="H146" s="47">
        <v>0</v>
      </c>
      <c r="I146" s="47">
        <v>0</v>
      </c>
      <c r="J146" s="47">
        <v>1</v>
      </c>
      <c r="K146" s="47">
        <v>0</v>
      </c>
      <c r="L146" s="47">
        <v>1</v>
      </c>
      <c r="M146" s="47">
        <v>0</v>
      </c>
      <c r="N146" s="47">
        <v>0.61301964285714294</v>
      </c>
      <c r="O146" s="47">
        <v>0.25816509949155736</v>
      </c>
      <c r="P146" s="47">
        <v>8.563808100686499</v>
      </c>
      <c r="Q146" s="47">
        <v>0.97454055014550334</v>
      </c>
      <c r="R146" s="47">
        <v>1.4096774193548386E-3</v>
      </c>
    </row>
    <row r="147" spans="1:18">
      <c r="A147" s="46">
        <v>2022</v>
      </c>
      <c r="B147" s="46" t="s">
        <v>316</v>
      </c>
      <c r="C147" s="46" t="s">
        <v>317</v>
      </c>
      <c r="D147" s="47">
        <v>0</v>
      </c>
      <c r="E147" s="48">
        <v>0.10100221428734391</v>
      </c>
      <c r="F147" s="46">
        <v>8.5</v>
      </c>
      <c r="G147" s="47">
        <v>0</v>
      </c>
      <c r="H147" s="47">
        <v>0</v>
      </c>
      <c r="I147" s="47">
        <v>0</v>
      </c>
      <c r="J147" s="47">
        <v>1</v>
      </c>
      <c r="K147" s="47">
        <v>0</v>
      </c>
      <c r="L147" s="47">
        <v>1</v>
      </c>
      <c r="M147" s="47">
        <v>0</v>
      </c>
      <c r="N147" s="47">
        <v>0.44511309523809522</v>
      </c>
      <c r="O147" s="47">
        <v>0.26451126471088954</v>
      </c>
      <c r="P147" s="47">
        <v>6.7328451179318165</v>
      </c>
      <c r="Q147" s="47">
        <v>0.97403281669987563</v>
      </c>
      <c r="R147" s="47">
        <v>4.5053364269141529E-3</v>
      </c>
    </row>
    <row r="148" spans="1:18">
      <c r="A148" s="46">
        <v>2022</v>
      </c>
      <c r="B148" s="46" t="s">
        <v>318</v>
      </c>
      <c r="C148" s="46" t="s">
        <v>319</v>
      </c>
      <c r="D148" s="47">
        <v>1</v>
      </c>
      <c r="E148" s="48">
        <v>-1.0153231305519825E-2</v>
      </c>
      <c r="F148" s="46">
        <v>9.1</v>
      </c>
      <c r="G148" s="47">
        <v>0</v>
      </c>
      <c r="H148" s="47">
        <v>0</v>
      </c>
      <c r="I148" s="47">
        <v>0</v>
      </c>
      <c r="J148" s="47">
        <v>1</v>
      </c>
      <c r="K148" s="47">
        <v>0</v>
      </c>
      <c r="L148" s="47">
        <v>1</v>
      </c>
      <c r="M148" s="47">
        <v>0</v>
      </c>
      <c r="N148" s="47">
        <v>0.5409396825396825</v>
      </c>
      <c r="O148" s="47">
        <v>0.20100497528127684</v>
      </c>
      <c r="P148" s="47">
        <v>5.6643570736681115</v>
      </c>
      <c r="Q148" s="47">
        <v>0.97697715908824156</v>
      </c>
      <c r="R148" s="47">
        <v>2.3993883792048929E-3</v>
      </c>
    </row>
    <row r="149" spans="1:18">
      <c r="A149" s="46">
        <v>2022</v>
      </c>
      <c r="B149" s="46" t="s">
        <v>320</v>
      </c>
      <c r="C149" s="46" t="s">
        <v>321</v>
      </c>
      <c r="D149" s="47">
        <v>1</v>
      </c>
      <c r="E149" s="48">
        <v>7.8132716069052477E-2</v>
      </c>
      <c r="F149" s="46">
        <v>8.3000000000000007</v>
      </c>
      <c r="G149" s="47">
        <v>0</v>
      </c>
      <c r="H149" s="47">
        <v>0</v>
      </c>
      <c r="I149" s="47">
        <v>0</v>
      </c>
      <c r="J149" s="47">
        <v>1</v>
      </c>
      <c r="K149" s="47">
        <v>0</v>
      </c>
      <c r="L149" s="47">
        <v>1</v>
      </c>
      <c r="M149" s="47">
        <v>0</v>
      </c>
      <c r="N149" s="47">
        <v>0.45693821138211382</v>
      </c>
      <c r="O149" s="47">
        <v>0.22702634813948425</v>
      </c>
      <c r="P149" s="47">
        <v>5.5591199401540718</v>
      </c>
      <c r="Q149" s="47">
        <v>0.97205329214958525</v>
      </c>
      <c r="R149" s="47">
        <v>4.090364583333333E-3</v>
      </c>
    </row>
    <row r="150" spans="1:18">
      <c r="A150" s="46">
        <v>2022</v>
      </c>
      <c r="B150" s="46" t="s">
        <v>322</v>
      </c>
      <c r="C150" s="46" t="s">
        <v>323</v>
      </c>
      <c r="D150" s="47">
        <v>1</v>
      </c>
      <c r="E150" s="48">
        <v>7.3555716132416377E-2</v>
      </c>
      <c r="F150" s="46">
        <v>8.4</v>
      </c>
      <c r="G150" s="47">
        <v>0</v>
      </c>
      <c r="H150" s="47">
        <v>0</v>
      </c>
      <c r="I150" s="47">
        <v>0</v>
      </c>
      <c r="J150" s="47">
        <v>1</v>
      </c>
      <c r="K150" s="47">
        <v>0</v>
      </c>
      <c r="L150" s="47">
        <v>1</v>
      </c>
      <c r="M150" s="47">
        <v>0</v>
      </c>
      <c r="N150" s="47">
        <v>0.34965749318801087</v>
      </c>
      <c r="O150" s="47">
        <v>0.30116695435326302</v>
      </c>
      <c r="P150" s="47">
        <v>7.1415340772095268</v>
      </c>
      <c r="Q150" s="47">
        <v>0.97091197847952415</v>
      </c>
      <c r="R150" s="47">
        <v>4.2034909909909905E-3</v>
      </c>
    </row>
    <row r="151" spans="1:18">
      <c r="A151" s="46">
        <v>2022</v>
      </c>
      <c r="B151" s="46" t="s">
        <v>324</v>
      </c>
      <c r="C151" s="46" t="s">
        <v>325</v>
      </c>
      <c r="D151" s="47">
        <v>1</v>
      </c>
      <c r="E151" s="48">
        <v>4.8665891042688827E-2</v>
      </c>
      <c r="F151" s="46">
        <v>9.9</v>
      </c>
      <c r="G151" s="47">
        <v>0</v>
      </c>
      <c r="H151" s="47">
        <v>0</v>
      </c>
      <c r="I151" s="47">
        <v>0</v>
      </c>
      <c r="J151" s="47">
        <v>1</v>
      </c>
      <c r="K151" s="47">
        <v>0</v>
      </c>
      <c r="L151" s="47">
        <v>1</v>
      </c>
      <c r="M151" s="47">
        <v>0</v>
      </c>
      <c r="N151" s="47">
        <v>0.41237197452229302</v>
      </c>
      <c r="O151" s="47">
        <v>0.25594508076054817</v>
      </c>
      <c r="P151" s="47">
        <v>5.8570535861769182</v>
      </c>
      <c r="Q151" s="47">
        <v>0.97157349742981414</v>
      </c>
      <c r="R151" s="47">
        <v>4.0448351648351647E-3</v>
      </c>
    </row>
    <row r="152" spans="1:18">
      <c r="A152" s="46">
        <v>2022</v>
      </c>
      <c r="B152" s="46" t="s">
        <v>326</v>
      </c>
      <c r="C152" s="46" t="s">
        <v>327</v>
      </c>
      <c r="D152" s="47">
        <v>1</v>
      </c>
      <c r="E152" s="48">
        <v>-7.6009675169166563E-3</v>
      </c>
      <c r="F152" s="46">
        <v>9.4</v>
      </c>
      <c r="G152" s="47">
        <v>0</v>
      </c>
      <c r="H152" s="47">
        <v>0</v>
      </c>
      <c r="I152" s="47">
        <v>0</v>
      </c>
      <c r="J152" s="47">
        <v>1</v>
      </c>
      <c r="K152" s="47">
        <v>0</v>
      </c>
      <c r="L152" s="47">
        <v>1</v>
      </c>
      <c r="M152" s="47">
        <v>0</v>
      </c>
      <c r="N152" s="47">
        <v>0.24796780045351474</v>
      </c>
      <c r="O152" s="47">
        <v>0.35003699219617151</v>
      </c>
      <c r="P152" s="47">
        <v>7.7271239604462476</v>
      </c>
      <c r="Q152" s="47">
        <v>0.96393358072604696</v>
      </c>
      <c r="R152" s="47">
        <v>3.2301392301392301E-3</v>
      </c>
    </row>
    <row r="153" spans="1:18">
      <c r="A153" s="46">
        <v>2022</v>
      </c>
      <c r="B153" s="46" t="s">
        <v>328</v>
      </c>
      <c r="C153" s="46" t="s">
        <v>329</v>
      </c>
      <c r="D153" s="47">
        <v>1</v>
      </c>
      <c r="E153" s="48">
        <v>1.2636172624735291E-2</v>
      </c>
      <c r="F153" s="46">
        <v>8.1</v>
      </c>
      <c r="G153" s="47">
        <v>0</v>
      </c>
      <c r="H153" s="47">
        <v>0</v>
      </c>
      <c r="I153" s="47">
        <v>0</v>
      </c>
      <c r="J153" s="47">
        <v>1</v>
      </c>
      <c r="K153" s="47">
        <v>0</v>
      </c>
      <c r="L153" s="47">
        <v>1</v>
      </c>
      <c r="M153" s="47">
        <v>0</v>
      </c>
      <c r="N153" s="47">
        <v>0.3001927756653992</v>
      </c>
      <c r="O153" s="47">
        <v>0.31889533494305322</v>
      </c>
      <c r="P153" s="47">
        <v>8.0007698481277831</v>
      </c>
      <c r="Q153" s="47">
        <v>0.97097682477799441</v>
      </c>
      <c r="R153" s="47">
        <v>2.760722891566265E-3</v>
      </c>
    </row>
    <row r="154" spans="1:18">
      <c r="A154" s="46">
        <v>2022</v>
      </c>
      <c r="B154" s="46" t="s">
        <v>330</v>
      </c>
      <c r="C154" s="46" t="s">
        <v>331</v>
      </c>
      <c r="D154" s="47">
        <v>1</v>
      </c>
      <c r="E154" s="48">
        <v>7.5297840381765666E-2</v>
      </c>
      <c r="F154" s="46">
        <v>9.6</v>
      </c>
      <c r="G154" s="47">
        <v>0</v>
      </c>
      <c r="H154" s="47">
        <v>0</v>
      </c>
      <c r="I154" s="47">
        <v>0</v>
      </c>
      <c r="J154" s="47">
        <v>1</v>
      </c>
      <c r="K154" s="47">
        <v>0</v>
      </c>
      <c r="L154" s="47">
        <v>1</v>
      </c>
      <c r="M154" s="47">
        <v>0</v>
      </c>
      <c r="N154" s="47">
        <v>0.45399470588235297</v>
      </c>
      <c r="O154" s="47">
        <v>0.30776510225290177</v>
      </c>
      <c r="P154" s="47">
        <v>7.1230175531246065</v>
      </c>
      <c r="Q154" s="47">
        <v>0.95878158724317852</v>
      </c>
      <c r="R154" s="47">
        <v>4.1368010403120938E-3</v>
      </c>
    </row>
    <row r="155" spans="1:18">
      <c r="A155" s="46">
        <v>2022</v>
      </c>
      <c r="B155" s="46" t="s">
        <v>332</v>
      </c>
      <c r="C155" s="46" t="s">
        <v>333</v>
      </c>
      <c r="D155" s="47">
        <v>1</v>
      </c>
      <c r="E155" s="48">
        <v>0.12267592146313477</v>
      </c>
      <c r="F155" s="46">
        <v>9.8000000000000007</v>
      </c>
      <c r="G155" s="47">
        <v>0</v>
      </c>
      <c r="H155" s="47">
        <v>0</v>
      </c>
      <c r="I155" s="47">
        <v>0</v>
      </c>
      <c r="J155" s="47">
        <v>1</v>
      </c>
      <c r="K155" s="47">
        <v>0</v>
      </c>
      <c r="L155" s="47">
        <v>1</v>
      </c>
      <c r="M155" s="47">
        <v>0</v>
      </c>
      <c r="N155" s="47">
        <v>0.45514882352941183</v>
      </c>
      <c r="O155" s="47">
        <v>0.24659098160358395</v>
      </c>
      <c r="P155" s="47">
        <v>7.1857172504573654</v>
      </c>
      <c r="Q155" s="47">
        <v>0.97103597659718277</v>
      </c>
      <c r="R155" s="47">
        <v>2.6490543735224583E-3</v>
      </c>
    </row>
    <row r="156" spans="1:18">
      <c r="A156" s="46">
        <v>2022</v>
      </c>
      <c r="B156" s="46" t="s">
        <v>334</v>
      </c>
      <c r="C156" s="46" t="s">
        <v>335</v>
      </c>
      <c r="D156" s="47">
        <v>1</v>
      </c>
      <c r="E156" s="48">
        <v>0.15325353729938154</v>
      </c>
      <c r="F156" s="46">
        <v>9.8000000000000007</v>
      </c>
      <c r="G156" s="47">
        <v>0</v>
      </c>
      <c r="H156" s="47">
        <v>0</v>
      </c>
      <c r="I156" s="47">
        <v>0</v>
      </c>
      <c r="J156" s="47">
        <v>1</v>
      </c>
      <c r="K156" s="47">
        <v>0</v>
      </c>
      <c r="L156" s="47">
        <v>1</v>
      </c>
      <c r="M156" s="47">
        <v>0</v>
      </c>
      <c r="N156" s="47">
        <v>0.55610694444444442</v>
      </c>
      <c r="O156" s="47">
        <v>0.22221337411622097</v>
      </c>
      <c r="P156" s="47">
        <v>7.1383095661644589</v>
      </c>
      <c r="Q156" s="47">
        <v>0.9724823113060288</v>
      </c>
      <c r="R156" s="47">
        <v>2.2906444906444904E-3</v>
      </c>
    </row>
    <row r="157" spans="1:18">
      <c r="A157" s="46">
        <v>2022</v>
      </c>
      <c r="B157" s="46" t="s">
        <v>336</v>
      </c>
      <c r="C157" s="46" t="s">
        <v>337</v>
      </c>
      <c r="D157" s="47">
        <v>0</v>
      </c>
      <c r="E157" s="48">
        <v>1.717762222100324E-2</v>
      </c>
      <c r="F157" s="46">
        <v>11.6</v>
      </c>
      <c r="G157" s="47">
        <v>0</v>
      </c>
      <c r="H157" s="47">
        <v>0</v>
      </c>
      <c r="I157" s="47">
        <v>0</v>
      </c>
      <c r="J157" s="47">
        <v>1</v>
      </c>
      <c r="K157" s="47">
        <v>0</v>
      </c>
      <c r="L157" s="47">
        <v>0</v>
      </c>
      <c r="M157" s="47">
        <v>0</v>
      </c>
      <c r="N157" s="47">
        <v>0.44318461538461534</v>
      </c>
      <c r="O157" s="47">
        <v>0.18238994219999402</v>
      </c>
      <c r="P157" s="47">
        <v>6.1191444708680143</v>
      </c>
      <c r="Q157" s="47">
        <v>0.96593999143726639</v>
      </c>
      <c r="R157" s="47">
        <v>1.5574074074074073E-3</v>
      </c>
    </row>
    <row r="158" spans="1:18">
      <c r="A158" s="46">
        <v>2022</v>
      </c>
      <c r="B158" s="46" t="s">
        <v>338</v>
      </c>
      <c r="C158" s="46" t="s">
        <v>339</v>
      </c>
      <c r="D158" s="47">
        <v>0</v>
      </c>
      <c r="E158" s="48">
        <v>-4.4500072052828474E-4</v>
      </c>
      <c r="F158" s="46">
        <v>10.9</v>
      </c>
      <c r="G158" s="47">
        <v>0</v>
      </c>
      <c r="H158" s="47">
        <v>0</v>
      </c>
      <c r="I158" s="47">
        <v>0</v>
      </c>
      <c r="J158" s="47">
        <v>1</v>
      </c>
      <c r="K158" s="47">
        <v>0</v>
      </c>
      <c r="L158" s="47">
        <v>0</v>
      </c>
      <c r="M158" s="47">
        <v>0</v>
      </c>
      <c r="N158" s="47">
        <v>0.53568181818181815</v>
      </c>
      <c r="O158" s="47">
        <v>0.20036006244162313</v>
      </c>
      <c r="P158" s="47">
        <v>6.6318186768676863</v>
      </c>
      <c r="Q158" s="47">
        <v>0.98114552397114974</v>
      </c>
      <c r="R158" s="47">
        <v>1.0146118721461187E-3</v>
      </c>
    </row>
    <row r="159" spans="1:18">
      <c r="A159" s="46">
        <v>2022</v>
      </c>
      <c r="B159" s="46" t="s">
        <v>340</v>
      </c>
      <c r="C159" s="46" t="s">
        <v>341</v>
      </c>
      <c r="D159" s="47">
        <v>0</v>
      </c>
      <c r="E159" s="48">
        <v>6.5954474914221425E-3</v>
      </c>
      <c r="F159" s="46">
        <v>10.3</v>
      </c>
      <c r="G159" s="47">
        <v>0</v>
      </c>
      <c r="H159" s="47">
        <v>0</v>
      </c>
      <c r="I159" s="47">
        <v>0</v>
      </c>
      <c r="J159" s="47">
        <v>1</v>
      </c>
      <c r="K159" s="47">
        <v>0</v>
      </c>
      <c r="L159" s="47">
        <v>0</v>
      </c>
      <c r="M159" s="47">
        <v>0</v>
      </c>
      <c r="N159" s="47">
        <v>0.45818571428571431</v>
      </c>
      <c r="O159" s="47">
        <v>0.18312837880013502</v>
      </c>
      <c r="P159" s="47">
        <v>5.5780870986920341</v>
      </c>
      <c r="Q159" s="47">
        <v>0.97902285411405232</v>
      </c>
      <c r="R159" s="47">
        <v>1.6490196078431372E-3</v>
      </c>
    </row>
    <row r="160" spans="1:18">
      <c r="A160" s="46">
        <v>2022</v>
      </c>
      <c r="B160" s="46" t="s">
        <v>342</v>
      </c>
      <c r="C160" s="46" t="s">
        <v>343</v>
      </c>
      <c r="D160" s="47">
        <v>0</v>
      </c>
      <c r="E160" s="48">
        <v>2.8741273964425711E-2</v>
      </c>
      <c r="F160" s="46">
        <v>10.8</v>
      </c>
      <c r="G160" s="47">
        <v>0</v>
      </c>
      <c r="H160" s="47">
        <v>0</v>
      </c>
      <c r="I160" s="47">
        <v>0</v>
      </c>
      <c r="J160" s="47">
        <v>1</v>
      </c>
      <c r="K160" s="47">
        <v>0</v>
      </c>
      <c r="L160" s="47">
        <v>0</v>
      </c>
      <c r="M160" s="47">
        <v>0</v>
      </c>
      <c r="N160" s="47">
        <v>0.5403684210526315</v>
      </c>
      <c r="O160" s="47">
        <v>0.18410265930163738</v>
      </c>
      <c r="P160" s="47">
        <v>5.4079968217054262</v>
      </c>
      <c r="Q160" s="47">
        <v>0.98743547287425737</v>
      </c>
      <c r="R160" s="47">
        <v>1.8428571428571428E-3</v>
      </c>
    </row>
    <row r="161" spans="1:18">
      <c r="A161" s="46">
        <v>2022</v>
      </c>
      <c r="B161" s="46" t="s">
        <v>344</v>
      </c>
      <c r="C161" s="46" t="s">
        <v>345</v>
      </c>
      <c r="D161" s="47">
        <v>0</v>
      </c>
      <c r="E161" s="48">
        <v>-2.8573595275686686E-2</v>
      </c>
      <c r="F161" s="46">
        <v>11.3</v>
      </c>
      <c r="G161" s="47">
        <v>0</v>
      </c>
      <c r="H161" s="47">
        <v>0</v>
      </c>
      <c r="I161" s="47">
        <v>0</v>
      </c>
      <c r="J161" s="47">
        <v>1</v>
      </c>
      <c r="K161" s="47">
        <v>0</v>
      </c>
      <c r="L161" s="47">
        <v>0</v>
      </c>
      <c r="M161" s="47">
        <v>0</v>
      </c>
      <c r="N161" s="47">
        <v>0.51806981132075469</v>
      </c>
      <c r="O161" s="47">
        <v>0.25163548317466933</v>
      </c>
      <c r="P161" s="47">
        <v>6.3064618382978725</v>
      </c>
      <c r="Q161" s="47">
        <v>0.97860345185503528</v>
      </c>
      <c r="R161" s="47">
        <v>2.2338403041825094E-3</v>
      </c>
    </row>
    <row r="162" spans="1:18">
      <c r="A162" s="46">
        <v>2022</v>
      </c>
      <c r="B162" s="46" t="s">
        <v>346</v>
      </c>
      <c r="C162" s="46" t="s">
        <v>347</v>
      </c>
      <c r="D162" s="47">
        <v>0</v>
      </c>
      <c r="E162" s="48">
        <v>5.1733258126096596E-3</v>
      </c>
      <c r="F162" s="46">
        <v>11.3</v>
      </c>
      <c r="G162" s="47">
        <v>0</v>
      </c>
      <c r="H162" s="47">
        <v>0</v>
      </c>
      <c r="I162" s="47">
        <v>0</v>
      </c>
      <c r="J162" s="47">
        <v>1</v>
      </c>
      <c r="K162" s="47">
        <v>0</v>
      </c>
      <c r="L162" s="47">
        <v>0</v>
      </c>
      <c r="M162" s="47">
        <v>0</v>
      </c>
      <c r="N162" s="47">
        <v>0.29867619047619048</v>
      </c>
      <c r="O162" s="47">
        <v>0.19903599750181458</v>
      </c>
      <c r="P162" s="47">
        <v>6.8207438056912908</v>
      </c>
      <c r="Q162" s="47">
        <v>0.94453301871751538</v>
      </c>
      <c r="R162" s="47">
        <v>7.4656652360515017E-4</v>
      </c>
    </row>
    <row r="163" spans="1:18">
      <c r="A163" s="46">
        <v>2022</v>
      </c>
      <c r="B163" s="46" t="s">
        <v>348</v>
      </c>
      <c r="C163" s="46" t="s">
        <v>349</v>
      </c>
      <c r="D163" s="47">
        <v>0</v>
      </c>
      <c r="E163" s="48">
        <v>1.0298284949353654E-2</v>
      </c>
      <c r="F163" s="46">
        <v>11.5</v>
      </c>
      <c r="G163" s="47">
        <v>0</v>
      </c>
      <c r="H163" s="47">
        <v>0</v>
      </c>
      <c r="I163" s="47">
        <v>0</v>
      </c>
      <c r="J163" s="47">
        <v>1</v>
      </c>
      <c r="K163" s="47">
        <v>0</v>
      </c>
      <c r="L163" s="47">
        <v>0</v>
      </c>
      <c r="M163" s="47">
        <v>0</v>
      </c>
      <c r="N163" s="47">
        <v>0.52314883720930228</v>
      </c>
      <c r="O163" s="47">
        <v>0.1961104094854153</v>
      </c>
      <c r="P163" s="47">
        <v>7.0379919804153301</v>
      </c>
      <c r="Q163" s="47">
        <v>0.97367017256861399</v>
      </c>
      <c r="R163" s="47">
        <v>1.0808394160583942E-3</v>
      </c>
    </row>
    <row r="164" spans="1:18">
      <c r="A164" s="46">
        <v>2022</v>
      </c>
      <c r="B164" s="46" t="s">
        <v>350</v>
      </c>
      <c r="C164" s="46" t="s">
        <v>351</v>
      </c>
      <c r="D164" s="47">
        <v>0</v>
      </c>
      <c r="E164" s="48">
        <v>1.7415008657043016E-3</v>
      </c>
      <c r="F164" s="46">
        <v>7.7</v>
      </c>
      <c r="G164" s="47">
        <v>0</v>
      </c>
      <c r="H164" s="47">
        <v>0</v>
      </c>
      <c r="I164" s="47">
        <v>0</v>
      </c>
      <c r="J164" s="47">
        <v>1</v>
      </c>
      <c r="K164" s="47">
        <v>0</v>
      </c>
      <c r="L164" s="47">
        <v>0</v>
      </c>
      <c r="M164" s="47">
        <v>0</v>
      </c>
      <c r="N164" s="47">
        <v>0.64614375000000002</v>
      </c>
      <c r="O164" s="47">
        <v>0.2102293361488459</v>
      </c>
      <c r="P164" s="47">
        <v>20.381341357027463</v>
      </c>
      <c r="Q164" s="47">
        <v>0.99401255525569976</v>
      </c>
      <c r="R164" s="47">
        <v>6.1899999999999998E-4</v>
      </c>
    </row>
    <row r="165" spans="1:18">
      <c r="A165" s="46">
        <v>2022</v>
      </c>
      <c r="B165" s="46" t="s">
        <v>352</v>
      </c>
      <c r="C165" s="46" t="s">
        <v>353</v>
      </c>
      <c r="D165" s="47">
        <v>1</v>
      </c>
      <c r="E165" s="48">
        <v>7.8981708264087749E-2</v>
      </c>
      <c r="F165" s="46">
        <v>10.6</v>
      </c>
      <c r="G165" s="47">
        <v>0</v>
      </c>
      <c r="H165" s="47">
        <v>0</v>
      </c>
      <c r="I165" s="47">
        <v>0</v>
      </c>
      <c r="J165" s="47">
        <v>1</v>
      </c>
      <c r="K165" s="47">
        <v>0</v>
      </c>
      <c r="L165" s="47">
        <v>0</v>
      </c>
      <c r="M165" s="47">
        <v>0</v>
      </c>
      <c r="N165" s="47">
        <v>0.72981406250000003</v>
      </c>
      <c r="O165" s="47">
        <v>0.21306834308649161</v>
      </c>
      <c r="P165" s="47">
        <v>6.0623802565367537</v>
      </c>
      <c r="Q165" s="47">
        <v>0.97830140810694499</v>
      </c>
      <c r="R165" s="47">
        <v>3.6854545454545456E-3</v>
      </c>
    </row>
    <row r="166" spans="1:18">
      <c r="A166" s="46">
        <v>2022</v>
      </c>
      <c r="B166" s="46" t="s">
        <v>354</v>
      </c>
      <c r="C166" s="46" t="s">
        <v>355</v>
      </c>
      <c r="D166" s="47">
        <v>1</v>
      </c>
      <c r="E166" s="48">
        <v>0.17932509388713791</v>
      </c>
      <c r="F166" s="46">
        <v>0</v>
      </c>
      <c r="G166" s="47">
        <v>0</v>
      </c>
      <c r="H166" s="47">
        <v>0</v>
      </c>
      <c r="I166" s="47">
        <v>0</v>
      </c>
      <c r="J166" s="47">
        <v>1</v>
      </c>
      <c r="K166" s="47">
        <v>0</v>
      </c>
      <c r="L166" s="47">
        <v>0</v>
      </c>
      <c r="M166" s="47">
        <v>0</v>
      </c>
      <c r="N166" s="47">
        <v>1.5344</v>
      </c>
      <c r="O166" s="47">
        <v>0.17641481368821293</v>
      </c>
      <c r="P166" s="47">
        <v>0.49180714285714289</v>
      </c>
      <c r="Q166" s="47">
        <v>0.99984793187347931</v>
      </c>
      <c r="R166" s="47">
        <v>9.333333333333333E-5</v>
      </c>
    </row>
    <row r="167" spans="1:18">
      <c r="A167" s="46">
        <v>2022</v>
      </c>
      <c r="B167" s="46" t="s">
        <v>356</v>
      </c>
      <c r="C167" s="46" t="s">
        <v>357</v>
      </c>
      <c r="D167" s="47">
        <v>1</v>
      </c>
      <c r="E167" s="48">
        <v>1.302383190347556E-2</v>
      </c>
      <c r="F167" s="46">
        <v>6.4</v>
      </c>
      <c r="G167" s="47">
        <v>0</v>
      </c>
      <c r="H167" s="47">
        <v>0</v>
      </c>
      <c r="I167" s="47">
        <v>0</v>
      </c>
      <c r="J167" s="47">
        <v>1</v>
      </c>
      <c r="K167" s="47">
        <v>0</v>
      </c>
      <c r="L167" s="47">
        <v>0</v>
      </c>
      <c r="M167" s="47">
        <v>0</v>
      </c>
      <c r="N167" s="47">
        <v>0.85692999999999997</v>
      </c>
      <c r="O167" s="47">
        <v>0.24757443137897919</v>
      </c>
      <c r="P167" s="47">
        <v>11.363681993569132</v>
      </c>
      <c r="Q167" s="47">
        <v>0.99637076540674263</v>
      </c>
      <c r="R167" s="47">
        <v>7.2325581395348839E-4</v>
      </c>
    </row>
    <row r="168" spans="1:18">
      <c r="A168" s="46">
        <v>2022</v>
      </c>
      <c r="B168" s="46" t="s">
        <v>358</v>
      </c>
      <c r="C168" s="46" t="s">
        <v>359</v>
      </c>
      <c r="D168" s="47">
        <v>1</v>
      </c>
      <c r="E168" s="48">
        <v>7.1431110343794513E-2</v>
      </c>
      <c r="F168" s="46">
        <v>13.7</v>
      </c>
      <c r="G168" s="47">
        <v>0</v>
      </c>
      <c r="H168" s="47">
        <v>0</v>
      </c>
      <c r="I168" s="47">
        <v>0</v>
      </c>
      <c r="J168" s="47">
        <v>1</v>
      </c>
      <c r="K168" s="47">
        <v>0</v>
      </c>
      <c r="L168" s="47">
        <v>0</v>
      </c>
      <c r="M168" s="47">
        <v>0</v>
      </c>
      <c r="N168" s="47">
        <v>0.65251666666666674</v>
      </c>
      <c r="O168" s="47">
        <v>0.23470917000748212</v>
      </c>
      <c r="P168" s="47">
        <v>5.3092354513645903</v>
      </c>
      <c r="Q168" s="47">
        <v>0.97718768358407193</v>
      </c>
      <c r="R168" s="47">
        <v>2.2539432176656151E-3</v>
      </c>
    </row>
    <row r="169" spans="1:18">
      <c r="A169" s="46">
        <v>2022</v>
      </c>
      <c r="B169" s="46" t="s">
        <v>360</v>
      </c>
      <c r="C169" s="46" t="s">
        <v>361</v>
      </c>
      <c r="D169" s="47">
        <v>1</v>
      </c>
      <c r="E169" s="48">
        <v>0.10619950297770853</v>
      </c>
      <c r="F169" s="46">
        <v>8.6999999999999993</v>
      </c>
      <c r="G169" s="47">
        <v>0</v>
      </c>
      <c r="H169" s="47">
        <v>0</v>
      </c>
      <c r="I169" s="47">
        <v>0</v>
      </c>
      <c r="J169" s="47">
        <v>1</v>
      </c>
      <c r="K169" s="47">
        <v>0</v>
      </c>
      <c r="L169" s="47">
        <v>0</v>
      </c>
      <c r="M169" s="47">
        <v>0</v>
      </c>
      <c r="N169" s="47">
        <v>0.74409787234042557</v>
      </c>
      <c r="O169" s="47">
        <v>0.28775142178090779</v>
      </c>
      <c r="P169" s="47">
        <v>5.9959251945382475</v>
      </c>
      <c r="Q169" s="47">
        <v>0.98052475366429714</v>
      </c>
      <c r="R169" s="47">
        <v>2.6399224806201551E-3</v>
      </c>
    </row>
    <row r="170" spans="1:18">
      <c r="A170" s="46">
        <v>2022</v>
      </c>
      <c r="B170" s="46" t="s">
        <v>362</v>
      </c>
      <c r="C170" s="46" t="s">
        <v>363</v>
      </c>
      <c r="D170" s="47">
        <v>1</v>
      </c>
      <c r="E170" s="48">
        <v>-4.3550080201372687E-2</v>
      </c>
      <c r="F170" s="46">
        <v>7.9</v>
      </c>
      <c r="G170" s="47">
        <v>0</v>
      </c>
      <c r="H170" s="47">
        <v>0</v>
      </c>
      <c r="I170" s="47">
        <v>0</v>
      </c>
      <c r="J170" s="47">
        <v>1</v>
      </c>
      <c r="K170" s="47">
        <v>0</v>
      </c>
      <c r="L170" s="47">
        <v>0</v>
      </c>
      <c r="M170" s="47">
        <v>0</v>
      </c>
      <c r="N170" s="47">
        <v>0.6516280000000001</v>
      </c>
      <c r="O170" s="47">
        <v>0.25592931696565158</v>
      </c>
      <c r="P170" s="47">
        <v>4.8451155773420487</v>
      </c>
      <c r="Q170" s="47">
        <v>0.98309464909426847</v>
      </c>
      <c r="R170" s="47">
        <v>2.1515624999999998E-3</v>
      </c>
    </row>
    <row r="171" spans="1:18">
      <c r="A171" s="46">
        <v>2022</v>
      </c>
      <c r="B171" s="46" t="s">
        <v>364</v>
      </c>
      <c r="C171" s="46" t="s">
        <v>365</v>
      </c>
      <c r="D171" s="47">
        <v>1</v>
      </c>
      <c r="E171" s="48">
        <v>3.4917729034826014E-3</v>
      </c>
      <c r="F171" s="46">
        <v>9.4</v>
      </c>
      <c r="G171" s="47">
        <v>0</v>
      </c>
      <c r="H171" s="47">
        <v>0</v>
      </c>
      <c r="I171" s="47">
        <v>0</v>
      </c>
      <c r="J171" s="47">
        <v>1</v>
      </c>
      <c r="K171" s="47">
        <v>0</v>
      </c>
      <c r="L171" s="47">
        <v>0</v>
      </c>
      <c r="M171" s="47">
        <v>0</v>
      </c>
      <c r="N171" s="47">
        <v>0.47867093023255813</v>
      </c>
      <c r="O171" s="47">
        <v>0.22503832759190223</v>
      </c>
      <c r="P171" s="47">
        <v>5.7818681435533898</v>
      </c>
      <c r="Q171" s="47">
        <v>0.97806912065141616</v>
      </c>
      <c r="R171" s="47">
        <v>2.433423180592992E-3</v>
      </c>
    </row>
    <row r="172" spans="1:18">
      <c r="A172" s="46">
        <v>2022</v>
      </c>
      <c r="B172" s="46" t="s">
        <v>366</v>
      </c>
      <c r="C172" s="46" t="s">
        <v>208</v>
      </c>
      <c r="D172" s="47">
        <v>1</v>
      </c>
      <c r="E172" s="48">
        <v>0.4534951900422956</v>
      </c>
      <c r="F172" s="46">
        <v>11.8</v>
      </c>
      <c r="G172" s="47">
        <v>0</v>
      </c>
      <c r="H172" s="47">
        <v>0</v>
      </c>
      <c r="I172" s="47">
        <v>0</v>
      </c>
      <c r="J172" s="47">
        <v>1</v>
      </c>
      <c r="K172" s="47">
        <v>0</v>
      </c>
      <c r="L172" s="47">
        <v>0</v>
      </c>
      <c r="M172" s="47">
        <v>0</v>
      </c>
      <c r="N172" s="47">
        <v>1.0539279069767442</v>
      </c>
      <c r="O172" s="47">
        <v>0.23989346174030526</v>
      </c>
      <c r="P172" s="47">
        <v>6.6950435854653314</v>
      </c>
      <c r="Q172" s="47">
        <v>0.98809768109993845</v>
      </c>
      <c r="R172" s="47">
        <v>1.9060070671378091E-3</v>
      </c>
    </row>
    <row r="173" spans="1:18">
      <c r="A173" s="46">
        <v>2022</v>
      </c>
      <c r="B173" s="46" t="s">
        <v>367</v>
      </c>
      <c r="C173" s="46" t="s">
        <v>368</v>
      </c>
      <c r="D173" s="47">
        <v>1</v>
      </c>
      <c r="E173" s="48">
        <v>-1.1816682425069853E-2</v>
      </c>
      <c r="F173" s="46">
        <v>9.3000000000000007</v>
      </c>
      <c r="G173" s="47">
        <v>0</v>
      </c>
      <c r="H173" s="47">
        <v>0</v>
      </c>
      <c r="I173" s="47">
        <v>0</v>
      </c>
      <c r="J173" s="47">
        <v>1</v>
      </c>
      <c r="K173" s="47">
        <v>0</v>
      </c>
      <c r="L173" s="47">
        <v>0</v>
      </c>
      <c r="M173" s="47">
        <v>0</v>
      </c>
      <c r="N173" s="47">
        <v>0.45713636363636356</v>
      </c>
      <c r="O173" s="47">
        <v>0.32505419393817342</v>
      </c>
      <c r="P173" s="47">
        <v>10.124583492063492</v>
      </c>
      <c r="Q173" s="47">
        <v>0.98747141294620666</v>
      </c>
      <c r="R173" s="47">
        <v>9.4029850746268657E-4</v>
      </c>
    </row>
    <row r="174" spans="1:18">
      <c r="A174" s="46">
        <v>2022</v>
      </c>
      <c r="B174" s="46" t="s">
        <v>370</v>
      </c>
      <c r="C174" s="46" t="s">
        <v>371</v>
      </c>
      <c r="D174" s="47">
        <v>0</v>
      </c>
      <c r="E174" s="48">
        <v>2.4537525458103334E-2</v>
      </c>
      <c r="F174" s="46">
        <v>8.1999999999999993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1</v>
      </c>
      <c r="N174" s="47">
        <v>0.15479641434262947</v>
      </c>
      <c r="O174" s="47">
        <v>0.39552141946558167</v>
      </c>
      <c r="P174" s="47">
        <v>9.0980856551910776</v>
      </c>
      <c r="Q174" s="47">
        <v>0.95561749699944321</v>
      </c>
      <c r="R174" s="47">
        <v>3.9221379833206975E-3</v>
      </c>
    </row>
    <row r="175" spans="1:18">
      <c r="A175" s="46">
        <v>2022</v>
      </c>
      <c r="B175" s="46" t="s">
        <v>372</v>
      </c>
      <c r="C175" s="46" t="s">
        <v>373</v>
      </c>
      <c r="D175" s="47">
        <v>1</v>
      </c>
      <c r="E175" s="48">
        <v>2.9566182147033753E-2</v>
      </c>
      <c r="F175" s="46">
        <v>7.5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1</v>
      </c>
      <c r="N175" s="47">
        <v>0.2059313446126447</v>
      </c>
      <c r="O175" s="47">
        <v>0.40317258180987242</v>
      </c>
      <c r="P175" s="47">
        <v>10.567438223568145</v>
      </c>
      <c r="Q175" s="47">
        <v>0.96887195371115475</v>
      </c>
      <c r="R175" s="47">
        <v>3.0816352739726025E-3</v>
      </c>
    </row>
    <row r="176" spans="1:18">
      <c r="A176" s="46">
        <v>2022</v>
      </c>
      <c r="B176" s="46" t="s">
        <v>374</v>
      </c>
      <c r="C176" s="46" t="s">
        <v>375</v>
      </c>
      <c r="D176" s="47">
        <v>1</v>
      </c>
      <c r="E176" s="48">
        <v>8.1281983654274262E-2</v>
      </c>
      <c r="F176" s="46">
        <v>7.7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  <c r="M176" s="47">
        <v>1</v>
      </c>
      <c r="N176" s="47">
        <v>0.17055730569948185</v>
      </c>
      <c r="O176" s="47">
        <v>0.37771379606725219</v>
      </c>
      <c r="P176" s="47">
        <v>9.1155607916032366</v>
      </c>
      <c r="Q176" s="47">
        <v>0.96208406698430871</v>
      </c>
      <c r="R176" s="47">
        <v>4.2137069547602971E-3</v>
      </c>
    </row>
    <row r="177" spans="1:18">
      <c r="A177" s="46">
        <v>2022</v>
      </c>
      <c r="B177" s="46" t="s">
        <v>376</v>
      </c>
      <c r="C177" s="46" t="s">
        <v>377</v>
      </c>
      <c r="D177" s="47">
        <v>0</v>
      </c>
      <c r="E177" s="48">
        <v>4.4730754696895567E-2</v>
      </c>
      <c r="F177" s="46">
        <v>8.6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1</v>
      </c>
      <c r="M177" s="47">
        <v>0</v>
      </c>
      <c r="N177" s="47">
        <v>0.49582352941176472</v>
      </c>
      <c r="O177" s="47">
        <v>0.19729593556868566</v>
      </c>
      <c r="P177" s="47">
        <v>5.5721479707615105</v>
      </c>
      <c r="Q177" s="47">
        <v>0.97825127535888001</v>
      </c>
      <c r="R177" s="47">
        <v>2.9378205128205129E-3</v>
      </c>
    </row>
    <row r="178" spans="1:18">
      <c r="A178" s="46">
        <v>2022</v>
      </c>
      <c r="B178" s="46" t="s">
        <v>378</v>
      </c>
      <c r="C178" s="46" t="s">
        <v>379</v>
      </c>
      <c r="D178" s="47">
        <v>0</v>
      </c>
      <c r="E178" s="48">
        <v>0.13866476973416508</v>
      </c>
      <c r="F178" s="46">
        <v>9.8000000000000007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1</v>
      </c>
      <c r="M178" s="47">
        <v>0</v>
      </c>
      <c r="N178" s="47">
        <v>0.66923679999999997</v>
      </c>
      <c r="O178" s="47">
        <v>0.27007330722630263</v>
      </c>
      <c r="P178" s="47">
        <v>6.6776529263051447</v>
      </c>
      <c r="Q178" s="47">
        <v>0.98108651526634516</v>
      </c>
      <c r="R178" s="47">
        <v>3.8874692874692877E-3</v>
      </c>
    </row>
    <row r="179" spans="1:18">
      <c r="A179" s="46">
        <v>2022</v>
      </c>
      <c r="B179" s="46" t="s">
        <v>380</v>
      </c>
      <c r="C179" s="46" t="s">
        <v>381</v>
      </c>
      <c r="D179" s="47">
        <v>0</v>
      </c>
      <c r="E179" s="48">
        <v>5.5539818940575233E-2</v>
      </c>
      <c r="F179" s="46">
        <v>11.9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1</v>
      </c>
      <c r="M179" s="47">
        <v>0</v>
      </c>
      <c r="N179" s="47">
        <v>0.27264418604651164</v>
      </c>
      <c r="O179" s="47">
        <v>0.22152436438690309</v>
      </c>
      <c r="P179" s="47">
        <v>7.2749194420963654</v>
      </c>
      <c r="Q179" s="47">
        <v>0.9091839606950024</v>
      </c>
      <c r="R179" s="47">
        <v>1.4766990291262135E-3</v>
      </c>
    </row>
    <row r="180" spans="1:18">
      <c r="A180" s="46">
        <v>2022</v>
      </c>
      <c r="B180" s="46" t="s">
        <v>382</v>
      </c>
      <c r="C180" s="46" t="s">
        <v>383</v>
      </c>
      <c r="D180" s="47">
        <v>0</v>
      </c>
      <c r="E180" s="48">
        <v>2.9362156158036064E-2</v>
      </c>
      <c r="F180" s="46">
        <v>8.8000000000000007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1</v>
      </c>
      <c r="M180" s="47">
        <v>0</v>
      </c>
      <c r="N180" s="47">
        <v>0.43671521739130431</v>
      </c>
      <c r="O180" s="47">
        <v>0.24908952339156523</v>
      </c>
      <c r="P180" s="47">
        <v>6.7094669552312629</v>
      </c>
      <c r="Q180" s="47">
        <v>0.96981168705105814</v>
      </c>
      <c r="R180" s="47">
        <v>2.6253246753246756E-3</v>
      </c>
    </row>
    <row r="181" spans="1:18">
      <c r="A181" s="46">
        <v>2022</v>
      </c>
      <c r="B181" s="46" t="s">
        <v>384</v>
      </c>
      <c r="C181" s="46" t="s">
        <v>385</v>
      </c>
      <c r="D181" s="47">
        <v>0</v>
      </c>
      <c r="E181" s="48">
        <v>2.1768336884540645E-2</v>
      </c>
      <c r="F181" s="46">
        <v>9.4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1</v>
      </c>
      <c r="M181" s="47">
        <v>0</v>
      </c>
      <c r="N181" s="47">
        <v>0.34522358490566035</v>
      </c>
      <c r="O181" s="47">
        <v>0.20732938504661233</v>
      </c>
      <c r="P181" s="47">
        <v>7.2271368487551104</v>
      </c>
      <c r="Q181" s="47">
        <v>0.96323137589257168</v>
      </c>
      <c r="R181" s="47">
        <v>2.5386792452830186E-3</v>
      </c>
    </row>
    <row r="182" spans="1:18">
      <c r="A182" s="46">
        <v>2022</v>
      </c>
      <c r="B182" s="46" t="s">
        <v>386</v>
      </c>
      <c r="C182" s="46" t="s">
        <v>387</v>
      </c>
      <c r="D182" s="47">
        <v>0</v>
      </c>
      <c r="E182" s="48">
        <v>1.7818321368276061E-2</v>
      </c>
      <c r="F182" s="46">
        <v>9.5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1</v>
      </c>
      <c r="M182" s="47">
        <v>0</v>
      </c>
      <c r="N182" s="47">
        <v>0.31178313953488374</v>
      </c>
      <c r="O182" s="47">
        <v>0.19354172600437178</v>
      </c>
      <c r="P182" s="47">
        <v>7.6068652158993428</v>
      </c>
      <c r="Q182" s="47">
        <v>0.96739497302649613</v>
      </c>
      <c r="R182" s="47">
        <v>2.6532625189681336E-3</v>
      </c>
    </row>
    <row r="183" spans="1:18">
      <c r="A183" s="46">
        <v>2022</v>
      </c>
      <c r="B183" s="46" t="s">
        <v>388</v>
      </c>
      <c r="C183" s="46" t="s">
        <v>389</v>
      </c>
      <c r="D183" s="47">
        <v>0</v>
      </c>
      <c r="E183" s="48">
        <v>5.8842695067396859E-2</v>
      </c>
      <c r="F183" s="46">
        <v>10.4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1</v>
      </c>
      <c r="M183" s="47">
        <v>0</v>
      </c>
      <c r="N183" s="47">
        <v>0.38005937500000003</v>
      </c>
      <c r="O183" s="47">
        <v>0.2891485143706598</v>
      </c>
      <c r="P183" s="47">
        <v>6.7819095501146958</v>
      </c>
      <c r="Q183" s="47">
        <v>0.97072688752031622</v>
      </c>
      <c r="R183" s="47">
        <v>3.6143824027072757E-3</v>
      </c>
    </row>
    <row r="184" spans="1:18">
      <c r="A184" s="46">
        <v>2022</v>
      </c>
      <c r="B184" s="46" t="s">
        <v>390</v>
      </c>
      <c r="C184" s="46" t="s">
        <v>391</v>
      </c>
      <c r="D184" s="47">
        <v>0</v>
      </c>
      <c r="E184" s="48">
        <v>6.2707038515888117E-2</v>
      </c>
      <c r="F184" s="46">
        <v>9.9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1</v>
      </c>
      <c r="M184" s="47">
        <v>0</v>
      </c>
      <c r="N184" s="47">
        <v>0.53146557377049186</v>
      </c>
      <c r="O184" s="47">
        <v>0.22644552429749318</v>
      </c>
      <c r="P184" s="47">
        <v>7.0241009541984738</v>
      </c>
      <c r="Q184" s="47">
        <v>0.96444104455973889</v>
      </c>
      <c r="R184" s="47">
        <v>3.4309523809523809E-3</v>
      </c>
    </row>
    <row r="185" spans="1:18">
      <c r="A185" s="46">
        <v>2022</v>
      </c>
      <c r="B185" s="46" t="s">
        <v>392</v>
      </c>
      <c r="C185" s="46" t="s">
        <v>393</v>
      </c>
      <c r="D185" s="47">
        <v>0</v>
      </c>
      <c r="E185" s="48">
        <v>8.9454351137227647E-2</v>
      </c>
      <c r="F185" s="46">
        <v>10.8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1</v>
      </c>
      <c r="M185" s="47">
        <v>0</v>
      </c>
      <c r="N185" s="47">
        <v>0.27128416666666666</v>
      </c>
      <c r="O185" s="47">
        <v>0.36138162065610896</v>
      </c>
      <c r="P185" s="47">
        <v>7.3788566023615507</v>
      </c>
      <c r="Q185" s="47">
        <v>0.9630584166049746</v>
      </c>
      <c r="R185" s="47">
        <v>2.2733459357277882E-3</v>
      </c>
    </row>
    <row r="186" spans="1:18">
      <c r="A186" s="46">
        <v>2022</v>
      </c>
      <c r="B186" s="46" t="s">
        <v>394</v>
      </c>
      <c r="C186" s="46" t="s">
        <v>395</v>
      </c>
      <c r="D186" s="47">
        <v>1</v>
      </c>
      <c r="E186" s="48">
        <v>0.11381612452808207</v>
      </c>
      <c r="F186" s="46">
        <v>9.8000000000000007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1</v>
      </c>
      <c r="M186" s="47">
        <v>0</v>
      </c>
      <c r="N186" s="47">
        <v>0.55416480000000001</v>
      </c>
      <c r="O186" s="47">
        <v>0.23631522255545329</v>
      </c>
      <c r="P186" s="47">
        <v>5.7381270896379002</v>
      </c>
      <c r="Q186" s="47">
        <v>0.97233169627518745</v>
      </c>
      <c r="R186" s="47">
        <v>4.5524940617577203E-3</v>
      </c>
    </row>
    <row r="187" spans="1:18">
      <c r="A187" s="46">
        <v>2022</v>
      </c>
      <c r="B187" s="46" t="s">
        <v>396</v>
      </c>
      <c r="C187" s="46" t="s">
        <v>397</v>
      </c>
      <c r="D187" s="47">
        <v>1</v>
      </c>
      <c r="E187" s="48">
        <v>3.4736807672017748E-2</v>
      </c>
      <c r="F187" s="46">
        <v>8.4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1</v>
      </c>
      <c r="M187" s="47">
        <v>0</v>
      </c>
      <c r="N187" s="47">
        <v>0.1886233606557377</v>
      </c>
      <c r="O187" s="47">
        <v>0.29906158335849431</v>
      </c>
      <c r="P187" s="47">
        <v>8.840501746015633</v>
      </c>
      <c r="Q187" s="47">
        <v>0.96789399466801096</v>
      </c>
      <c r="R187" s="47">
        <v>2.7516759776536311E-3</v>
      </c>
    </row>
    <row r="188" spans="1:18">
      <c r="A188" s="46">
        <v>2022</v>
      </c>
      <c r="B188" s="46" t="s">
        <v>398</v>
      </c>
      <c r="C188" s="46" t="s">
        <v>399</v>
      </c>
      <c r="D188" s="47">
        <v>1</v>
      </c>
      <c r="E188" s="48">
        <v>6.0650394223319389E-3</v>
      </c>
      <c r="F188" s="46">
        <v>9.5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1</v>
      </c>
      <c r="M188" s="47">
        <v>0</v>
      </c>
      <c r="N188" s="47">
        <v>0.37058848920863308</v>
      </c>
      <c r="O188" s="47">
        <v>0.31536188215092598</v>
      </c>
      <c r="P188" s="47">
        <v>6.6397254791193703</v>
      </c>
      <c r="Q188" s="47">
        <v>0.96322978424361017</v>
      </c>
      <c r="R188" s="47">
        <v>3.9296680497925311E-3</v>
      </c>
    </row>
    <row r="189" spans="1:18">
      <c r="A189" s="46">
        <v>2022</v>
      </c>
      <c r="B189" s="46" t="s">
        <v>400</v>
      </c>
      <c r="C189" s="46" t="s">
        <v>401</v>
      </c>
      <c r="D189" s="47">
        <v>1</v>
      </c>
      <c r="E189" s="48">
        <v>8.5663800458557801E-2</v>
      </c>
      <c r="F189" s="46">
        <v>9</v>
      </c>
      <c r="G189" s="47">
        <v>0</v>
      </c>
      <c r="H189" s="47">
        <v>0</v>
      </c>
      <c r="I189" s="47">
        <v>0</v>
      </c>
      <c r="J189" s="47">
        <v>0</v>
      </c>
      <c r="K189" s="47">
        <v>0</v>
      </c>
      <c r="L189" s="47">
        <v>1</v>
      </c>
      <c r="M189" s="47">
        <v>0</v>
      </c>
      <c r="N189" s="47">
        <v>0.7215323076923077</v>
      </c>
      <c r="O189" s="47">
        <v>0.18166723014668909</v>
      </c>
      <c r="P189" s="47">
        <v>4.6194961831264996</v>
      </c>
      <c r="Q189" s="47">
        <v>0.97955419662427823</v>
      </c>
      <c r="R189" s="47">
        <v>3.1542763157894737E-3</v>
      </c>
    </row>
    <row r="190" spans="1:18">
      <c r="A190" s="46">
        <v>2022</v>
      </c>
      <c r="B190" s="46" t="s">
        <v>402</v>
      </c>
      <c r="C190" s="46" t="s">
        <v>403</v>
      </c>
      <c r="D190" s="47">
        <v>1</v>
      </c>
      <c r="E190" s="48">
        <v>2.6107367638698406E-2</v>
      </c>
      <c r="F190" s="46">
        <v>11.9</v>
      </c>
      <c r="G190" s="47">
        <v>0</v>
      </c>
      <c r="H190" s="47">
        <v>0</v>
      </c>
      <c r="I190" s="47">
        <v>0</v>
      </c>
      <c r="J190" s="47">
        <v>0</v>
      </c>
      <c r="K190" s="47">
        <v>0</v>
      </c>
      <c r="L190" s="47">
        <v>1</v>
      </c>
      <c r="M190" s="47">
        <v>0</v>
      </c>
      <c r="N190" s="47">
        <v>0.51806249999999998</v>
      </c>
      <c r="O190" s="47">
        <v>0.25696328503702126</v>
      </c>
      <c r="P190" s="47">
        <v>3.7985687099256218</v>
      </c>
      <c r="Q190" s="47">
        <v>0.90592351308963692</v>
      </c>
      <c r="R190" s="47">
        <v>1.3040133779264214E-3</v>
      </c>
    </row>
    <row r="191" spans="1:18">
      <c r="A191" s="46">
        <v>2022</v>
      </c>
      <c r="B191" s="46" t="s">
        <v>404</v>
      </c>
      <c r="C191" s="46" t="s">
        <v>405</v>
      </c>
      <c r="D191" s="47">
        <v>1</v>
      </c>
      <c r="E191" s="48">
        <v>-8.3066250732515778E-2</v>
      </c>
      <c r="F191" s="46">
        <v>9.9</v>
      </c>
      <c r="G191" s="47">
        <v>0</v>
      </c>
      <c r="H191" s="47">
        <v>0</v>
      </c>
      <c r="I191" s="47">
        <v>0</v>
      </c>
      <c r="J191" s="47">
        <v>0</v>
      </c>
      <c r="K191" s="47">
        <v>0</v>
      </c>
      <c r="L191" s="47">
        <v>1</v>
      </c>
      <c r="M191" s="47">
        <v>0</v>
      </c>
      <c r="N191" s="47">
        <v>0.31672916666666667</v>
      </c>
      <c r="O191" s="47">
        <v>0.23004163081923334</v>
      </c>
      <c r="P191" s="47">
        <v>6.3348885222381641</v>
      </c>
      <c r="Q191" s="47">
        <v>0.96332302834966776</v>
      </c>
      <c r="R191" s="47">
        <v>1.1019762845849801E-3</v>
      </c>
    </row>
    <row r="192" spans="1:18">
      <c r="A192" s="46">
        <v>2022</v>
      </c>
      <c r="B192" s="46" t="s">
        <v>406</v>
      </c>
      <c r="C192" s="46" t="s">
        <v>407</v>
      </c>
      <c r="D192" s="47">
        <v>1</v>
      </c>
      <c r="E192" s="48">
        <v>-1.9373754799209865E-2</v>
      </c>
      <c r="F192" s="46">
        <v>0.8</v>
      </c>
      <c r="G192" s="47">
        <v>0</v>
      </c>
      <c r="H192" s="47">
        <v>0</v>
      </c>
      <c r="I192" s="47">
        <v>0</v>
      </c>
      <c r="J192" s="47">
        <v>0</v>
      </c>
      <c r="K192" s="47">
        <v>0</v>
      </c>
      <c r="L192" s="47">
        <v>0</v>
      </c>
      <c r="M192" s="47">
        <v>0</v>
      </c>
      <c r="N192" s="47">
        <v>0.54755555555555557</v>
      </c>
      <c r="O192" s="47">
        <v>0.38163068722634691</v>
      </c>
      <c r="P192" s="47">
        <v>3.1612429855217172</v>
      </c>
      <c r="Q192" s="47">
        <v>0.95935470779220777</v>
      </c>
      <c r="R192" s="47">
        <v>1.0015E-2</v>
      </c>
    </row>
    <row r="193" spans="1:18">
      <c r="A193" s="46">
        <v>2022</v>
      </c>
      <c r="B193" s="46" t="s">
        <v>408</v>
      </c>
      <c r="C193" s="46" t="s">
        <v>409</v>
      </c>
      <c r="D193" s="47">
        <v>0</v>
      </c>
      <c r="E193" s="48">
        <v>5.1946379152135798E-2</v>
      </c>
      <c r="F193" s="46">
        <v>12</v>
      </c>
      <c r="G193" s="47">
        <v>0</v>
      </c>
      <c r="H193" s="47">
        <v>0</v>
      </c>
      <c r="I193" s="47">
        <v>0</v>
      </c>
      <c r="J193" s="47">
        <v>0</v>
      </c>
      <c r="K193" s="47">
        <v>0</v>
      </c>
      <c r="L193" s="47">
        <v>0</v>
      </c>
      <c r="M193" s="47">
        <v>0</v>
      </c>
      <c r="N193" s="47">
        <v>0.48160657894736841</v>
      </c>
      <c r="O193" s="47">
        <v>0.18519643228313151</v>
      </c>
      <c r="P193" s="47">
        <v>6.9700450564034506</v>
      </c>
      <c r="Q193" s="47">
        <v>0.97529649938118301</v>
      </c>
      <c r="R193" s="47">
        <v>2.2325925925925924E-3</v>
      </c>
    </row>
    <row r="194" spans="1:18">
      <c r="A194" s="46">
        <v>2022</v>
      </c>
      <c r="B194" s="46" t="s">
        <v>410</v>
      </c>
      <c r="C194" s="46" t="s">
        <v>411</v>
      </c>
      <c r="D194" s="47">
        <v>0</v>
      </c>
      <c r="E194" s="48">
        <v>4.114612239545723E-2</v>
      </c>
      <c r="F194" s="46">
        <v>11.4</v>
      </c>
      <c r="G194" s="47">
        <v>0</v>
      </c>
      <c r="H194" s="47">
        <v>0</v>
      </c>
      <c r="I194" s="47">
        <v>0</v>
      </c>
      <c r="J194" s="47">
        <v>0</v>
      </c>
      <c r="K194" s="47">
        <v>0</v>
      </c>
      <c r="L194" s="47">
        <v>0</v>
      </c>
      <c r="M194" s="47">
        <v>0</v>
      </c>
      <c r="N194" s="47">
        <v>0.54208461538461528</v>
      </c>
      <c r="O194" s="47">
        <v>0.2005919782152546</v>
      </c>
      <c r="P194" s="47">
        <v>5.9899347483095422</v>
      </c>
      <c r="Q194" s="47">
        <v>0.96978047707567661</v>
      </c>
      <c r="R194" s="47">
        <v>2.8546916890080428E-3</v>
      </c>
    </row>
    <row r="195" spans="1:18">
      <c r="A195" s="46">
        <v>2022</v>
      </c>
      <c r="B195" s="46" t="s">
        <v>412</v>
      </c>
      <c r="C195" s="46" t="s">
        <v>413</v>
      </c>
      <c r="D195" s="47">
        <v>0</v>
      </c>
      <c r="E195" s="48">
        <v>3.1203861043964842E-2</v>
      </c>
      <c r="F195" s="46">
        <v>5.3</v>
      </c>
      <c r="G195" s="47">
        <v>0</v>
      </c>
      <c r="H195" s="47">
        <v>0</v>
      </c>
      <c r="I195" s="47">
        <v>0</v>
      </c>
      <c r="J195" s="47">
        <v>0</v>
      </c>
      <c r="K195" s="47">
        <v>0</v>
      </c>
      <c r="L195" s="47">
        <v>0</v>
      </c>
      <c r="M195" s="47">
        <v>0</v>
      </c>
      <c r="N195" s="47">
        <v>0.53593749999999996</v>
      </c>
      <c r="O195" s="47">
        <v>0.2714589341059957</v>
      </c>
      <c r="P195" s="47">
        <v>4.3777542560103964</v>
      </c>
      <c r="Q195" s="47">
        <v>0.98205247813411078</v>
      </c>
      <c r="R195" s="47">
        <v>4.0500000000000006E-3</v>
      </c>
    </row>
    <row r="196" spans="1:18">
      <c r="A196" s="46">
        <v>2022</v>
      </c>
      <c r="B196" s="46" t="s">
        <v>414</v>
      </c>
      <c r="C196" s="46" t="s">
        <v>415</v>
      </c>
      <c r="D196" s="47">
        <v>0</v>
      </c>
      <c r="E196" s="48">
        <v>-9.7165725983118425E-3</v>
      </c>
      <c r="F196" s="46">
        <v>10.3</v>
      </c>
      <c r="G196" s="47">
        <v>0</v>
      </c>
      <c r="H196" s="47">
        <v>0</v>
      </c>
      <c r="I196" s="47">
        <v>0</v>
      </c>
      <c r="J196" s="47">
        <v>0</v>
      </c>
      <c r="K196" s="47">
        <v>0</v>
      </c>
      <c r="L196" s="47">
        <v>0</v>
      </c>
      <c r="M196" s="47">
        <v>0</v>
      </c>
      <c r="N196" s="47">
        <v>0.4297838709677419</v>
      </c>
      <c r="O196" s="47">
        <v>0.24758061574860005</v>
      </c>
      <c r="P196" s="47">
        <v>5.3080417049180326</v>
      </c>
      <c r="Q196" s="47">
        <v>0.97710777359963374</v>
      </c>
      <c r="R196" s="47">
        <v>1.4878048780487805E-3</v>
      </c>
    </row>
    <row r="197" spans="1:18">
      <c r="A197" s="46">
        <v>2022</v>
      </c>
      <c r="B197" s="46" t="s">
        <v>416</v>
      </c>
      <c r="C197" s="46" t="s">
        <v>417</v>
      </c>
      <c r="D197" s="47">
        <v>0</v>
      </c>
      <c r="E197" s="48">
        <v>9.5199229360018248E-3</v>
      </c>
      <c r="F197" s="46">
        <v>13</v>
      </c>
      <c r="G197" s="47">
        <v>0</v>
      </c>
      <c r="H197" s="47">
        <v>0</v>
      </c>
      <c r="I197" s="47">
        <v>0</v>
      </c>
      <c r="J197" s="47">
        <v>0</v>
      </c>
      <c r="K197" s="47">
        <v>0</v>
      </c>
      <c r="L197" s="47">
        <v>0</v>
      </c>
      <c r="M197" s="47">
        <v>0</v>
      </c>
      <c r="N197" s="47">
        <v>0.39229999999999998</v>
      </c>
      <c r="O197" s="47">
        <v>0.14173707418295003</v>
      </c>
      <c r="P197" s="47">
        <v>4.8539916256157634</v>
      </c>
      <c r="Q197" s="47">
        <v>0.98275129577704146</v>
      </c>
      <c r="R197" s="47">
        <v>1.3064356435643566E-3</v>
      </c>
    </row>
    <row r="198" spans="1:18">
      <c r="A198" s="46">
        <v>2022</v>
      </c>
      <c r="B198" s="46" t="s">
        <v>418</v>
      </c>
      <c r="C198" s="46" t="s">
        <v>419</v>
      </c>
      <c r="D198" s="47">
        <v>0</v>
      </c>
      <c r="E198" s="48">
        <v>1.4315840371641459E-2</v>
      </c>
      <c r="F198" s="46">
        <v>12</v>
      </c>
      <c r="G198" s="47">
        <v>0</v>
      </c>
      <c r="H198" s="47">
        <v>0</v>
      </c>
      <c r="I198" s="47">
        <v>0</v>
      </c>
      <c r="J198" s="47">
        <v>0</v>
      </c>
      <c r="K198" s="47">
        <v>0</v>
      </c>
      <c r="L198" s="47">
        <v>0</v>
      </c>
      <c r="M198" s="47">
        <v>0</v>
      </c>
      <c r="N198" s="47">
        <v>0.56562121212121219</v>
      </c>
      <c r="O198" s="47">
        <v>0.24747509107492993</v>
      </c>
      <c r="P198" s="47">
        <v>6.1551013187429859</v>
      </c>
      <c r="Q198" s="47">
        <v>0.98090594947898524</v>
      </c>
      <c r="R198" s="47">
        <v>1.8466321243523316E-3</v>
      </c>
    </row>
    <row r="199" spans="1:18">
      <c r="A199" s="46">
        <v>2022</v>
      </c>
      <c r="B199" s="46" t="s">
        <v>420</v>
      </c>
      <c r="C199" s="46" t="s">
        <v>421</v>
      </c>
      <c r="D199" s="47">
        <v>0</v>
      </c>
      <c r="E199" s="48">
        <v>-1.1419166213132636E-3</v>
      </c>
      <c r="F199" s="46">
        <v>11.9</v>
      </c>
      <c r="G199" s="47">
        <v>0</v>
      </c>
      <c r="H199" s="47">
        <v>0</v>
      </c>
      <c r="I199" s="47">
        <v>0</v>
      </c>
      <c r="J199" s="47">
        <v>0</v>
      </c>
      <c r="K199" s="47">
        <v>0</v>
      </c>
      <c r="L199" s="47">
        <v>0</v>
      </c>
      <c r="M199" s="47">
        <v>0</v>
      </c>
      <c r="N199" s="47">
        <v>0.55840434782608706</v>
      </c>
      <c r="O199" s="47">
        <v>0.20619944714425023</v>
      </c>
      <c r="P199" s="47">
        <v>6.4872414022988512</v>
      </c>
      <c r="Q199" s="47">
        <v>0.96613020018219609</v>
      </c>
      <c r="R199" s="47">
        <v>1.4646464646464645E-3</v>
      </c>
    </row>
    <row r="200" spans="1:18">
      <c r="A200" s="46">
        <v>2022</v>
      </c>
      <c r="B200" s="46" t="s">
        <v>422</v>
      </c>
      <c r="C200" s="46" t="s">
        <v>423</v>
      </c>
      <c r="D200" s="47">
        <v>0</v>
      </c>
      <c r="E200" s="48">
        <v>0.10919479893862624</v>
      </c>
      <c r="F200" s="46">
        <v>8.6999999999999993</v>
      </c>
      <c r="G200" s="47">
        <v>0</v>
      </c>
      <c r="H200" s="47">
        <v>0</v>
      </c>
      <c r="I200" s="47">
        <v>0</v>
      </c>
      <c r="J200" s="47">
        <v>0</v>
      </c>
      <c r="K200" s="47">
        <v>0</v>
      </c>
      <c r="L200" s="47">
        <v>0</v>
      </c>
      <c r="M200" s="47">
        <v>0</v>
      </c>
      <c r="N200" s="47">
        <v>0.59428974358974351</v>
      </c>
      <c r="O200" s="47">
        <v>0.1999185040384758</v>
      </c>
      <c r="P200" s="47">
        <v>3.7638036140350879</v>
      </c>
      <c r="Q200" s="47">
        <v>0.98770348573820077</v>
      </c>
      <c r="R200" s="47">
        <v>4.1911764705882346E-3</v>
      </c>
    </row>
    <row r="201" spans="1:18">
      <c r="A201" s="46">
        <v>2022</v>
      </c>
      <c r="B201" s="46" t="s">
        <v>424</v>
      </c>
      <c r="C201" s="46" t="s">
        <v>425</v>
      </c>
      <c r="D201" s="47">
        <v>0</v>
      </c>
      <c r="E201" s="48">
        <v>0.11119520174072385</v>
      </c>
      <c r="F201" s="46">
        <v>7.7</v>
      </c>
      <c r="G201" s="47">
        <v>0</v>
      </c>
      <c r="H201" s="47">
        <v>0</v>
      </c>
      <c r="I201" s="47">
        <v>0</v>
      </c>
      <c r="J201" s="47">
        <v>0</v>
      </c>
      <c r="K201" s="47">
        <v>0</v>
      </c>
      <c r="L201" s="47">
        <v>0</v>
      </c>
      <c r="M201" s="47">
        <v>0</v>
      </c>
      <c r="N201" s="47">
        <v>0.44699473684210528</v>
      </c>
      <c r="O201" s="47">
        <v>0.26083577076045805</v>
      </c>
      <c r="P201" s="47">
        <v>3.6654356503785266</v>
      </c>
      <c r="Q201" s="47">
        <v>0.98289159180020946</v>
      </c>
      <c r="R201" s="47">
        <v>2.5946428571428574E-3</v>
      </c>
    </row>
    <row r="202" spans="1:18">
      <c r="A202" s="46">
        <v>2022</v>
      </c>
      <c r="B202" s="46" t="s">
        <v>426</v>
      </c>
      <c r="C202" s="46" t="s">
        <v>427</v>
      </c>
      <c r="D202" s="47">
        <v>0</v>
      </c>
      <c r="E202" s="48">
        <v>6.7375875076665204E-2</v>
      </c>
      <c r="F202" s="46">
        <v>12</v>
      </c>
      <c r="G202" s="47">
        <v>0</v>
      </c>
      <c r="H202" s="47">
        <v>0</v>
      </c>
      <c r="I202" s="47">
        <v>0</v>
      </c>
      <c r="J202" s="47">
        <v>0</v>
      </c>
      <c r="K202" s="47">
        <v>0</v>
      </c>
      <c r="L202" s="47">
        <v>0</v>
      </c>
      <c r="M202" s="47">
        <v>0</v>
      </c>
      <c r="N202" s="47">
        <v>0.64190000000000003</v>
      </c>
      <c r="O202" s="47">
        <v>0.17139088713403619</v>
      </c>
      <c r="P202" s="47">
        <v>4.7055429106474049</v>
      </c>
      <c r="Q202" s="47">
        <v>0.92720828789531073</v>
      </c>
      <c r="R202" s="47">
        <v>1.1225225225225226E-3</v>
      </c>
    </row>
    <row r="203" spans="1:18">
      <c r="A203" s="46">
        <v>2022</v>
      </c>
      <c r="B203" s="46" t="s">
        <v>428</v>
      </c>
      <c r="C203" s="46" t="s">
        <v>429</v>
      </c>
      <c r="D203" s="47">
        <v>0</v>
      </c>
      <c r="E203" s="48">
        <v>6.3719544340986561E-2</v>
      </c>
      <c r="F203" s="46">
        <v>13.5</v>
      </c>
      <c r="G203" s="47">
        <v>0</v>
      </c>
      <c r="H203" s="47">
        <v>0</v>
      </c>
      <c r="I203" s="47">
        <v>0</v>
      </c>
      <c r="J203" s="47">
        <v>0</v>
      </c>
      <c r="K203" s="47">
        <v>0</v>
      </c>
      <c r="L203" s="47">
        <v>0</v>
      </c>
      <c r="M203" s="47">
        <v>0</v>
      </c>
      <c r="N203" s="47">
        <v>0.50582333333333329</v>
      </c>
      <c r="O203" s="47">
        <v>0.26026149106466601</v>
      </c>
      <c r="P203" s="47">
        <v>6.4663029264536007</v>
      </c>
      <c r="Q203" s="47">
        <v>0.96577197572274909</v>
      </c>
      <c r="R203" s="47">
        <v>3.0023121387283236E-3</v>
      </c>
    </row>
    <row r="204" spans="1:18">
      <c r="A204" s="46">
        <v>2022</v>
      </c>
      <c r="B204" s="46" t="s">
        <v>430</v>
      </c>
      <c r="C204" s="46" t="s">
        <v>431</v>
      </c>
      <c r="D204" s="47">
        <v>1</v>
      </c>
      <c r="E204" s="48">
        <v>0.11163701764219811</v>
      </c>
      <c r="F204" s="46">
        <v>9.1999999999999993</v>
      </c>
      <c r="G204" s="47">
        <v>0</v>
      </c>
      <c r="H204" s="47">
        <v>0</v>
      </c>
      <c r="I204" s="47">
        <v>0</v>
      </c>
      <c r="J204" s="47">
        <v>0</v>
      </c>
      <c r="K204" s="47">
        <v>0</v>
      </c>
      <c r="L204" s="47">
        <v>0</v>
      </c>
      <c r="M204" s="47">
        <v>0</v>
      </c>
      <c r="N204" s="47">
        <v>0.40792921348314598</v>
      </c>
      <c r="O204" s="47">
        <v>0.34480169668937954</v>
      </c>
      <c r="P204" s="47">
        <v>6.0568386067388102</v>
      </c>
      <c r="Q204" s="47">
        <v>0.95520262658480637</v>
      </c>
      <c r="R204" s="47">
        <v>3.5203463203463204E-3</v>
      </c>
    </row>
    <row r="205" spans="1:18">
      <c r="A205" s="46">
        <v>2022</v>
      </c>
      <c r="B205" s="46" t="s">
        <v>432</v>
      </c>
      <c r="C205" s="46" t="s">
        <v>433</v>
      </c>
      <c r="D205" s="47">
        <v>1</v>
      </c>
      <c r="E205" s="48">
        <v>8.2043457766564229E-2</v>
      </c>
      <c r="F205" s="46">
        <v>6.7</v>
      </c>
      <c r="G205" s="47">
        <v>0</v>
      </c>
      <c r="H205" s="47">
        <v>0</v>
      </c>
      <c r="I205" s="47">
        <v>0</v>
      </c>
      <c r="J205" s="47">
        <v>0</v>
      </c>
      <c r="K205" s="47">
        <v>0</v>
      </c>
      <c r="L205" s="47">
        <v>0</v>
      </c>
      <c r="M205" s="47">
        <v>0</v>
      </c>
      <c r="N205" s="47">
        <v>0.59277812499999993</v>
      </c>
      <c r="O205" s="47">
        <v>0.21692463087784733</v>
      </c>
      <c r="P205" s="47">
        <v>4.0146930983118176</v>
      </c>
      <c r="Q205" s="47">
        <v>0.98938262102704955</v>
      </c>
      <c r="R205" s="47">
        <v>4.2399999999999998E-3</v>
      </c>
    </row>
    <row r="206" spans="1:18">
      <c r="A206" s="46">
        <v>2022</v>
      </c>
      <c r="B206" s="46" t="s">
        <v>434</v>
      </c>
      <c r="C206" s="46" t="s">
        <v>435</v>
      </c>
      <c r="D206" s="47">
        <v>1</v>
      </c>
      <c r="E206" s="48">
        <v>7.7334254206743369E-3</v>
      </c>
      <c r="F206" s="46">
        <v>9.6999999999999993</v>
      </c>
      <c r="G206" s="47">
        <v>0</v>
      </c>
      <c r="H206" s="47">
        <v>0</v>
      </c>
      <c r="I206" s="47">
        <v>0</v>
      </c>
      <c r="J206" s="47">
        <v>0</v>
      </c>
      <c r="K206" s="47">
        <v>0</v>
      </c>
      <c r="L206" s="47">
        <v>0</v>
      </c>
      <c r="M206" s="47">
        <v>0</v>
      </c>
      <c r="N206" s="47">
        <v>0.42540925925925921</v>
      </c>
      <c r="O206" s="47">
        <v>0.18859895880328725</v>
      </c>
      <c r="P206" s="47">
        <v>5.1712900137551587</v>
      </c>
      <c r="Q206" s="47">
        <v>0.98417645752891558</v>
      </c>
      <c r="R206" s="47">
        <v>1.8545918367346937E-3</v>
      </c>
    </row>
    <row r="207" spans="1:18">
      <c r="A207" s="46">
        <v>2022</v>
      </c>
      <c r="B207" s="46" t="s">
        <v>436</v>
      </c>
      <c r="C207" s="46" t="s">
        <v>437</v>
      </c>
      <c r="D207" s="47">
        <v>1</v>
      </c>
      <c r="E207" s="48">
        <v>6.5410488245624954E-3</v>
      </c>
      <c r="F207" s="46">
        <v>9.8000000000000007</v>
      </c>
      <c r="G207" s="47">
        <v>0</v>
      </c>
      <c r="H207" s="47">
        <v>0</v>
      </c>
      <c r="I207" s="47">
        <v>0</v>
      </c>
      <c r="J207" s="47">
        <v>0</v>
      </c>
      <c r="K207" s="47">
        <v>0</v>
      </c>
      <c r="L207" s="47">
        <v>0</v>
      </c>
      <c r="M207" s="47">
        <v>0</v>
      </c>
      <c r="N207" s="47">
        <v>0.60619523809523812</v>
      </c>
      <c r="O207" s="47">
        <v>0.23030654903111997</v>
      </c>
      <c r="P207" s="47">
        <v>4.5660493660855792</v>
      </c>
      <c r="Q207" s="47">
        <v>0.99008648793018128</v>
      </c>
      <c r="R207" s="47">
        <v>3.6757281553398058E-3</v>
      </c>
    </row>
    <row r="208" spans="1:18">
      <c r="A208" s="46">
        <v>2022</v>
      </c>
      <c r="B208" s="46" t="s">
        <v>438</v>
      </c>
      <c r="C208" s="46" t="s">
        <v>439</v>
      </c>
      <c r="D208" s="47">
        <v>1</v>
      </c>
      <c r="E208" s="48">
        <v>3.4777750672630836E-2</v>
      </c>
      <c r="F208" s="46">
        <v>8.4</v>
      </c>
      <c r="G208" s="47">
        <v>0</v>
      </c>
      <c r="H208" s="47">
        <v>0</v>
      </c>
      <c r="I208" s="47">
        <v>0</v>
      </c>
      <c r="J208" s="47">
        <v>0</v>
      </c>
      <c r="K208" s="47">
        <v>0</v>
      </c>
      <c r="L208" s="47">
        <v>0</v>
      </c>
      <c r="M208" s="47">
        <v>0</v>
      </c>
      <c r="N208" s="47">
        <v>0.19221666666666667</v>
      </c>
      <c r="O208" s="47">
        <v>0.37030625908241643</v>
      </c>
      <c r="P208" s="47">
        <v>8.8218618220115843</v>
      </c>
      <c r="Q208" s="47">
        <v>0.83534206190930382</v>
      </c>
      <c r="R208" s="47">
        <v>1.2411764705882353E-3</v>
      </c>
    </row>
    <row r="209" spans="1:18">
      <c r="A209" s="46">
        <v>2022</v>
      </c>
      <c r="B209" s="46" t="s">
        <v>440</v>
      </c>
      <c r="C209" s="46" t="s">
        <v>441</v>
      </c>
      <c r="D209" s="47">
        <v>1</v>
      </c>
      <c r="E209" s="48">
        <v>5.4824512410357233E-2</v>
      </c>
      <c r="F209" s="46">
        <v>11.9</v>
      </c>
      <c r="G209" s="47">
        <v>0</v>
      </c>
      <c r="H209" s="47">
        <v>0</v>
      </c>
      <c r="I209" s="47">
        <v>0</v>
      </c>
      <c r="J209" s="47">
        <v>0</v>
      </c>
      <c r="K209" s="47">
        <v>0</v>
      </c>
      <c r="L209" s="47">
        <v>0</v>
      </c>
      <c r="M209" s="47">
        <v>0</v>
      </c>
      <c r="N209" s="47">
        <v>0.7024487804878049</v>
      </c>
      <c r="O209" s="47">
        <v>0.18821767301579445</v>
      </c>
      <c r="P209" s="47">
        <v>5.5190366583059998</v>
      </c>
      <c r="Q209" s="47">
        <v>0.98200372217052545</v>
      </c>
      <c r="R209" s="47">
        <v>2.4219626168224297E-3</v>
      </c>
    </row>
    <row r="210" spans="1:18">
      <c r="A210" s="46">
        <v>2022</v>
      </c>
      <c r="B210" s="46" t="s">
        <v>442</v>
      </c>
      <c r="C210" s="46" t="s">
        <v>443</v>
      </c>
      <c r="D210" s="47">
        <v>1</v>
      </c>
      <c r="E210" s="48">
        <v>2.3986680839229044E-2</v>
      </c>
      <c r="F210" s="46">
        <v>12.3</v>
      </c>
      <c r="G210" s="47">
        <v>0</v>
      </c>
      <c r="H210" s="47">
        <v>0</v>
      </c>
      <c r="I210" s="47">
        <v>0</v>
      </c>
      <c r="J210" s="47">
        <v>0</v>
      </c>
      <c r="K210" s="47">
        <v>0</v>
      </c>
      <c r="L210" s="47">
        <v>0</v>
      </c>
      <c r="M210" s="47">
        <v>0</v>
      </c>
      <c r="N210" s="47">
        <v>0.42931111111111114</v>
      </c>
      <c r="O210" s="47">
        <v>0.20215023990032871</v>
      </c>
      <c r="P210" s="47">
        <v>5.0506774070021887</v>
      </c>
      <c r="Q210" s="47">
        <v>0.97634453129043941</v>
      </c>
      <c r="R210" s="47">
        <v>1.8099009900990099E-3</v>
      </c>
    </row>
    <row r="211" spans="1:18">
      <c r="A211" s="46">
        <v>2022</v>
      </c>
      <c r="B211" s="46" t="s">
        <v>444</v>
      </c>
      <c r="C211" s="46" t="s">
        <v>445</v>
      </c>
      <c r="D211" s="47">
        <v>1</v>
      </c>
      <c r="E211" s="48">
        <v>2.9515807109121956E-2</v>
      </c>
      <c r="F211" s="46">
        <v>10.3</v>
      </c>
      <c r="G211" s="47">
        <v>0</v>
      </c>
      <c r="H211" s="47">
        <v>0</v>
      </c>
      <c r="I211" s="47">
        <v>0</v>
      </c>
      <c r="J211" s="47">
        <v>0</v>
      </c>
      <c r="K211" s="47">
        <v>0</v>
      </c>
      <c r="L211" s="47">
        <v>0</v>
      </c>
      <c r="M211" s="47">
        <v>0</v>
      </c>
      <c r="N211" s="47">
        <v>0.92637142857142862</v>
      </c>
      <c r="O211" s="47">
        <v>9.8199003859845757E-2</v>
      </c>
      <c r="P211" s="47">
        <v>5.054027039627039</v>
      </c>
      <c r="Q211" s="47">
        <v>0.97684514079511453</v>
      </c>
      <c r="R211" s="47">
        <v>6.1285714285714285E-3</v>
      </c>
    </row>
    <row r="212" spans="1:18">
      <c r="A212" s="46">
        <v>2022</v>
      </c>
      <c r="B212" s="46" t="s">
        <v>446</v>
      </c>
      <c r="C212" s="46" t="s">
        <v>447</v>
      </c>
      <c r="D212" s="47">
        <v>1</v>
      </c>
      <c r="E212" s="48">
        <v>-0.13421213131551341</v>
      </c>
      <c r="F212" s="46">
        <v>5.8</v>
      </c>
      <c r="G212" s="47">
        <v>0</v>
      </c>
      <c r="H212" s="47">
        <v>0</v>
      </c>
      <c r="I212" s="47">
        <v>0</v>
      </c>
      <c r="J212" s="47">
        <v>0</v>
      </c>
      <c r="K212" s="47">
        <v>0</v>
      </c>
      <c r="L212" s="47">
        <v>0</v>
      </c>
      <c r="M212" s="47">
        <v>0</v>
      </c>
      <c r="N212" s="47">
        <v>0.30290526315789473</v>
      </c>
      <c r="O212" s="47">
        <v>0.1725865204011954</v>
      </c>
      <c r="P212" s="47">
        <v>4.9246304997864163</v>
      </c>
      <c r="Q212" s="47">
        <v>0.97966187100361413</v>
      </c>
      <c r="R212" s="47">
        <v>4.7775510204081635E-3</v>
      </c>
    </row>
    <row r="213" spans="1:18">
      <c r="A213" s="46">
        <v>2022</v>
      </c>
      <c r="B213" s="46" t="s">
        <v>448</v>
      </c>
      <c r="C213" s="46" t="s">
        <v>449</v>
      </c>
      <c r="D213" s="47">
        <v>1</v>
      </c>
      <c r="E213" s="48">
        <v>9.3734250192156361E-5</v>
      </c>
      <c r="F213" s="46">
        <v>9.9</v>
      </c>
      <c r="G213" s="47">
        <v>0</v>
      </c>
      <c r="H213" s="47">
        <v>0</v>
      </c>
      <c r="I213" s="47">
        <v>0</v>
      </c>
      <c r="J213" s="47">
        <v>0</v>
      </c>
      <c r="K213" s="47">
        <v>0</v>
      </c>
      <c r="L213" s="47">
        <v>0</v>
      </c>
      <c r="M213" s="47">
        <v>0</v>
      </c>
      <c r="N213" s="47">
        <v>0.46155999999999997</v>
      </c>
      <c r="O213" s="47">
        <v>0.30686037354534962</v>
      </c>
      <c r="P213" s="47">
        <v>10.1018304964539</v>
      </c>
      <c r="Q213" s="47">
        <v>0.97556114048011089</v>
      </c>
      <c r="R213" s="47">
        <v>1.0071428571428571E-3</v>
      </c>
    </row>
    <row r="214" spans="1:18">
      <c r="A214" s="46">
        <v>2022</v>
      </c>
      <c r="B214" s="46" t="s">
        <v>450</v>
      </c>
      <c r="C214" s="46" t="s">
        <v>451</v>
      </c>
      <c r="D214" s="47">
        <v>1</v>
      </c>
      <c r="E214" s="48">
        <v>8.7243084462850312E-2</v>
      </c>
      <c r="F214" s="46">
        <v>5.5</v>
      </c>
      <c r="G214" s="47">
        <v>0</v>
      </c>
      <c r="H214" s="47">
        <v>0</v>
      </c>
      <c r="I214" s="47">
        <v>0</v>
      </c>
      <c r="J214" s="47">
        <v>0</v>
      </c>
      <c r="K214" s="47">
        <v>0</v>
      </c>
      <c r="L214" s="47">
        <v>0</v>
      </c>
      <c r="M214" s="47">
        <v>0</v>
      </c>
      <c r="N214" s="47">
        <v>0.5136615384615385</v>
      </c>
      <c r="O214" s="47">
        <v>0.19756834478201404</v>
      </c>
      <c r="P214" s="47">
        <v>7.2385824427480916</v>
      </c>
      <c r="Q214" s="47">
        <v>0.97449682520666103</v>
      </c>
      <c r="R214" s="47">
        <v>3.4755102040816329E-3</v>
      </c>
    </row>
    <row r="215" spans="1:18">
      <c r="A215" s="46">
        <v>2022</v>
      </c>
      <c r="B215" s="46" t="s">
        <v>452</v>
      </c>
      <c r="C215" s="46" t="s">
        <v>453</v>
      </c>
      <c r="D215" s="47">
        <v>1</v>
      </c>
      <c r="E215" s="48">
        <v>7.8289329008597114E-2</v>
      </c>
      <c r="F215" s="46">
        <v>5.6</v>
      </c>
      <c r="G215" s="47">
        <v>0</v>
      </c>
      <c r="H215" s="47">
        <v>0</v>
      </c>
      <c r="I215" s="47">
        <v>0</v>
      </c>
      <c r="J215" s="47">
        <v>0</v>
      </c>
      <c r="K215" s="47">
        <v>0</v>
      </c>
      <c r="L215" s="47">
        <v>0</v>
      </c>
      <c r="M215" s="47">
        <v>0</v>
      </c>
      <c r="N215" s="47">
        <v>0.62793636363636363</v>
      </c>
      <c r="O215" s="47">
        <v>0.14713203267731156</v>
      </c>
      <c r="P215" s="47">
        <v>7.7232008581235689</v>
      </c>
      <c r="Q215" s="47">
        <v>0.97469344027333393</v>
      </c>
      <c r="R215" s="47">
        <v>4.2120481927710842E-3</v>
      </c>
    </row>
    <row r="216" spans="1:18">
      <c r="A216" s="46">
        <v>2022</v>
      </c>
      <c r="B216" s="46" t="s">
        <v>454</v>
      </c>
      <c r="C216" s="46" t="s">
        <v>455</v>
      </c>
      <c r="D216" s="47">
        <v>1</v>
      </c>
      <c r="E216" s="48">
        <v>1.2581706645225651E-3</v>
      </c>
      <c r="F216" s="46">
        <v>7.5</v>
      </c>
      <c r="G216" s="47">
        <v>0</v>
      </c>
      <c r="H216" s="47">
        <v>0</v>
      </c>
      <c r="I216" s="47">
        <v>0</v>
      </c>
      <c r="J216" s="47">
        <v>0</v>
      </c>
      <c r="K216" s="47">
        <v>0</v>
      </c>
      <c r="L216" s="47">
        <v>0</v>
      </c>
      <c r="M216" s="47">
        <v>0</v>
      </c>
      <c r="N216" s="47">
        <v>0.89328666666666667</v>
      </c>
      <c r="O216" s="47">
        <v>0.11549332236990993</v>
      </c>
      <c r="P216" s="47">
        <v>7.7037537386443047</v>
      </c>
      <c r="Q216" s="47">
        <v>0.98932033762957761</v>
      </c>
      <c r="R216" s="47">
        <v>1.5063157894736842E-3</v>
      </c>
    </row>
    <row r="217" spans="1:18">
      <c r="A217" s="46">
        <v>2022</v>
      </c>
      <c r="B217" s="46" t="s">
        <v>456</v>
      </c>
      <c r="C217" s="46" t="s">
        <v>457</v>
      </c>
      <c r="D217" s="47">
        <v>1</v>
      </c>
      <c r="E217" s="48">
        <v>6.8543270169321935E-2</v>
      </c>
      <c r="F217" s="46">
        <v>9</v>
      </c>
      <c r="G217" s="47">
        <v>0</v>
      </c>
      <c r="H217" s="47">
        <v>0</v>
      </c>
      <c r="I217" s="47">
        <v>0</v>
      </c>
      <c r="J217" s="47">
        <v>0</v>
      </c>
      <c r="K217" s="47">
        <v>0</v>
      </c>
      <c r="L217" s="47">
        <v>0</v>
      </c>
      <c r="M217" s="47">
        <v>0</v>
      </c>
      <c r="N217" s="47">
        <v>0.75868275862068979</v>
      </c>
      <c r="O217" s="47">
        <v>0.18080196566642118</v>
      </c>
      <c r="P217" s="47">
        <v>6.5322336376917463</v>
      </c>
      <c r="Q217" s="47">
        <v>0.98755556363570252</v>
      </c>
      <c r="R217" s="47">
        <v>1.2223214285714285E-3</v>
      </c>
    </row>
    <row r="218" spans="1:18">
      <c r="A218" s="46">
        <v>2022</v>
      </c>
      <c r="B218" s="46" t="s">
        <v>458</v>
      </c>
      <c r="C218" s="46" t="s">
        <v>459</v>
      </c>
      <c r="D218" s="47">
        <v>1</v>
      </c>
      <c r="E218" s="48">
        <v>3.9369751644985358E-2</v>
      </c>
      <c r="F218" s="46">
        <v>8.4</v>
      </c>
      <c r="G218" s="47">
        <v>0</v>
      </c>
      <c r="H218" s="47">
        <v>0</v>
      </c>
      <c r="I218" s="47">
        <v>0</v>
      </c>
      <c r="J218" s="47">
        <v>0</v>
      </c>
      <c r="K218" s="47">
        <v>0</v>
      </c>
      <c r="L218" s="47">
        <v>0</v>
      </c>
      <c r="M218" s="47">
        <v>0</v>
      </c>
      <c r="N218" s="47">
        <v>1.264688888888889</v>
      </c>
      <c r="O218" s="47">
        <v>0.12482871752275304</v>
      </c>
      <c r="P218" s="47">
        <v>5.1574548144163526</v>
      </c>
      <c r="Q218" s="47">
        <v>0.98366748080335964</v>
      </c>
      <c r="R218" s="47">
        <v>2.816666666666667E-3</v>
      </c>
    </row>
    <row r="219" spans="1:18">
      <c r="A219" s="46">
        <v>2022</v>
      </c>
      <c r="B219" s="46" t="s">
        <v>461</v>
      </c>
      <c r="C219" s="46" t="s">
        <v>462</v>
      </c>
      <c r="D219" s="47">
        <v>1</v>
      </c>
      <c r="E219" s="48">
        <v>-2.702493873728971E-2</v>
      </c>
      <c r="F219" s="46">
        <v>8.3000000000000007</v>
      </c>
      <c r="G219" s="47">
        <v>0</v>
      </c>
      <c r="H219" s="47">
        <v>0</v>
      </c>
      <c r="I219" s="47">
        <v>0</v>
      </c>
      <c r="J219" s="47">
        <v>0</v>
      </c>
      <c r="K219" s="47">
        <v>1</v>
      </c>
      <c r="L219" s="47">
        <v>0</v>
      </c>
      <c r="M219" s="47">
        <v>1</v>
      </c>
      <c r="N219" s="47">
        <v>0.16158856548856548</v>
      </c>
      <c r="O219" s="47">
        <v>0.40041601946814548</v>
      </c>
      <c r="P219" s="47">
        <v>9.847979061697087</v>
      </c>
      <c r="Q219" s="47">
        <v>0.96144181791747996</v>
      </c>
      <c r="R219" s="47">
        <v>3.3978458049886621E-3</v>
      </c>
    </row>
    <row r="220" spans="1:18">
      <c r="A220" s="46">
        <v>2022</v>
      </c>
      <c r="B220" s="46" t="s">
        <v>463</v>
      </c>
      <c r="C220" s="46" t="s">
        <v>464</v>
      </c>
      <c r="D220" s="47">
        <v>1</v>
      </c>
      <c r="E220" s="48">
        <v>-9.4804343012871398E-4</v>
      </c>
      <c r="F220" s="46">
        <v>8.5</v>
      </c>
      <c r="G220" s="47">
        <v>0</v>
      </c>
      <c r="H220" s="47">
        <v>0</v>
      </c>
      <c r="I220" s="47">
        <v>0</v>
      </c>
      <c r="J220" s="47">
        <v>0</v>
      </c>
      <c r="K220" s="47">
        <v>1</v>
      </c>
      <c r="L220" s="47">
        <v>1</v>
      </c>
      <c r="M220" s="47">
        <v>0</v>
      </c>
      <c r="N220" s="47">
        <v>0.41731441441441441</v>
      </c>
      <c r="O220" s="47">
        <v>0.29734423214329436</v>
      </c>
      <c r="P220" s="47">
        <v>7.424871544191376</v>
      </c>
      <c r="Q220" s="47">
        <v>0.96985874931727756</v>
      </c>
      <c r="R220" s="47">
        <v>3.5436548223350258E-3</v>
      </c>
    </row>
    <row r="221" spans="1:18">
      <c r="A221" s="46">
        <v>2022</v>
      </c>
      <c r="B221" s="46" t="s">
        <v>465</v>
      </c>
      <c r="C221" s="46" t="s">
        <v>466</v>
      </c>
      <c r="D221" s="47">
        <v>1</v>
      </c>
      <c r="E221" s="48">
        <v>9.0683739901460184E-2</v>
      </c>
      <c r="F221" s="46">
        <v>7.8</v>
      </c>
      <c r="G221" s="47">
        <v>0</v>
      </c>
      <c r="H221" s="47">
        <v>0</v>
      </c>
      <c r="I221" s="47">
        <v>0</v>
      </c>
      <c r="J221" s="47">
        <v>0</v>
      </c>
      <c r="K221" s="47">
        <v>1</v>
      </c>
      <c r="L221" s="47">
        <v>1</v>
      </c>
      <c r="M221" s="47">
        <v>0</v>
      </c>
      <c r="N221" s="47">
        <v>0.50398421052631581</v>
      </c>
      <c r="O221" s="47">
        <v>0.33884465297948219</v>
      </c>
      <c r="P221" s="47">
        <v>7.8022046141655492</v>
      </c>
      <c r="Q221" s="47">
        <v>0.96573409776830943</v>
      </c>
      <c r="R221" s="47">
        <v>3.6702460850111859E-3</v>
      </c>
    </row>
    <row r="222" spans="1:18">
      <c r="A222" s="46">
        <v>2022</v>
      </c>
      <c r="B222" s="46" t="s">
        <v>467</v>
      </c>
      <c r="C222" s="46" t="s">
        <v>468</v>
      </c>
      <c r="D222" s="47">
        <v>1</v>
      </c>
      <c r="E222" s="48">
        <v>-3.2066546386085679E-2</v>
      </c>
      <c r="F222" s="46">
        <v>7.3</v>
      </c>
      <c r="G222" s="47">
        <v>0</v>
      </c>
      <c r="H222" s="47">
        <v>0</v>
      </c>
      <c r="I222" s="47">
        <v>0</v>
      </c>
      <c r="J222" s="47">
        <v>0</v>
      </c>
      <c r="K222" s="47">
        <v>1</v>
      </c>
      <c r="L222" s="47">
        <v>0</v>
      </c>
      <c r="M222" s="47">
        <v>0</v>
      </c>
      <c r="N222" s="47">
        <v>0.43224210526315787</v>
      </c>
      <c r="O222" s="47">
        <v>0.21674467442667375</v>
      </c>
      <c r="P222" s="47">
        <v>5.194142503503036</v>
      </c>
      <c r="Q222" s="47">
        <v>0.98262020147902818</v>
      </c>
      <c r="R222" s="47">
        <v>2.9129251700680272E-3</v>
      </c>
    </row>
    <row r="223" spans="1:18">
      <c r="A223" s="46">
        <v>2022</v>
      </c>
      <c r="B223" s="46" t="s">
        <v>469</v>
      </c>
      <c r="C223" s="46" t="s">
        <v>470</v>
      </c>
      <c r="D223" s="47">
        <v>1</v>
      </c>
      <c r="E223" s="48">
        <v>-5.4942463761068774E-2</v>
      </c>
      <c r="F223" s="46">
        <v>5.0999999999999996</v>
      </c>
      <c r="G223" s="47">
        <v>0</v>
      </c>
      <c r="H223" s="47">
        <v>0</v>
      </c>
      <c r="I223" s="47">
        <v>0</v>
      </c>
      <c r="J223" s="47">
        <v>0</v>
      </c>
      <c r="K223" s="47">
        <v>1</v>
      </c>
      <c r="L223" s="47">
        <v>0</v>
      </c>
      <c r="M223" s="47">
        <v>0</v>
      </c>
      <c r="N223" s="47">
        <v>0.56302142857142856</v>
      </c>
      <c r="O223" s="47">
        <v>0.24723493851413411</v>
      </c>
      <c r="P223" s="47">
        <v>4.6029018561484918</v>
      </c>
      <c r="Q223" s="47">
        <v>0.99453205282722046</v>
      </c>
      <c r="R223" s="47">
        <v>1.6576923076923077E-3</v>
      </c>
    </row>
    <row r="224" spans="1:18">
      <c r="A224" s="46">
        <v>2022</v>
      </c>
      <c r="B224" s="46" t="s">
        <v>471</v>
      </c>
      <c r="C224" s="46" t="s">
        <v>472</v>
      </c>
      <c r="D224" s="47">
        <v>0</v>
      </c>
      <c r="E224" s="48">
        <v>-2.5830390510633586E-2</v>
      </c>
      <c r="F224" s="46">
        <v>10.4</v>
      </c>
      <c r="G224" s="47">
        <v>0</v>
      </c>
      <c r="H224" s="47">
        <v>0</v>
      </c>
      <c r="I224" s="47">
        <v>0</v>
      </c>
      <c r="J224" s="47">
        <v>0</v>
      </c>
      <c r="K224" s="47">
        <v>1</v>
      </c>
      <c r="L224" s="47">
        <v>0</v>
      </c>
      <c r="M224" s="47">
        <v>0</v>
      </c>
      <c r="N224" s="47">
        <v>0.22669062499999998</v>
      </c>
      <c r="O224" s="47">
        <v>0.23785945868414635</v>
      </c>
      <c r="P224" s="47">
        <v>7.8489500354358599</v>
      </c>
      <c r="Q224" s="47">
        <v>0.96109786189878832</v>
      </c>
      <c r="R224" s="47">
        <v>1.170954356846473E-3</v>
      </c>
    </row>
    <row r="225" spans="1:18">
      <c r="A225" s="46">
        <v>2022</v>
      </c>
      <c r="B225" s="46" t="s">
        <v>473</v>
      </c>
      <c r="C225" s="46" t="s">
        <v>474</v>
      </c>
      <c r="D225" s="47">
        <v>0</v>
      </c>
      <c r="E225" s="48">
        <v>0.23048666205529744</v>
      </c>
      <c r="F225" s="46">
        <v>8.8000000000000007</v>
      </c>
      <c r="G225" s="47">
        <v>0</v>
      </c>
      <c r="H225" s="47">
        <v>0</v>
      </c>
      <c r="I225" s="47">
        <v>0</v>
      </c>
      <c r="J225" s="47">
        <v>0</v>
      </c>
      <c r="K225" s="47">
        <v>1</v>
      </c>
      <c r="L225" s="47">
        <v>0</v>
      </c>
      <c r="M225" s="47">
        <v>0</v>
      </c>
      <c r="N225" s="47">
        <v>0.42171304347826088</v>
      </c>
      <c r="O225" s="47">
        <v>0.16776918865614798</v>
      </c>
      <c r="P225" s="47">
        <v>4.0004594640820974</v>
      </c>
      <c r="Q225" s="47">
        <v>0.90958203600222687</v>
      </c>
      <c r="R225" s="47">
        <v>1.6484962406015037E-3</v>
      </c>
    </row>
    <row r="226" spans="1:18">
      <c r="A226" s="46">
        <v>2022</v>
      </c>
      <c r="B226" s="46" t="s">
        <v>475</v>
      </c>
      <c r="C226" s="46" t="s">
        <v>476</v>
      </c>
      <c r="D226" s="47">
        <v>0</v>
      </c>
      <c r="E226" s="48">
        <v>-1.8582750212250195E-2</v>
      </c>
      <c r="F226" s="46">
        <v>9.9</v>
      </c>
      <c r="G226" s="47">
        <v>0</v>
      </c>
      <c r="H226" s="47">
        <v>0</v>
      </c>
      <c r="I226" s="47">
        <v>0</v>
      </c>
      <c r="J226" s="47">
        <v>0</v>
      </c>
      <c r="K226" s="47">
        <v>1</v>
      </c>
      <c r="L226" s="47">
        <v>0</v>
      </c>
      <c r="M226" s="47">
        <v>0</v>
      </c>
      <c r="N226" s="47">
        <v>0.26891599999999999</v>
      </c>
      <c r="O226" s="47">
        <v>0.18689778018073686</v>
      </c>
      <c r="P226" s="47">
        <v>5.9969792702485964</v>
      </c>
      <c r="Q226" s="47">
        <v>0.96290291392107574</v>
      </c>
      <c r="R226" s="47">
        <v>1.3628415300546448E-3</v>
      </c>
    </row>
    <row r="227" spans="1:18">
      <c r="A227" s="46">
        <v>2022</v>
      </c>
      <c r="B227" s="46" t="s">
        <v>477</v>
      </c>
      <c r="C227" s="46" t="s">
        <v>478</v>
      </c>
      <c r="D227" s="47">
        <v>0</v>
      </c>
      <c r="E227" s="48">
        <v>9.904501904861902E-3</v>
      </c>
      <c r="F227" s="46">
        <v>9.4</v>
      </c>
      <c r="G227" s="47">
        <v>0</v>
      </c>
      <c r="H227" s="47">
        <v>0</v>
      </c>
      <c r="I227" s="47">
        <v>0</v>
      </c>
      <c r="J227" s="47">
        <v>0</v>
      </c>
      <c r="K227" s="47">
        <v>1</v>
      </c>
      <c r="L227" s="47">
        <v>1</v>
      </c>
      <c r="M227" s="47">
        <v>0</v>
      </c>
      <c r="N227" s="47">
        <v>0.30802600000000002</v>
      </c>
      <c r="O227" s="47">
        <v>0.21127937227818</v>
      </c>
      <c r="P227" s="47">
        <v>6.5114030020944842</v>
      </c>
      <c r="Q227" s="47">
        <v>0.97209975781265212</v>
      </c>
      <c r="R227" s="47">
        <v>1.2070224719101124E-3</v>
      </c>
    </row>
    <row r="228" spans="1:18">
      <c r="A228" s="46">
        <v>2022</v>
      </c>
      <c r="B228" s="46" t="s">
        <v>479</v>
      </c>
      <c r="C228" s="46" t="s">
        <v>480</v>
      </c>
      <c r="D228" s="47">
        <v>0</v>
      </c>
      <c r="E228" s="48">
        <v>7.7694202733204903E-3</v>
      </c>
      <c r="F228" s="46">
        <v>12</v>
      </c>
      <c r="G228" s="47">
        <v>0</v>
      </c>
      <c r="H228" s="47">
        <v>0</v>
      </c>
      <c r="I228" s="47">
        <v>0</v>
      </c>
      <c r="J228" s="47">
        <v>0</v>
      </c>
      <c r="K228" s="47">
        <v>1</v>
      </c>
      <c r="L228" s="47">
        <v>0</v>
      </c>
      <c r="M228" s="47">
        <v>0</v>
      </c>
      <c r="N228" s="47">
        <v>0.42351041666666661</v>
      </c>
      <c r="O228" s="47">
        <v>0.25289843093656095</v>
      </c>
      <c r="P228" s="47">
        <v>6.4206597396412128</v>
      </c>
      <c r="Q228" s="47">
        <v>0.93802789187593782</v>
      </c>
      <c r="R228" s="47">
        <v>1.2661306532663317E-3</v>
      </c>
    </row>
    <row r="229" spans="1:18">
      <c r="A229" s="46">
        <v>2022</v>
      </c>
      <c r="B229" s="46" t="s">
        <v>481</v>
      </c>
      <c r="C229" s="46" t="s">
        <v>482</v>
      </c>
      <c r="D229" s="47">
        <v>0</v>
      </c>
      <c r="E229" s="48">
        <v>1.3555756501511971E-2</v>
      </c>
      <c r="F229" s="46">
        <v>12</v>
      </c>
      <c r="G229" s="47">
        <v>0</v>
      </c>
      <c r="H229" s="47">
        <v>0</v>
      </c>
      <c r="I229" s="47">
        <v>0</v>
      </c>
      <c r="J229" s="47">
        <v>0</v>
      </c>
      <c r="K229" s="47">
        <v>1</v>
      </c>
      <c r="L229" s="47">
        <v>0</v>
      </c>
      <c r="M229" s="47">
        <v>0</v>
      </c>
      <c r="N229" s="47">
        <v>0.3728153846153846</v>
      </c>
      <c r="O229" s="47">
        <v>0.24984466658122945</v>
      </c>
      <c r="P229" s="47">
        <v>6.0688031856796112</v>
      </c>
      <c r="Q229" s="47">
        <v>0.96599678124871047</v>
      </c>
      <c r="R229" s="47">
        <v>1.3790794979079497E-3</v>
      </c>
    </row>
    <row r="230" spans="1:18">
      <c r="A230" s="46">
        <v>2022</v>
      </c>
      <c r="B230" s="46" t="s">
        <v>483</v>
      </c>
      <c r="C230" s="46" t="s">
        <v>484</v>
      </c>
      <c r="D230" s="47">
        <v>1</v>
      </c>
      <c r="E230" s="48">
        <v>-0.12781397315090137</v>
      </c>
      <c r="F230" s="46">
        <v>2.2999999999999998</v>
      </c>
      <c r="G230" s="47">
        <v>0</v>
      </c>
      <c r="H230" s="47">
        <v>0</v>
      </c>
      <c r="I230" s="47">
        <v>0</v>
      </c>
      <c r="J230" s="47">
        <v>0</v>
      </c>
      <c r="K230" s="47">
        <v>1</v>
      </c>
      <c r="L230" s="47">
        <v>0</v>
      </c>
      <c r="M230" s="47">
        <v>0</v>
      </c>
      <c r="N230" s="47">
        <v>0.71761428571428565</v>
      </c>
      <c r="O230" s="47">
        <v>0.22449508640120214</v>
      </c>
      <c r="P230" s="47">
        <v>4.8161112324492974</v>
      </c>
      <c r="Q230" s="47">
        <v>0.99361973204865328</v>
      </c>
      <c r="R230" s="47">
        <v>1.686842105263158E-3</v>
      </c>
    </row>
    <row r="231" spans="1:18">
      <c r="A231" s="46">
        <v>2022</v>
      </c>
      <c r="B231" s="46" t="s">
        <v>485</v>
      </c>
      <c r="C231" s="46" t="s">
        <v>486</v>
      </c>
      <c r="D231" s="47">
        <v>1</v>
      </c>
      <c r="E231" s="48">
        <v>-0.15500906756812199</v>
      </c>
      <c r="F231" s="46">
        <v>8.6999999999999993</v>
      </c>
      <c r="G231" s="47">
        <v>0</v>
      </c>
      <c r="H231" s="47">
        <v>0</v>
      </c>
      <c r="I231" s="47">
        <v>0</v>
      </c>
      <c r="J231" s="47">
        <v>0</v>
      </c>
      <c r="K231" s="47">
        <v>1</v>
      </c>
      <c r="L231" s="47">
        <v>0</v>
      </c>
      <c r="M231" s="47">
        <v>0</v>
      </c>
      <c r="N231" s="47">
        <v>0.36217777777777777</v>
      </c>
      <c r="O231" s="47">
        <v>0.34075550984425507</v>
      </c>
      <c r="P231" s="47">
        <v>5.38550060944642</v>
      </c>
      <c r="Q231" s="47">
        <v>0.9395938151920481</v>
      </c>
      <c r="R231" s="47">
        <v>9.8449999999999992E-4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工作表1</vt:lpstr>
      <vt:lpstr>英</vt:lpstr>
      <vt:lpstr>中</vt:lpstr>
      <vt:lpstr>工作表1!Print_Area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林其瑩</dc:creator>
  <cp:lastModifiedBy>Yu-Ching Cheng</cp:lastModifiedBy>
  <cp:lastPrinted>2024-06-05T05:45:08Z</cp:lastPrinted>
  <dcterms:created xsi:type="dcterms:W3CDTF">2023-03-10T09:12:31Z</dcterms:created>
  <dcterms:modified xsi:type="dcterms:W3CDTF">2025-05-07T13:01:24Z</dcterms:modified>
</cp:coreProperties>
</file>