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chi\OneDrive\桌面\大二\統計\跨數\"/>
    </mc:Choice>
  </mc:AlternateContent>
  <bookViews>
    <workbookView xWindow="0" yWindow="0" windowWidth="19160" windowHeight="6830" activeTab="2"/>
  </bookViews>
  <sheets>
    <sheet name="附表105年提報醫院資料" sheetId="1" r:id="rId1"/>
    <sheet name="處理後(英文)" sheetId="2" r:id="rId2"/>
    <sheet name="處理後(中文)" sheetId="3" r:id="rId3"/>
  </sheets>
  <definedNames>
    <definedName name="_xlnm.Print_Area" localSheetId="0">附表105年提報醫院資料!$A$1:$R$158</definedName>
    <definedName name="_xlnm.Print_Titles" localSheetId="0">附表105年提報醫院資料!$2:$2</definedName>
  </definedNames>
  <calcPr calcId="162913"/>
</workbook>
</file>

<file path=xl/calcChain.xml><?xml version="1.0" encoding="utf-8"?>
<calcChain xmlns="http://schemas.openxmlformats.org/spreadsheetml/2006/main">
  <c r="AI148" i="1" l="1"/>
  <c r="AH148" i="1"/>
  <c r="AG148" i="1"/>
  <c r="AF148" i="1"/>
  <c r="AE148" i="1"/>
  <c r="AD148" i="1"/>
  <c r="AC148" i="1"/>
  <c r="AB148" i="1"/>
  <c r="Z148" i="1"/>
  <c r="Y148" i="1"/>
  <c r="AI147" i="1"/>
  <c r="AH147" i="1"/>
  <c r="AG147" i="1"/>
  <c r="AF147" i="1"/>
  <c r="AE147" i="1"/>
  <c r="AD147" i="1"/>
  <c r="AC147" i="1"/>
  <c r="AB147" i="1"/>
  <c r="Z147" i="1"/>
  <c r="Y147" i="1"/>
  <c r="AI146" i="1"/>
  <c r="AH146" i="1"/>
  <c r="AG146" i="1"/>
  <c r="AF146" i="1"/>
  <c r="AE146" i="1"/>
  <c r="AD146" i="1"/>
  <c r="AC146" i="1"/>
  <c r="AB146" i="1"/>
  <c r="Z146" i="1"/>
  <c r="Y146" i="1"/>
  <c r="AI145" i="1"/>
  <c r="AH145" i="1"/>
  <c r="AG145" i="1"/>
  <c r="AF145" i="1"/>
  <c r="AE145" i="1"/>
  <c r="AD145" i="1"/>
  <c r="AC145" i="1"/>
  <c r="AB145" i="1"/>
  <c r="Z145" i="1"/>
  <c r="Y145" i="1"/>
  <c r="AI144" i="1"/>
  <c r="AH144" i="1"/>
  <c r="AG144" i="1"/>
  <c r="AF144" i="1"/>
  <c r="AE144" i="1"/>
  <c r="AD144" i="1"/>
  <c r="AC144" i="1"/>
  <c r="AB144" i="1"/>
  <c r="Z144" i="1"/>
  <c r="Y144" i="1"/>
  <c r="AI143" i="1"/>
  <c r="AH143" i="1"/>
  <c r="AG143" i="1"/>
  <c r="AF143" i="1"/>
  <c r="AE143" i="1"/>
  <c r="AD143" i="1"/>
  <c r="AC143" i="1"/>
  <c r="AB143" i="1"/>
  <c r="Z143" i="1"/>
  <c r="Y143" i="1"/>
  <c r="AI142" i="1"/>
  <c r="AH142" i="1"/>
  <c r="AG142" i="1"/>
  <c r="AF142" i="1"/>
  <c r="AE142" i="1"/>
  <c r="AD142" i="1"/>
  <c r="AC142" i="1"/>
  <c r="AB142" i="1"/>
  <c r="Z142" i="1"/>
  <c r="Y142" i="1"/>
  <c r="AI141" i="1"/>
  <c r="AH141" i="1"/>
  <c r="AG141" i="1"/>
  <c r="AF141" i="1"/>
  <c r="AE141" i="1"/>
  <c r="AD141" i="1"/>
  <c r="AC141" i="1"/>
  <c r="AB141" i="1"/>
  <c r="Z141" i="1"/>
  <c r="Y141" i="1"/>
  <c r="AI140" i="1"/>
  <c r="AH140" i="1"/>
  <c r="AG140" i="1"/>
  <c r="AF140" i="1"/>
  <c r="AE140" i="1"/>
  <c r="AD140" i="1"/>
  <c r="AC140" i="1"/>
  <c r="AB140" i="1"/>
  <c r="Z140" i="1"/>
  <c r="Y140" i="1"/>
  <c r="AI139" i="1"/>
  <c r="AH139" i="1"/>
  <c r="AG139" i="1"/>
  <c r="AF139" i="1"/>
  <c r="AE139" i="1"/>
  <c r="AD139" i="1"/>
  <c r="AC139" i="1"/>
  <c r="AB139" i="1"/>
  <c r="Z139" i="1"/>
  <c r="Y139" i="1"/>
  <c r="AI138" i="1"/>
  <c r="AH138" i="1"/>
  <c r="AG138" i="1"/>
  <c r="AF138" i="1"/>
  <c r="AE138" i="1"/>
  <c r="AD138" i="1"/>
  <c r="AC138" i="1"/>
  <c r="AB138" i="1"/>
  <c r="Z138" i="1"/>
  <c r="Y138" i="1"/>
  <c r="AI137" i="1"/>
  <c r="AH137" i="1"/>
  <c r="AG137" i="1"/>
  <c r="AF137" i="1"/>
  <c r="AE137" i="1"/>
  <c r="AD137" i="1"/>
  <c r="AC137" i="1"/>
  <c r="AB137" i="1"/>
  <c r="Z137" i="1"/>
  <c r="Y137" i="1"/>
  <c r="AI136" i="1"/>
  <c r="AH136" i="1"/>
  <c r="AG136" i="1"/>
  <c r="AF136" i="1"/>
  <c r="AE136" i="1"/>
  <c r="AD136" i="1"/>
  <c r="AC136" i="1"/>
  <c r="AB136" i="1"/>
  <c r="Z136" i="1"/>
  <c r="Y136" i="1"/>
  <c r="AI135" i="1"/>
  <c r="AH135" i="1"/>
  <c r="AG135" i="1"/>
  <c r="AF135" i="1"/>
  <c r="AE135" i="1"/>
  <c r="AD135" i="1"/>
  <c r="AC135" i="1"/>
  <c r="AB135" i="1"/>
  <c r="Z135" i="1"/>
  <c r="Y135" i="1"/>
  <c r="AI134" i="1"/>
  <c r="AH134" i="1"/>
  <c r="AG134" i="1"/>
  <c r="AF134" i="1"/>
  <c r="AE134" i="1"/>
  <c r="AD134" i="1"/>
  <c r="AC134" i="1"/>
  <c r="AB134" i="1"/>
  <c r="Z134" i="1"/>
  <c r="Y134" i="1"/>
  <c r="AI133" i="1"/>
  <c r="AH133" i="1"/>
  <c r="AG133" i="1"/>
  <c r="AF133" i="1"/>
  <c r="AE133" i="1"/>
  <c r="AD133" i="1"/>
  <c r="AC133" i="1"/>
  <c r="AB133" i="1"/>
  <c r="Z133" i="1"/>
  <c r="Y133" i="1"/>
  <c r="AI132" i="1"/>
  <c r="AH132" i="1"/>
  <c r="AG132" i="1"/>
  <c r="AF132" i="1"/>
  <c r="AE132" i="1"/>
  <c r="AD132" i="1"/>
  <c r="AC132" i="1"/>
  <c r="AB132" i="1"/>
  <c r="Z132" i="1"/>
  <c r="Y132" i="1"/>
  <c r="AI131" i="1"/>
  <c r="AH131" i="1"/>
  <c r="AG131" i="1"/>
  <c r="AF131" i="1"/>
  <c r="AE131" i="1"/>
  <c r="AD131" i="1"/>
  <c r="AC131" i="1"/>
  <c r="AB131" i="1"/>
  <c r="Z131" i="1"/>
  <c r="Y131" i="1"/>
  <c r="AI130" i="1"/>
  <c r="AH130" i="1"/>
  <c r="AG130" i="1"/>
  <c r="AF130" i="1"/>
  <c r="AE130" i="1"/>
  <c r="AD130" i="1"/>
  <c r="AC130" i="1"/>
  <c r="AB130" i="1"/>
  <c r="Z130" i="1"/>
  <c r="Y130" i="1"/>
  <c r="AI129" i="1"/>
  <c r="AH129" i="1"/>
  <c r="AG129" i="1"/>
  <c r="AF129" i="1"/>
  <c r="AE129" i="1"/>
  <c r="AD129" i="1"/>
  <c r="AC129" i="1"/>
  <c r="AB129" i="1"/>
  <c r="Z129" i="1"/>
  <c r="Y129" i="1"/>
  <c r="AI128" i="1"/>
  <c r="AH128" i="1"/>
  <c r="AG128" i="1"/>
  <c r="AF128" i="1"/>
  <c r="AE128" i="1"/>
  <c r="AD128" i="1"/>
  <c r="AC128" i="1"/>
  <c r="AB128" i="1"/>
  <c r="Z128" i="1"/>
  <c r="Y128" i="1"/>
  <c r="AI127" i="1"/>
  <c r="AH127" i="1"/>
  <c r="AG127" i="1"/>
  <c r="AF127" i="1"/>
  <c r="AE127" i="1"/>
  <c r="AD127" i="1"/>
  <c r="AC127" i="1"/>
  <c r="AB127" i="1"/>
  <c r="Z127" i="1"/>
  <c r="Y127" i="1"/>
  <c r="AI126" i="1"/>
  <c r="AH126" i="1"/>
  <c r="AG126" i="1"/>
  <c r="AF126" i="1"/>
  <c r="AE126" i="1"/>
  <c r="AD126" i="1"/>
  <c r="AC126" i="1"/>
  <c r="AB126" i="1"/>
  <c r="Z126" i="1"/>
  <c r="Y126" i="1"/>
  <c r="AI125" i="1"/>
  <c r="AH125" i="1"/>
  <c r="AG125" i="1"/>
  <c r="AF125" i="1"/>
  <c r="AE125" i="1"/>
  <c r="AD125" i="1"/>
  <c r="AC125" i="1"/>
  <c r="AB125" i="1"/>
  <c r="Z125" i="1"/>
  <c r="Y125" i="1"/>
  <c r="AI124" i="1"/>
  <c r="AH124" i="1"/>
  <c r="AG124" i="1"/>
  <c r="AF124" i="1"/>
  <c r="AE124" i="1"/>
  <c r="AD124" i="1"/>
  <c r="AC124" i="1"/>
  <c r="AB124" i="1"/>
  <c r="Z124" i="1"/>
  <c r="Y124" i="1"/>
  <c r="AI123" i="1"/>
  <c r="AH123" i="1"/>
  <c r="AG123" i="1"/>
  <c r="AF123" i="1"/>
  <c r="AE123" i="1"/>
  <c r="AD123" i="1"/>
  <c r="AC123" i="1"/>
  <c r="AB123" i="1"/>
  <c r="Z123" i="1"/>
  <c r="Y123" i="1"/>
  <c r="AI122" i="1"/>
  <c r="AH122" i="1"/>
  <c r="AG122" i="1"/>
  <c r="AF122" i="1"/>
  <c r="AE122" i="1"/>
  <c r="AD122" i="1"/>
  <c r="AC122" i="1"/>
  <c r="AB122" i="1"/>
  <c r="Z122" i="1"/>
  <c r="Y122" i="1"/>
  <c r="AI121" i="1"/>
  <c r="AH121" i="1"/>
  <c r="AG121" i="1"/>
  <c r="AF121" i="1"/>
  <c r="AE121" i="1"/>
  <c r="AD121" i="1"/>
  <c r="AC121" i="1"/>
  <c r="AB121" i="1"/>
  <c r="Z121" i="1"/>
  <c r="Y121" i="1"/>
  <c r="AI120" i="1"/>
  <c r="AH120" i="1"/>
  <c r="AG120" i="1"/>
  <c r="AF120" i="1"/>
  <c r="AE120" i="1"/>
  <c r="AD120" i="1"/>
  <c r="AC120" i="1"/>
  <c r="AB120" i="1"/>
  <c r="Z120" i="1"/>
  <c r="Y120" i="1"/>
  <c r="AI119" i="1"/>
  <c r="AH119" i="1"/>
  <c r="AG119" i="1"/>
  <c r="AF119" i="1"/>
  <c r="AE119" i="1"/>
  <c r="AD119" i="1"/>
  <c r="AC119" i="1"/>
  <c r="AB119" i="1"/>
  <c r="Z119" i="1"/>
  <c r="Y119" i="1"/>
  <c r="AI118" i="1"/>
  <c r="AH118" i="1"/>
  <c r="AG118" i="1"/>
  <c r="AF118" i="1"/>
  <c r="AE118" i="1"/>
  <c r="AD118" i="1"/>
  <c r="AC118" i="1"/>
  <c r="AB118" i="1"/>
  <c r="Z118" i="1"/>
  <c r="Y118" i="1"/>
  <c r="AI117" i="1"/>
  <c r="AH117" i="1"/>
  <c r="AG117" i="1"/>
  <c r="AF117" i="1"/>
  <c r="AE117" i="1"/>
  <c r="AD117" i="1"/>
  <c r="AC117" i="1"/>
  <c r="AB117" i="1"/>
  <c r="Z117" i="1"/>
  <c r="Y117" i="1"/>
  <c r="AI116" i="1"/>
  <c r="AH116" i="1"/>
  <c r="AG116" i="1"/>
  <c r="AF116" i="1"/>
  <c r="AE116" i="1"/>
  <c r="AD116" i="1"/>
  <c r="AC116" i="1"/>
  <c r="AB116" i="1"/>
  <c r="Z116" i="1"/>
  <c r="Y116" i="1"/>
  <c r="AI115" i="1"/>
  <c r="AH115" i="1"/>
  <c r="AG115" i="1"/>
  <c r="AF115" i="1"/>
  <c r="AE115" i="1"/>
  <c r="AD115" i="1"/>
  <c r="AC115" i="1"/>
  <c r="AB115" i="1"/>
  <c r="Z115" i="1"/>
  <c r="Y115" i="1"/>
  <c r="AI114" i="1"/>
  <c r="AH114" i="1"/>
  <c r="AG114" i="1"/>
  <c r="AF114" i="1"/>
  <c r="AE114" i="1"/>
  <c r="AD114" i="1"/>
  <c r="AC114" i="1"/>
  <c r="AB114" i="1"/>
  <c r="Z114" i="1"/>
  <c r="Y114" i="1"/>
  <c r="AI113" i="1"/>
  <c r="AH113" i="1"/>
  <c r="AG113" i="1"/>
  <c r="AF113" i="1"/>
  <c r="AE113" i="1"/>
  <c r="AD113" i="1"/>
  <c r="AC113" i="1"/>
  <c r="AB113" i="1"/>
  <c r="Z113" i="1"/>
  <c r="Y113" i="1"/>
  <c r="AI112" i="1"/>
  <c r="AH112" i="1"/>
  <c r="AG112" i="1"/>
  <c r="AF112" i="1"/>
  <c r="AE112" i="1"/>
  <c r="AD112" i="1"/>
  <c r="AC112" i="1"/>
  <c r="AB112" i="1"/>
  <c r="Z112" i="1"/>
  <c r="Y112" i="1"/>
  <c r="AI111" i="1"/>
  <c r="AH111" i="1"/>
  <c r="AG111" i="1"/>
  <c r="AF111" i="1"/>
  <c r="AE111" i="1"/>
  <c r="AD111" i="1"/>
  <c r="AC111" i="1"/>
  <c r="AB111" i="1"/>
  <c r="Z111" i="1"/>
  <c r="Y111" i="1"/>
  <c r="AI110" i="1"/>
  <c r="AH110" i="1"/>
  <c r="AG110" i="1"/>
  <c r="AF110" i="1"/>
  <c r="AE110" i="1"/>
  <c r="AD110" i="1"/>
  <c r="AC110" i="1"/>
  <c r="AB110" i="1"/>
  <c r="Z110" i="1"/>
  <c r="Y110" i="1"/>
  <c r="AI109" i="1"/>
  <c r="AH109" i="1"/>
  <c r="AG109" i="1"/>
  <c r="AF109" i="1"/>
  <c r="AE109" i="1"/>
  <c r="AD109" i="1"/>
  <c r="AC109" i="1"/>
  <c r="AB109" i="1"/>
  <c r="Z109" i="1"/>
  <c r="Y109" i="1"/>
  <c r="AI108" i="1"/>
  <c r="AH108" i="1"/>
  <c r="AG108" i="1"/>
  <c r="AF108" i="1"/>
  <c r="AE108" i="1"/>
  <c r="AD108" i="1"/>
  <c r="AC108" i="1"/>
  <c r="AB108" i="1"/>
  <c r="Z108" i="1"/>
  <c r="Y108" i="1"/>
  <c r="AI107" i="1"/>
  <c r="AH107" i="1"/>
  <c r="AG107" i="1"/>
  <c r="AF107" i="1"/>
  <c r="AE107" i="1"/>
  <c r="AD107" i="1"/>
  <c r="AC107" i="1"/>
  <c r="AB107" i="1"/>
  <c r="Z107" i="1"/>
  <c r="Y107" i="1"/>
  <c r="AI106" i="1"/>
  <c r="AH106" i="1"/>
  <c r="AG106" i="1"/>
  <c r="AF106" i="1"/>
  <c r="AE106" i="1"/>
  <c r="AD106" i="1"/>
  <c r="AC106" i="1"/>
  <c r="AB106" i="1"/>
  <c r="Z106" i="1"/>
  <c r="Y106" i="1"/>
  <c r="AI105" i="1"/>
  <c r="AH105" i="1"/>
  <c r="AG105" i="1"/>
  <c r="AF105" i="1"/>
  <c r="AE105" i="1"/>
  <c r="AD105" i="1"/>
  <c r="AC105" i="1"/>
  <c r="AB105" i="1"/>
  <c r="Z105" i="1"/>
  <c r="Y105" i="1"/>
  <c r="AI104" i="1"/>
  <c r="AH104" i="1"/>
  <c r="AG104" i="1"/>
  <c r="AF104" i="1"/>
  <c r="AE104" i="1"/>
  <c r="AD104" i="1"/>
  <c r="AC104" i="1"/>
  <c r="AB104" i="1"/>
  <c r="Z104" i="1"/>
  <c r="Y104" i="1"/>
  <c r="AI103" i="1"/>
  <c r="AH103" i="1"/>
  <c r="AG103" i="1"/>
  <c r="AF103" i="1"/>
  <c r="AE103" i="1"/>
  <c r="AD103" i="1"/>
  <c r="AC103" i="1"/>
  <c r="AB103" i="1"/>
  <c r="Z103" i="1"/>
  <c r="Y103" i="1"/>
  <c r="AI102" i="1"/>
  <c r="AH102" i="1"/>
  <c r="AG102" i="1"/>
  <c r="AF102" i="1"/>
  <c r="AE102" i="1"/>
  <c r="AD102" i="1"/>
  <c r="AC102" i="1"/>
  <c r="AB102" i="1"/>
  <c r="Z102" i="1"/>
  <c r="Y102" i="1"/>
  <c r="AI101" i="1"/>
  <c r="AH101" i="1"/>
  <c r="AG101" i="1"/>
  <c r="AF101" i="1"/>
  <c r="AE101" i="1"/>
  <c r="AD101" i="1"/>
  <c r="AC101" i="1"/>
  <c r="AB101" i="1"/>
  <c r="Z101" i="1"/>
  <c r="Y101" i="1"/>
  <c r="AI100" i="1"/>
  <c r="AH100" i="1"/>
  <c r="AG100" i="1"/>
  <c r="AF100" i="1"/>
  <c r="AE100" i="1"/>
  <c r="AD100" i="1"/>
  <c r="AC100" i="1"/>
  <c r="AB100" i="1"/>
  <c r="Z100" i="1"/>
  <c r="Y100" i="1"/>
  <c r="AI99" i="1"/>
  <c r="AH99" i="1"/>
  <c r="AG99" i="1"/>
  <c r="AF99" i="1"/>
  <c r="AE99" i="1"/>
  <c r="AD99" i="1"/>
  <c r="AC99" i="1"/>
  <c r="AB99" i="1"/>
  <c r="Z99" i="1"/>
  <c r="Y99" i="1"/>
  <c r="AI98" i="1"/>
  <c r="AH98" i="1"/>
  <c r="AG98" i="1"/>
  <c r="AF98" i="1"/>
  <c r="AE98" i="1"/>
  <c r="AD98" i="1"/>
  <c r="AC98" i="1"/>
  <c r="AB98" i="1"/>
  <c r="Z98" i="1"/>
  <c r="Y98" i="1"/>
  <c r="AI97" i="1"/>
  <c r="AH97" i="1"/>
  <c r="AG97" i="1"/>
  <c r="AF97" i="1"/>
  <c r="AE97" i="1"/>
  <c r="AD97" i="1"/>
  <c r="AC97" i="1"/>
  <c r="AB97" i="1"/>
  <c r="Z97" i="1"/>
  <c r="Y97" i="1"/>
  <c r="AI96" i="1"/>
  <c r="AH96" i="1"/>
  <c r="AG96" i="1"/>
  <c r="AF96" i="1"/>
  <c r="AE96" i="1"/>
  <c r="AD96" i="1"/>
  <c r="AC96" i="1"/>
  <c r="AB96" i="1"/>
  <c r="Z96" i="1"/>
  <c r="Y96" i="1"/>
  <c r="AI95" i="1"/>
  <c r="AH95" i="1"/>
  <c r="AG95" i="1"/>
  <c r="AF95" i="1"/>
  <c r="AE95" i="1"/>
  <c r="AD95" i="1"/>
  <c r="AC95" i="1"/>
  <c r="AB95" i="1"/>
  <c r="Z95" i="1"/>
  <c r="Y95" i="1"/>
  <c r="AI94" i="1"/>
  <c r="AH94" i="1"/>
  <c r="AG94" i="1"/>
  <c r="AF94" i="1"/>
  <c r="AE94" i="1"/>
  <c r="AD94" i="1"/>
  <c r="AC94" i="1"/>
  <c r="AB94" i="1"/>
  <c r="Z94" i="1"/>
  <c r="Y94" i="1"/>
  <c r="AI93" i="1"/>
  <c r="AH93" i="1"/>
  <c r="AG93" i="1"/>
  <c r="AF93" i="1"/>
  <c r="AE93" i="1"/>
  <c r="AD93" i="1"/>
  <c r="AC93" i="1"/>
  <c r="AB93" i="1"/>
  <c r="Z93" i="1"/>
  <c r="Y93" i="1"/>
  <c r="AI92" i="1"/>
  <c r="AH92" i="1"/>
  <c r="AG92" i="1"/>
  <c r="AF92" i="1"/>
  <c r="AE92" i="1"/>
  <c r="AD92" i="1"/>
  <c r="AC92" i="1"/>
  <c r="AB92" i="1"/>
  <c r="Z92" i="1"/>
  <c r="Y92" i="1"/>
  <c r="AI91" i="1"/>
  <c r="AH91" i="1"/>
  <c r="AG91" i="1"/>
  <c r="AF91" i="1"/>
  <c r="AE91" i="1"/>
  <c r="AD91" i="1"/>
  <c r="AC91" i="1"/>
  <c r="AB91" i="1"/>
  <c r="Z91" i="1"/>
  <c r="Y91" i="1"/>
  <c r="AI90" i="1"/>
  <c r="AH90" i="1"/>
  <c r="AG90" i="1"/>
  <c r="AF90" i="1"/>
  <c r="AE90" i="1"/>
  <c r="AD90" i="1"/>
  <c r="AC90" i="1"/>
  <c r="AB90" i="1"/>
  <c r="Z90" i="1"/>
  <c r="Y90" i="1"/>
  <c r="AI89" i="1"/>
  <c r="AH89" i="1"/>
  <c r="AG89" i="1"/>
  <c r="AF89" i="1"/>
  <c r="AE89" i="1"/>
  <c r="AD89" i="1"/>
  <c r="AC89" i="1"/>
  <c r="AB89" i="1"/>
  <c r="Z89" i="1"/>
  <c r="Y89" i="1"/>
  <c r="AI88" i="1"/>
  <c r="AH88" i="1"/>
  <c r="AG88" i="1"/>
  <c r="AF88" i="1"/>
  <c r="AE88" i="1"/>
  <c r="AD88" i="1"/>
  <c r="AC88" i="1"/>
  <c r="AB88" i="1"/>
  <c r="Z88" i="1"/>
  <c r="Y88" i="1"/>
  <c r="AI87" i="1"/>
  <c r="AH87" i="1"/>
  <c r="AG87" i="1"/>
  <c r="AF87" i="1"/>
  <c r="AE87" i="1"/>
  <c r="AD87" i="1"/>
  <c r="AC87" i="1"/>
  <c r="AB87" i="1"/>
  <c r="Z87" i="1"/>
  <c r="Y87" i="1"/>
  <c r="AI86" i="1"/>
  <c r="AH86" i="1"/>
  <c r="AG86" i="1"/>
  <c r="AF86" i="1"/>
  <c r="AE86" i="1"/>
  <c r="AD86" i="1"/>
  <c r="AC86" i="1"/>
  <c r="AB86" i="1"/>
  <c r="Z86" i="1"/>
  <c r="Y86" i="1"/>
  <c r="AI85" i="1"/>
  <c r="AH85" i="1"/>
  <c r="AG85" i="1"/>
  <c r="AF85" i="1"/>
  <c r="AE85" i="1"/>
  <c r="AD85" i="1"/>
  <c r="AC85" i="1"/>
  <c r="AB85" i="1"/>
  <c r="Z85" i="1"/>
  <c r="Y85" i="1"/>
  <c r="AI84" i="1"/>
  <c r="AH84" i="1"/>
  <c r="AG84" i="1"/>
  <c r="AF84" i="1"/>
  <c r="AE84" i="1"/>
  <c r="AD84" i="1"/>
  <c r="AC84" i="1"/>
  <c r="AB84" i="1"/>
  <c r="Z84" i="1"/>
  <c r="Y84" i="1"/>
  <c r="AI83" i="1"/>
  <c r="AH83" i="1"/>
  <c r="AG83" i="1"/>
  <c r="AF83" i="1"/>
  <c r="AE83" i="1"/>
  <c r="AD83" i="1"/>
  <c r="AC83" i="1"/>
  <c r="AB83" i="1"/>
  <c r="Z83" i="1"/>
  <c r="Y83" i="1"/>
  <c r="AI82" i="1"/>
  <c r="AH82" i="1"/>
  <c r="AG82" i="1"/>
  <c r="AF82" i="1"/>
  <c r="AE82" i="1"/>
  <c r="AD82" i="1"/>
  <c r="AC82" i="1"/>
  <c r="AB82" i="1"/>
  <c r="Z82" i="1"/>
  <c r="Y82" i="1"/>
  <c r="AI81" i="1"/>
  <c r="AH81" i="1"/>
  <c r="AG81" i="1"/>
  <c r="AF81" i="1"/>
  <c r="AE81" i="1"/>
  <c r="AD81" i="1"/>
  <c r="AC81" i="1"/>
  <c r="AB81" i="1"/>
  <c r="Z81" i="1"/>
  <c r="Y81" i="1"/>
  <c r="AI80" i="1"/>
  <c r="AH80" i="1"/>
  <c r="AG80" i="1"/>
  <c r="AF80" i="1"/>
  <c r="AE80" i="1"/>
  <c r="AD80" i="1"/>
  <c r="AC80" i="1"/>
  <c r="AB80" i="1"/>
  <c r="Z80" i="1"/>
  <c r="Y80" i="1"/>
  <c r="AI79" i="1"/>
  <c r="AH79" i="1"/>
  <c r="AG79" i="1"/>
  <c r="AF79" i="1"/>
  <c r="AE79" i="1"/>
  <c r="AD79" i="1"/>
  <c r="AC79" i="1"/>
  <c r="AB79" i="1"/>
  <c r="Z79" i="1"/>
  <c r="Y79" i="1"/>
  <c r="AI78" i="1"/>
  <c r="AH78" i="1"/>
  <c r="AG78" i="1"/>
  <c r="AF78" i="1"/>
  <c r="AE78" i="1"/>
  <c r="AD78" i="1"/>
  <c r="AC78" i="1"/>
  <c r="AB78" i="1"/>
  <c r="Z78" i="1"/>
  <c r="Y78" i="1"/>
  <c r="AI77" i="1"/>
  <c r="AH77" i="1"/>
  <c r="AG77" i="1"/>
  <c r="AF77" i="1"/>
  <c r="AE77" i="1"/>
  <c r="AD77" i="1"/>
  <c r="AC77" i="1"/>
  <c r="AB77" i="1"/>
  <c r="Z77" i="1"/>
  <c r="Y77" i="1"/>
  <c r="AI76" i="1"/>
  <c r="AH76" i="1"/>
  <c r="AG76" i="1"/>
  <c r="AF76" i="1"/>
  <c r="AE76" i="1"/>
  <c r="AD76" i="1"/>
  <c r="AC76" i="1"/>
  <c r="AB76" i="1"/>
  <c r="Z76" i="1"/>
  <c r="Y76" i="1"/>
  <c r="AI75" i="1"/>
  <c r="AH75" i="1"/>
  <c r="AG75" i="1"/>
  <c r="AF75" i="1"/>
  <c r="AE75" i="1"/>
  <c r="AD75" i="1"/>
  <c r="AC75" i="1"/>
  <c r="AB75" i="1"/>
  <c r="Z75" i="1"/>
  <c r="Y75" i="1"/>
  <c r="AI74" i="1"/>
  <c r="AH74" i="1"/>
  <c r="AG74" i="1"/>
  <c r="AF74" i="1"/>
  <c r="AE74" i="1"/>
  <c r="AD74" i="1"/>
  <c r="AC74" i="1"/>
  <c r="AB74" i="1"/>
  <c r="Z74" i="1"/>
  <c r="Y74" i="1"/>
  <c r="AI73" i="1"/>
  <c r="AH73" i="1"/>
  <c r="AG73" i="1"/>
  <c r="AF73" i="1"/>
  <c r="AE73" i="1"/>
  <c r="AD73" i="1"/>
  <c r="AC73" i="1"/>
  <c r="AB73" i="1"/>
  <c r="Z73" i="1"/>
  <c r="Y73" i="1"/>
  <c r="AI72" i="1"/>
  <c r="AH72" i="1"/>
  <c r="AG72" i="1"/>
  <c r="AF72" i="1"/>
  <c r="AE72" i="1"/>
  <c r="AD72" i="1"/>
  <c r="AC72" i="1"/>
  <c r="AB72" i="1"/>
  <c r="Z72" i="1"/>
  <c r="Y72" i="1"/>
  <c r="AI71" i="1"/>
  <c r="AH71" i="1"/>
  <c r="AG71" i="1"/>
  <c r="AF71" i="1"/>
  <c r="AE71" i="1"/>
  <c r="AD71" i="1"/>
  <c r="AC71" i="1"/>
  <c r="AB71" i="1"/>
  <c r="Z71" i="1"/>
  <c r="Y71" i="1"/>
  <c r="AI70" i="1"/>
  <c r="AH70" i="1"/>
  <c r="AG70" i="1"/>
  <c r="AF70" i="1"/>
  <c r="AE70" i="1"/>
  <c r="AD70" i="1"/>
  <c r="AC70" i="1"/>
  <c r="AB70" i="1"/>
  <c r="Z70" i="1"/>
  <c r="Y70" i="1"/>
  <c r="AI69" i="1"/>
  <c r="AH69" i="1"/>
  <c r="AG69" i="1"/>
  <c r="AF69" i="1"/>
  <c r="AE69" i="1"/>
  <c r="AD69" i="1"/>
  <c r="AC69" i="1"/>
  <c r="AB69" i="1"/>
  <c r="Z69" i="1"/>
  <c r="Y69" i="1"/>
  <c r="AI68" i="1"/>
  <c r="AH68" i="1"/>
  <c r="AG68" i="1"/>
  <c r="AF68" i="1"/>
  <c r="AE68" i="1"/>
  <c r="AD68" i="1"/>
  <c r="AC68" i="1"/>
  <c r="AB68" i="1"/>
  <c r="Z68" i="1"/>
  <c r="Y68" i="1"/>
  <c r="AI67" i="1"/>
  <c r="AH67" i="1"/>
  <c r="AG67" i="1"/>
  <c r="AF67" i="1"/>
  <c r="AE67" i="1"/>
  <c r="AD67" i="1"/>
  <c r="AC67" i="1"/>
  <c r="AB67" i="1"/>
  <c r="Z67" i="1"/>
  <c r="Y67" i="1"/>
  <c r="AI66" i="1"/>
  <c r="AH66" i="1"/>
  <c r="AG66" i="1"/>
  <c r="AF66" i="1"/>
  <c r="AE66" i="1"/>
  <c r="AD66" i="1"/>
  <c r="AC66" i="1"/>
  <c r="AB66" i="1"/>
  <c r="Z66" i="1"/>
  <c r="Y66" i="1"/>
  <c r="AI65" i="1"/>
  <c r="AH65" i="1"/>
  <c r="AG65" i="1"/>
  <c r="AF65" i="1"/>
  <c r="AE65" i="1"/>
  <c r="AD65" i="1"/>
  <c r="AC65" i="1"/>
  <c r="AB65" i="1"/>
  <c r="Z65" i="1"/>
  <c r="Y65" i="1"/>
  <c r="AI64" i="1"/>
  <c r="AH64" i="1"/>
  <c r="AG64" i="1"/>
  <c r="AF64" i="1"/>
  <c r="AE64" i="1"/>
  <c r="AD64" i="1"/>
  <c r="AC64" i="1"/>
  <c r="AB64" i="1"/>
  <c r="Z64" i="1"/>
  <c r="Y64" i="1"/>
  <c r="AI63" i="1"/>
  <c r="AH63" i="1"/>
  <c r="AG63" i="1"/>
  <c r="AF63" i="1"/>
  <c r="AE63" i="1"/>
  <c r="AD63" i="1"/>
  <c r="AC63" i="1"/>
  <c r="AB63" i="1"/>
  <c r="Z63" i="1"/>
  <c r="Y63" i="1"/>
  <c r="AI62" i="1"/>
  <c r="AH62" i="1"/>
  <c r="AG62" i="1"/>
  <c r="AF62" i="1"/>
  <c r="AE62" i="1"/>
  <c r="AD62" i="1"/>
  <c r="AC62" i="1"/>
  <c r="AB62" i="1"/>
  <c r="Z62" i="1"/>
  <c r="Y62" i="1"/>
  <c r="AI61" i="1"/>
  <c r="AH61" i="1"/>
  <c r="AG61" i="1"/>
  <c r="AF61" i="1"/>
  <c r="AE61" i="1"/>
  <c r="AD61" i="1"/>
  <c r="AC61" i="1"/>
  <c r="AB61" i="1"/>
  <c r="Z61" i="1"/>
  <c r="Y61" i="1"/>
  <c r="AI60" i="1"/>
  <c r="AH60" i="1"/>
  <c r="AG60" i="1"/>
  <c r="AF60" i="1"/>
  <c r="AE60" i="1"/>
  <c r="AD60" i="1"/>
  <c r="AC60" i="1"/>
  <c r="AB60" i="1"/>
  <c r="Z60" i="1"/>
  <c r="Y60" i="1"/>
  <c r="AI59" i="1"/>
  <c r="AH59" i="1"/>
  <c r="AG59" i="1"/>
  <c r="AF59" i="1"/>
  <c r="AE59" i="1"/>
  <c r="AD59" i="1"/>
  <c r="AC59" i="1"/>
  <c r="AB59" i="1"/>
  <c r="Z59" i="1"/>
  <c r="Y59" i="1"/>
  <c r="AI58" i="1"/>
  <c r="AH58" i="1"/>
  <c r="AG58" i="1"/>
  <c r="AF58" i="1"/>
  <c r="AE58" i="1"/>
  <c r="AD58" i="1"/>
  <c r="AC58" i="1"/>
  <c r="AB58" i="1"/>
  <c r="Z58" i="1"/>
  <c r="Y58" i="1"/>
  <c r="AI57" i="1"/>
  <c r="AH57" i="1"/>
  <c r="AG57" i="1"/>
  <c r="AF57" i="1"/>
  <c r="AE57" i="1"/>
  <c r="AD57" i="1"/>
  <c r="AC57" i="1"/>
  <c r="AB57" i="1"/>
  <c r="Z57" i="1"/>
  <c r="Y57" i="1"/>
  <c r="AI56" i="1"/>
  <c r="AH56" i="1"/>
  <c r="AG56" i="1"/>
  <c r="AF56" i="1"/>
  <c r="AE56" i="1"/>
  <c r="AD56" i="1"/>
  <c r="AC56" i="1"/>
  <c r="AB56" i="1"/>
  <c r="Z56" i="1"/>
  <c r="Y56" i="1"/>
  <c r="AI55" i="1"/>
  <c r="AH55" i="1"/>
  <c r="AG55" i="1"/>
  <c r="AF55" i="1"/>
  <c r="AE55" i="1"/>
  <c r="AD55" i="1"/>
  <c r="AC55" i="1"/>
  <c r="AB55" i="1"/>
  <c r="Z55" i="1"/>
  <c r="Y55" i="1"/>
  <c r="AI54" i="1"/>
  <c r="AH54" i="1"/>
  <c r="AG54" i="1"/>
  <c r="AF54" i="1"/>
  <c r="AE54" i="1"/>
  <c r="AD54" i="1"/>
  <c r="AC54" i="1"/>
  <c r="AB54" i="1"/>
  <c r="Z54" i="1"/>
  <c r="Y54" i="1"/>
  <c r="AI53" i="1"/>
  <c r="AH53" i="1"/>
  <c r="AG53" i="1"/>
  <c r="AF53" i="1"/>
  <c r="AE53" i="1"/>
  <c r="AD53" i="1"/>
  <c r="AC53" i="1"/>
  <c r="AB53" i="1"/>
  <c r="Z53" i="1"/>
  <c r="Y53" i="1"/>
  <c r="AI52" i="1"/>
  <c r="AH52" i="1"/>
  <c r="AG52" i="1"/>
  <c r="AF52" i="1"/>
  <c r="AE52" i="1"/>
  <c r="AD52" i="1"/>
  <c r="AC52" i="1"/>
  <c r="AB52" i="1"/>
  <c r="Z52" i="1"/>
  <c r="Y52" i="1"/>
  <c r="AI51" i="1"/>
  <c r="AH51" i="1"/>
  <c r="AG51" i="1"/>
  <c r="AF51" i="1"/>
  <c r="AE51" i="1"/>
  <c r="AD51" i="1"/>
  <c r="AC51" i="1"/>
  <c r="AB51" i="1"/>
  <c r="Z51" i="1"/>
  <c r="Y51" i="1"/>
  <c r="AI50" i="1"/>
  <c r="AH50" i="1"/>
  <c r="AG50" i="1"/>
  <c r="AF50" i="1"/>
  <c r="AE50" i="1"/>
  <c r="AD50" i="1"/>
  <c r="AC50" i="1"/>
  <c r="AB50" i="1"/>
  <c r="Z50" i="1"/>
  <c r="Y50" i="1"/>
  <c r="AI49" i="1"/>
  <c r="AH49" i="1"/>
  <c r="AG49" i="1"/>
  <c r="AF49" i="1"/>
  <c r="AE49" i="1"/>
  <c r="AD49" i="1"/>
  <c r="AC49" i="1"/>
  <c r="AB49" i="1"/>
  <c r="Z49" i="1"/>
  <c r="Y49" i="1"/>
  <c r="AI48" i="1"/>
  <c r="AH48" i="1"/>
  <c r="AG48" i="1"/>
  <c r="AF48" i="1"/>
  <c r="AE48" i="1"/>
  <c r="AD48" i="1"/>
  <c r="AC48" i="1"/>
  <c r="AB48" i="1"/>
  <c r="Z48" i="1"/>
  <c r="Y48" i="1"/>
  <c r="AI47" i="1"/>
  <c r="AH47" i="1"/>
  <c r="AG47" i="1"/>
  <c r="AF47" i="1"/>
  <c r="AE47" i="1"/>
  <c r="AD47" i="1"/>
  <c r="AC47" i="1"/>
  <c r="AB47" i="1"/>
  <c r="Z47" i="1"/>
  <c r="Y47" i="1"/>
  <c r="AI46" i="1"/>
  <c r="AH46" i="1"/>
  <c r="AG46" i="1"/>
  <c r="AF46" i="1"/>
  <c r="AE46" i="1"/>
  <c r="AD46" i="1"/>
  <c r="AC46" i="1"/>
  <c r="AB46" i="1"/>
  <c r="Z46" i="1"/>
  <c r="Y46" i="1"/>
  <c r="AI45" i="1"/>
  <c r="AH45" i="1"/>
  <c r="AG45" i="1"/>
  <c r="AF45" i="1"/>
  <c r="AE45" i="1"/>
  <c r="AD45" i="1"/>
  <c r="AC45" i="1"/>
  <c r="AB45" i="1"/>
  <c r="Z45" i="1"/>
  <c r="Y45" i="1"/>
  <c r="AI44" i="1"/>
  <c r="AH44" i="1"/>
  <c r="AG44" i="1"/>
  <c r="AF44" i="1"/>
  <c r="AE44" i="1"/>
  <c r="AD44" i="1"/>
  <c r="AC44" i="1"/>
  <c r="AB44" i="1"/>
  <c r="Z44" i="1"/>
  <c r="Y44" i="1"/>
  <c r="AI43" i="1"/>
  <c r="AH43" i="1"/>
  <c r="AG43" i="1"/>
  <c r="AF43" i="1"/>
  <c r="AE43" i="1"/>
  <c r="AD43" i="1"/>
  <c r="AC43" i="1"/>
  <c r="AB43" i="1"/>
  <c r="Z43" i="1"/>
  <c r="Y43" i="1"/>
  <c r="AI42" i="1"/>
  <c r="AH42" i="1"/>
  <c r="AG42" i="1"/>
  <c r="AF42" i="1"/>
  <c r="AE42" i="1"/>
  <c r="AD42" i="1"/>
  <c r="AC42" i="1"/>
  <c r="AB42" i="1"/>
  <c r="Z42" i="1"/>
  <c r="Y42" i="1"/>
  <c r="AI41" i="1"/>
  <c r="AH41" i="1"/>
  <c r="AG41" i="1"/>
  <c r="AF41" i="1"/>
  <c r="AE41" i="1"/>
  <c r="AD41" i="1"/>
  <c r="AC41" i="1"/>
  <c r="AB41" i="1"/>
  <c r="Z41" i="1"/>
  <c r="Y41" i="1"/>
  <c r="AI40" i="1"/>
  <c r="AH40" i="1"/>
  <c r="AG40" i="1"/>
  <c r="AF40" i="1"/>
  <c r="AE40" i="1"/>
  <c r="AD40" i="1"/>
  <c r="AC40" i="1"/>
  <c r="AB40" i="1"/>
  <c r="Z40" i="1"/>
  <c r="Y40" i="1"/>
  <c r="AI39" i="1"/>
  <c r="AH39" i="1"/>
  <c r="AG39" i="1"/>
  <c r="AF39" i="1"/>
  <c r="AE39" i="1"/>
  <c r="AD39" i="1"/>
  <c r="AC39" i="1"/>
  <c r="AB39" i="1"/>
  <c r="Z39" i="1"/>
  <c r="Y39" i="1"/>
  <c r="AI38" i="1"/>
  <c r="AH38" i="1"/>
  <c r="AG38" i="1"/>
  <c r="AF38" i="1"/>
  <c r="AE38" i="1"/>
  <c r="AD38" i="1"/>
  <c r="AC38" i="1"/>
  <c r="AB38" i="1"/>
  <c r="Z38" i="1"/>
  <c r="Y38" i="1"/>
  <c r="AI37" i="1"/>
  <c r="AH37" i="1"/>
  <c r="AG37" i="1"/>
  <c r="AF37" i="1"/>
  <c r="AE37" i="1"/>
  <c r="AD37" i="1"/>
  <c r="AC37" i="1"/>
  <c r="AB37" i="1"/>
  <c r="Z37" i="1"/>
  <c r="Y37" i="1"/>
  <c r="AI36" i="1"/>
  <c r="AH36" i="1"/>
  <c r="AG36" i="1"/>
  <c r="AF36" i="1"/>
  <c r="AE36" i="1"/>
  <c r="AD36" i="1"/>
  <c r="AC36" i="1"/>
  <c r="AB36" i="1"/>
  <c r="Z36" i="1"/>
  <c r="Y36" i="1"/>
  <c r="AI35" i="1"/>
  <c r="AH35" i="1"/>
  <c r="AG35" i="1"/>
  <c r="AF35" i="1"/>
  <c r="AE35" i="1"/>
  <c r="AD35" i="1"/>
  <c r="AC35" i="1"/>
  <c r="AB35" i="1"/>
  <c r="Z35" i="1"/>
  <c r="Y35" i="1"/>
  <c r="AI34" i="1"/>
  <c r="AH34" i="1"/>
  <c r="AG34" i="1"/>
  <c r="AF34" i="1"/>
  <c r="AE34" i="1"/>
  <c r="AD34" i="1"/>
  <c r="AC34" i="1"/>
  <c r="AB34" i="1"/>
  <c r="Z34" i="1"/>
  <c r="Y34" i="1"/>
  <c r="AI33" i="1"/>
  <c r="AH33" i="1"/>
  <c r="AG33" i="1"/>
  <c r="AF33" i="1"/>
  <c r="AE33" i="1"/>
  <c r="AD33" i="1"/>
  <c r="AC33" i="1"/>
  <c r="AB33" i="1"/>
  <c r="Z33" i="1"/>
  <c r="Y33" i="1"/>
  <c r="AI32" i="1"/>
  <c r="AH32" i="1"/>
  <c r="AG32" i="1"/>
  <c r="AF32" i="1"/>
  <c r="AE32" i="1"/>
  <c r="AD32" i="1"/>
  <c r="AC32" i="1"/>
  <c r="AB32" i="1"/>
  <c r="Z32" i="1"/>
  <c r="Y32" i="1"/>
  <c r="AI31" i="1"/>
  <c r="AH31" i="1"/>
  <c r="AG31" i="1"/>
  <c r="AF31" i="1"/>
  <c r="AE31" i="1"/>
  <c r="AD31" i="1"/>
  <c r="AC31" i="1"/>
  <c r="AB31" i="1"/>
  <c r="Z31" i="1"/>
  <c r="Y31" i="1"/>
  <c r="AI30" i="1"/>
  <c r="AH30" i="1"/>
  <c r="AG30" i="1"/>
  <c r="AF30" i="1"/>
  <c r="AE30" i="1"/>
  <c r="AD30" i="1"/>
  <c r="AC30" i="1"/>
  <c r="AB30" i="1"/>
  <c r="Z30" i="1"/>
  <c r="Y30" i="1"/>
  <c r="AI29" i="1"/>
  <c r="AH29" i="1"/>
  <c r="AG29" i="1"/>
  <c r="AF29" i="1"/>
  <c r="AE29" i="1"/>
  <c r="AD29" i="1"/>
  <c r="AC29" i="1"/>
  <c r="AB29" i="1"/>
  <c r="Z29" i="1"/>
  <c r="Y29" i="1"/>
  <c r="AI28" i="1"/>
  <c r="AH28" i="1"/>
  <c r="AG28" i="1"/>
  <c r="AF28" i="1"/>
  <c r="AE28" i="1"/>
  <c r="AD28" i="1"/>
  <c r="AC28" i="1"/>
  <c r="AB28" i="1"/>
  <c r="Z28" i="1"/>
  <c r="Y28" i="1"/>
  <c r="AI27" i="1"/>
  <c r="AH27" i="1"/>
  <c r="AG27" i="1"/>
  <c r="AF27" i="1"/>
  <c r="AE27" i="1"/>
  <c r="AD27" i="1"/>
  <c r="AC27" i="1"/>
  <c r="AB27" i="1"/>
  <c r="Z27" i="1"/>
  <c r="Y27" i="1"/>
  <c r="AI26" i="1"/>
  <c r="AH26" i="1"/>
  <c r="AG26" i="1"/>
  <c r="AF26" i="1"/>
  <c r="AE26" i="1"/>
  <c r="AD26" i="1"/>
  <c r="AC26" i="1"/>
  <c r="AB26" i="1"/>
  <c r="Z26" i="1"/>
  <c r="Y26" i="1"/>
  <c r="AI25" i="1"/>
  <c r="AH25" i="1"/>
  <c r="AG25" i="1"/>
  <c r="AF25" i="1"/>
  <c r="AE25" i="1"/>
  <c r="AD25" i="1"/>
  <c r="AC25" i="1"/>
  <c r="AB25" i="1"/>
  <c r="Z25" i="1"/>
  <c r="Y25" i="1"/>
  <c r="AI24" i="1"/>
  <c r="AH24" i="1"/>
  <c r="AG24" i="1"/>
  <c r="AF24" i="1"/>
  <c r="AE24" i="1"/>
  <c r="AD24" i="1"/>
  <c r="AC24" i="1"/>
  <c r="AB24" i="1"/>
  <c r="Z24" i="1"/>
  <c r="Y24" i="1"/>
  <c r="AI23" i="1"/>
  <c r="AH23" i="1"/>
  <c r="AG23" i="1"/>
  <c r="AF23" i="1"/>
  <c r="AE23" i="1"/>
  <c r="AD23" i="1"/>
  <c r="AC23" i="1"/>
  <c r="AB23" i="1"/>
  <c r="Z23" i="1"/>
  <c r="Y23" i="1"/>
  <c r="AI22" i="1"/>
  <c r="AH22" i="1"/>
  <c r="AG22" i="1"/>
  <c r="AF22" i="1"/>
  <c r="AE22" i="1"/>
  <c r="AD22" i="1"/>
  <c r="AC22" i="1"/>
  <c r="AB22" i="1"/>
  <c r="Z22" i="1"/>
  <c r="Y22" i="1"/>
  <c r="AI21" i="1"/>
  <c r="AH21" i="1"/>
  <c r="AG21" i="1"/>
  <c r="AF21" i="1"/>
  <c r="AE21" i="1"/>
  <c r="AD21" i="1"/>
  <c r="AC21" i="1"/>
  <c r="AB21" i="1"/>
  <c r="Z21" i="1"/>
  <c r="Y21" i="1"/>
  <c r="AI20" i="1"/>
  <c r="AH20" i="1"/>
  <c r="AG20" i="1"/>
  <c r="AF20" i="1"/>
  <c r="AE20" i="1"/>
  <c r="AD20" i="1"/>
  <c r="AC20" i="1"/>
  <c r="AB20" i="1"/>
  <c r="Z20" i="1"/>
  <c r="Y20" i="1"/>
  <c r="AI19" i="1"/>
  <c r="AH19" i="1"/>
  <c r="AG19" i="1"/>
  <c r="AF19" i="1"/>
  <c r="AE19" i="1"/>
  <c r="AD19" i="1"/>
  <c r="AC19" i="1"/>
  <c r="AB19" i="1"/>
  <c r="Z19" i="1"/>
  <c r="Y19" i="1"/>
  <c r="AI18" i="1"/>
  <c r="AH18" i="1"/>
  <c r="AG18" i="1"/>
  <c r="AF18" i="1"/>
  <c r="AE18" i="1"/>
  <c r="AD18" i="1"/>
  <c r="AC18" i="1"/>
  <c r="AB18" i="1"/>
  <c r="Z18" i="1"/>
  <c r="Y18" i="1"/>
  <c r="AI17" i="1"/>
  <c r="AH17" i="1"/>
  <c r="AG17" i="1"/>
  <c r="AF17" i="1"/>
  <c r="AE17" i="1"/>
  <c r="AD17" i="1"/>
  <c r="AC17" i="1"/>
  <c r="AB17" i="1"/>
  <c r="Z17" i="1"/>
  <c r="Y17" i="1"/>
  <c r="AI16" i="1"/>
  <c r="AH16" i="1"/>
  <c r="AG16" i="1"/>
  <c r="AF16" i="1"/>
  <c r="AE16" i="1"/>
  <c r="AD16" i="1"/>
  <c r="AC16" i="1"/>
  <c r="AB16" i="1"/>
  <c r="Z16" i="1"/>
  <c r="Y16" i="1"/>
  <c r="AI15" i="1"/>
  <c r="AH15" i="1"/>
  <c r="AG15" i="1"/>
  <c r="AF15" i="1"/>
  <c r="AE15" i="1"/>
  <c r="AD15" i="1"/>
  <c r="AC15" i="1"/>
  <c r="AB15" i="1"/>
  <c r="Z15" i="1"/>
  <c r="Y15" i="1"/>
  <c r="AI14" i="1"/>
  <c r="AH14" i="1"/>
  <c r="AG14" i="1"/>
  <c r="AF14" i="1"/>
  <c r="AE14" i="1"/>
  <c r="AD14" i="1"/>
  <c r="AC14" i="1"/>
  <c r="AB14" i="1"/>
  <c r="Z14" i="1"/>
  <c r="Y14" i="1"/>
  <c r="AI13" i="1"/>
  <c r="AH13" i="1"/>
  <c r="AG13" i="1"/>
  <c r="AF13" i="1"/>
  <c r="AE13" i="1"/>
  <c r="AD13" i="1"/>
  <c r="AC13" i="1"/>
  <c r="AB13" i="1"/>
  <c r="Z13" i="1"/>
  <c r="Y13" i="1"/>
  <c r="AI12" i="1"/>
  <c r="AH12" i="1"/>
  <c r="AG12" i="1"/>
  <c r="AF12" i="1"/>
  <c r="AE12" i="1"/>
  <c r="AD12" i="1"/>
  <c r="AC12" i="1"/>
  <c r="AB12" i="1"/>
  <c r="Z12" i="1"/>
  <c r="Y12" i="1"/>
  <c r="AI11" i="1"/>
  <c r="AH11" i="1"/>
  <c r="AG11" i="1"/>
  <c r="AF11" i="1"/>
  <c r="AE11" i="1"/>
  <c r="AD11" i="1"/>
  <c r="AC11" i="1"/>
  <c r="AB11" i="1"/>
  <c r="Z11" i="1"/>
  <c r="Y11" i="1"/>
  <c r="AI10" i="1"/>
  <c r="AH10" i="1"/>
  <c r="AG10" i="1"/>
  <c r="AF10" i="1"/>
  <c r="AE10" i="1"/>
  <c r="AD10" i="1"/>
  <c r="AC10" i="1"/>
  <c r="AB10" i="1"/>
  <c r="Z10" i="1"/>
  <c r="Y10" i="1"/>
  <c r="AI9" i="1"/>
  <c r="AH9" i="1"/>
  <c r="AG9" i="1"/>
  <c r="AF9" i="1"/>
  <c r="AE9" i="1"/>
  <c r="AD9" i="1"/>
  <c r="AC9" i="1"/>
  <c r="AB9" i="1"/>
  <c r="Z9" i="1"/>
  <c r="Y9" i="1"/>
  <c r="AI8" i="1"/>
  <c r="AH8" i="1"/>
  <c r="AG8" i="1"/>
  <c r="AF8" i="1"/>
  <c r="AE8" i="1"/>
  <c r="AD8" i="1"/>
  <c r="AC8" i="1"/>
  <c r="AB8" i="1"/>
  <c r="Z8" i="1"/>
  <c r="Y8" i="1"/>
  <c r="AI7" i="1"/>
  <c r="AH7" i="1"/>
  <c r="AG7" i="1"/>
  <c r="AF7" i="1"/>
  <c r="AE7" i="1"/>
  <c r="AD7" i="1"/>
  <c r="AC7" i="1"/>
  <c r="AB7" i="1"/>
  <c r="Z7" i="1"/>
  <c r="Y7" i="1"/>
  <c r="AI6" i="1"/>
  <c r="AH6" i="1"/>
  <c r="AG6" i="1"/>
  <c r="AF6" i="1"/>
  <c r="AE6" i="1"/>
  <c r="AD6" i="1"/>
  <c r="AC6" i="1"/>
  <c r="AB6" i="1"/>
  <c r="Z6" i="1"/>
  <c r="Y6" i="1"/>
  <c r="AI5" i="1"/>
  <c r="AH5" i="1"/>
  <c r="AG5" i="1"/>
  <c r="AF5" i="1"/>
  <c r="AE5" i="1"/>
  <c r="AD5" i="1"/>
  <c r="AC5" i="1"/>
  <c r="AB5" i="1"/>
  <c r="Z5" i="1"/>
  <c r="Y5" i="1"/>
  <c r="AI4" i="1"/>
  <c r="AH4" i="1"/>
  <c r="AG4" i="1"/>
  <c r="AF4" i="1"/>
  <c r="AE4" i="1"/>
  <c r="AD4" i="1"/>
  <c r="AC4" i="1"/>
  <c r="AB4" i="1"/>
  <c r="Z4" i="1"/>
  <c r="Y4" i="1"/>
  <c r="AI3" i="1"/>
  <c r="AH3" i="1"/>
  <c r="AG3" i="1"/>
  <c r="AF3" i="1"/>
  <c r="AE3" i="1"/>
  <c r="AD3" i="1"/>
  <c r="AC3" i="1"/>
  <c r="AB3" i="1"/>
  <c r="Z3" i="1"/>
  <c r="Y3" i="1"/>
</calcChain>
</file>

<file path=xl/sharedStrings.xml><?xml version="1.0" encoding="utf-8"?>
<sst xmlns="http://schemas.openxmlformats.org/spreadsheetml/2006/main" count="1251" uniqueCount="378">
  <si>
    <t>附表、提報105年財務報告醫院醫療服務申報情形</t>
  </si>
  <si>
    <t>區域</t>
  </si>
  <si>
    <t>特約類別</t>
  </si>
  <si>
    <t>分區</t>
  </si>
  <si>
    <t>院所代號</t>
  </si>
  <si>
    <t>院所名稱</t>
  </si>
  <si>
    <t>醫療本業獲利/虧損
(億元)</t>
  </si>
  <si>
    <t>整體獲利/虧損
(億元)</t>
  </si>
  <si>
    <t>醫師數           (人)</t>
  </si>
  <si>
    <t>病床數(床)</t>
  </si>
  <si>
    <t>門住合計       醫療費用              (億點)</t>
  </si>
  <si>
    <t>門診件數         (萬件)</t>
  </si>
  <si>
    <t>門診            醫療費用                          (億點)</t>
  </si>
  <si>
    <t>住診件數(萬件)</t>
  </si>
  <si>
    <t>住診             醫療費用                    (億點)</t>
  </si>
  <si>
    <t>住院天數                (萬日)</t>
  </si>
  <si>
    <t>醫療收入(億元)</t>
  </si>
  <si>
    <t>醫療成本(億元)</t>
  </si>
  <si>
    <t>醫療獲利率</t>
  </si>
  <si>
    <t>全日平均護病比</t>
  </si>
  <si>
    <t>年</t>
  </si>
  <si>
    <t>公私立</t>
  </si>
  <si>
    <t>北部</t>
  </si>
  <si>
    <t>中部</t>
  </si>
  <si>
    <t>南部</t>
  </si>
  <si>
    <t>高屏</t>
  </si>
  <si>
    <t>東部</t>
  </si>
  <si>
    <t>醫學中心</t>
  </si>
  <si>
    <t>區域醫院</t>
  </si>
  <si>
    <t>地區醫院</t>
  </si>
  <si>
    <t>醫師負責件數</t>
  </si>
  <si>
    <t>門診平均醫療點數</t>
  </si>
  <si>
    <t>住診平均醫療點數</t>
  </si>
  <si>
    <t>門診占比</t>
  </si>
  <si>
    <t>每床平均住診數</t>
  </si>
  <si>
    <t>台北</t>
  </si>
  <si>
    <t>0401180014</t>
  </si>
  <si>
    <t>台大醫院</t>
  </si>
  <si>
    <t>0501110514</t>
  </si>
  <si>
    <t>三軍總醫院</t>
  </si>
  <si>
    <t>0601160016</t>
  </si>
  <si>
    <t>臺北榮總</t>
  </si>
  <si>
    <t>1101020018</t>
  </si>
  <si>
    <t>國泰醫院</t>
  </si>
  <si>
    <t>1101100011</t>
  </si>
  <si>
    <t>馬偕台北</t>
  </si>
  <si>
    <t>1101150011</t>
  </si>
  <si>
    <t>新光醫院</t>
  </si>
  <si>
    <t>1131010011</t>
  </si>
  <si>
    <t>亞東醫院</t>
  </si>
  <si>
    <t>1301200010</t>
  </si>
  <si>
    <t>萬芳醫院</t>
  </si>
  <si>
    <t>0111070010</t>
  </si>
  <si>
    <t>衛福部基隆</t>
  </si>
  <si>
    <t>0131020016</t>
  </si>
  <si>
    <t>新北市聯醫</t>
  </si>
  <si>
    <t>0131060029</t>
  </si>
  <si>
    <t>衛福部台北</t>
  </si>
  <si>
    <t>0434010518</t>
  </si>
  <si>
    <t>陽大醫院</t>
  </si>
  <si>
    <t>0501010019</t>
  </si>
  <si>
    <t>三總松山院</t>
  </si>
  <si>
    <t>1101010021</t>
  </si>
  <si>
    <t>臺安醫院</t>
  </si>
  <si>
    <t>1101160017</t>
  </si>
  <si>
    <t>振興醫院</t>
  </si>
  <si>
    <t>1101160026</t>
  </si>
  <si>
    <t>和信治癌醫</t>
  </si>
  <si>
    <t>1111060015</t>
  </si>
  <si>
    <t>長庚基隆分</t>
  </si>
  <si>
    <t>1131050515</t>
  </si>
  <si>
    <t>慈濟台北</t>
  </si>
  <si>
    <t>1131090019</t>
  </si>
  <si>
    <t>恩主公醫院</t>
  </si>
  <si>
    <t>1131110516</t>
  </si>
  <si>
    <t>汐止國泰</t>
  </si>
  <si>
    <t>1134020019</t>
  </si>
  <si>
    <t>羅東博愛醫</t>
  </si>
  <si>
    <t>1234020011</t>
  </si>
  <si>
    <t>羅東聖母醫</t>
  </si>
  <si>
    <t>1301170017</t>
  </si>
  <si>
    <t>台北醫學大</t>
  </si>
  <si>
    <t>1331040513</t>
  </si>
  <si>
    <t>雙和醫院</t>
  </si>
  <si>
    <t>0131060010</t>
  </si>
  <si>
    <t>樂生療養院</t>
  </si>
  <si>
    <t>0190030516</t>
  </si>
  <si>
    <t>衛福部金門</t>
  </si>
  <si>
    <t>0401190010</t>
  </si>
  <si>
    <t>北護分院</t>
  </si>
  <si>
    <t>0511040010</t>
  </si>
  <si>
    <t>三總附基隆</t>
  </si>
  <si>
    <t>0701160518</t>
  </si>
  <si>
    <t>關渡醫院</t>
  </si>
  <si>
    <t>0901020013</t>
  </si>
  <si>
    <t>中山醫院</t>
  </si>
  <si>
    <t>0901180023</t>
  </si>
  <si>
    <t>郵政醫院</t>
  </si>
  <si>
    <t>1101020027</t>
  </si>
  <si>
    <t>中心綜合</t>
  </si>
  <si>
    <t>1231030015</t>
  </si>
  <si>
    <t>永和耕莘</t>
  </si>
  <si>
    <t>1301110511</t>
  </si>
  <si>
    <t>中國醫臺北</t>
  </si>
  <si>
    <t>1501190031</t>
  </si>
  <si>
    <t>西園醫院</t>
  </si>
  <si>
    <t>1531060180</t>
  </si>
  <si>
    <t>新泰綜合院</t>
  </si>
  <si>
    <t>北區</t>
  </si>
  <si>
    <t>1132070011</t>
  </si>
  <si>
    <t>林口長庚</t>
  </si>
  <si>
    <t>0132010014</t>
  </si>
  <si>
    <t>桃園醫院</t>
  </si>
  <si>
    <t>0132010023</t>
  </si>
  <si>
    <t>桃療</t>
  </si>
  <si>
    <t>0135010016</t>
  </si>
  <si>
    <t>苗栗醫院</t>
  </si>
  <si>
    <t>0412040012</t>
  </si>
  <si>
    <t>臺大新竹分</t>
  </si>
  <si>
    <t>0532090029</t>
  </si>
  <si>
    <t>國軍桃園總</t>
  </si>
  <si>
    <t>0632010014</t>
  </si>
  <si>
    <t>北榮桃園</t>
  </si>
  <si>
    <t>0932020025</t>
  </si>
  <si>
    <t>天晟醫院</t>
  </si>
  <si>
    <t>1112010519</t>
  </si>
  <si>
    <t>新竹馬偕</t>
  </si>
  <si>
    <t>1132010024</t>
  </si>
  <si>
    <t>聖保祿醫院</t>
  </si>
  <si>
    <t>1135050020</t>
  </si>
  <si>
    <t>為恭醫院</t>
  </si>
  <si>
    <t>1532011154</t>
  </si>
  <si>
    <t>敏盛綜合醫</t>
  </si>
  <si>
    <t>1532100049</t>
  </si>
  <si>
    <t>壢新醫院</t>
  </si>
  <si>
    <t>1533050039</t>
  </si>
  <si>
    <t>東元醫院</t>
  </si>
  <si>
    <t>0512040014</t>
  </si>
  <si>
    <t>國軍新竹醫</t>
  </si>
  <si>
    <t>0633030010</t>
  </si>
  <si>
    <t>北榮新竹</t>
  </si>
  <si>
    <t>1112010528</t>
  </si>
  <si>
    <t>國泰新竹</t>
  </si>
  <si>
    <t>1132071036</t>
  </si>
  <si>
    <t>桃園長庚</t>
  </si>
  <si>
    <t>1133060019</t>
  </si>
  <si>
    <t>湖口仁慈</t>
  </si>
  <si>
    <t>1512011185</t>
  </si>
  <si>
    <t>南門醫院</t>
  </si>
  <si>
    <t>1532040039</t>
  </si>
  <si>
    <t>天成醫院</t>
  </si>
  <si>
    <t>1532040066</t>
  </si>
  <si>
    <t>怡仁醫院</t>
  </si>
  <si>
    <t>1535010051</t>
  </si>
  <si>
    <t>大千醫院</t>
  </si>
  <si>
    <t>中區</t>
  </si>
  <si>
    <t>0617060018</t>
  </si>
  <si>
    <t>台中榮總</t>
  </si>
  <si>
    <t>1137010024</t>
  </si>
  <si>
    <t>彰基</t>
  </si>
  <si>
    <t>1317040011</t>
  </si>
  <si>
    <t>1317050017</t>
  </si>
  <si>
    <t>中國</t>
  </si>
  <si>
    <t>0117030010</t>
  </si>
  <si>
    <t>衛部臺中醫</t>
  </si>
  <si>
    <t>0136010010</t>
  </si>
  <si>
    <t>衛部豐原醫</t>
  </si>
  <si>
    <t>0137170515</t>
  </si>
  <si>
    <t>衛部彰化醫</t>
  </si>
  <si>
    <t>0138030010</t>
  </si>
  <si>
    <t>草屯療養院</t>
  </si>
  <si>
    <t>0536190011</t>
  </si>
  <si>
    <t>國軍台中總</t>
  </si>
  <si>
    <t>0917070029</t>
  </si>
  <si>
    <t>林新醫療社</t>
  </si>
  <si>
    <t>0936030018</t>
  </si>
  <si>
    <t>大甲李綜合</t>
  </si>
  <si>
    <t>0936050029</t>
  </si>
  <si>
    <t>光田綜合醫</t>
  </si>
  <si>
    <t>0936060016</t>
  </si>
  <si>
    <t>童綜合醫院</t>
  </si>
  <si>
    <t>0937010019</t>
  </si>
  <si>
    <t>秀傳紀念醫</t>
  </si>
  <si>
    <t>1136090519</t>
  </si>
  <si>
    <t>台中慈濟醫</t>
  </si>
  <si>
    <t>1136200015</t>
  </si>
  <si>
    <t>大里仁愛醫</t>
  </si>
  <si>
    <t>1137020511</t>
  </si>
  <si>
    <t>彰濱秀傳</t>
  </si>
  <si>
    <t>1138020015</t>
  </si>
  <si>
    <t>埔里基督教</t>
  </si>
  <si>
    <t>1517061032</t>
  </si>
  <si>
    <t>澄清中港</t>
  </si>
  <si>
    <t>0138010027</t>
  </si>
  <si>
    <t>衛部南投醫</t>
  </si>
  <si>
    <t>0638020014</t>
  </si>
  <si>
    <t>榮總埔里分</t>
  </si>
  <si>
    <t>0937050014</t>
  </si>
  <si>
    <t>員榮醫院</t>
  </si>
  <si>
    <t>0938030016</t>
  </si>
  <si>
    <t>佑民醫院</t>
  </si>
  <si>
    <t>1137020520</t>
  </si>
  <si>
    <t>彰基鹿基醫</t>
  </si>
  <si>
    <t>1137050019</t>
  </si>
  <si>
    <t>彰基員林基</t>
  </si>
  <si>
    <t>1137080017</t>
  </si>
  <si>
    <t>彰基二林醫</t>
  </si>
  <si>
    <t>1536100081</t>
  </si>
  <si>
    <t>清泉醫院</t>
  </si>
  <si>
    <t>1536190076</t>
  </si>
  <si>
    <t>賢德醫院</t>
  </si>
  <si>
    <t>1538010026</t>
  </si>
  <si>
    <t>南基醫院</t>
  </si>
  <si>
    <t>1538041101</t>
  </si>
  <si>
    <t>竹山秀傳醫</t>
  </si>
  <si>
    <t>南區</t>
  </si>
  <si>
    <t>0421040011</t>
  </si>
  <si>
    <t>成大醫院</t>
  </si>
  <si>
    <t>1141310019</t>
  </si>
  <si>
    <t>奇美醫院</t>
  </si>
  <si>
    <t>0121050011</t>
  </si>
  <si>
    <t>臺南醫院</t>
  </si>
  <si>
    <t>0141270028</t>
  </si>
  <si>
    <t>嘉南療養院</t>
  </si>
  <si>
    <t>0221010019</t>
  </si>
  <si>
    <t>南市立醫院</t>
  </si>
  <si>
    <t>0439010518</t>
  </si>
  <si>
    <t>台大雲林</t>
  </si>
  <si>
    <t>0622020017</t>
  </si>
  <si>
    <t>中榮嘉義</t>
  </si>
  <si>
    <t>1105040016</t>
  </si>
  <si>
    <t>新樓麻豆</t>
  </si>
  <si>
    <t>1121010018</t>
  </si>
  <si>
    <t>新樓醫院</t>
  </si>
  <si>
    <t>1122010012</t>
  </si>
  <si>
    <t>嘉基醫院</t>
  </si>
  <si>
    <t>1122010021</t>
  </si>
  <si>
    <t>聖馬爾定</t>
  </si>
  <si>
    <t>1139030015</t>
  </si>
  <si>
    <t>若瑟醫院</t>
  </si>
  <si>
    <t>1139040011</t>
  </si>
  <si>
    <t>彰基雲林</t>
  </si>
  <si>
    <t>1140010510</t>
  </si>
  <si>
    <t>長庚嘉義</t>
  </si>
  <si>
    <t>1140030012</t>
  </si>
  <si>
    <t>大林慈濟醫</t>
  </si>
  <si>
    <t>1141090512</t>
  </si>
  <si>
    <t>奇美柳營</t>
  </si>
  <si>
    <t>1305370013</t>
  </si>
  <si>
    <t>市立安南</t>
  </si>
  <si>
    <t>1339060017</t>
  </si>
  <si>
    <t>中醫北港</t>
  </si>
  <si>
    <t>1521031104</t>
  </si>
  <si>
    <t>郭綜合醫院</t>
  </si>
  <si>
    <t>0122020517</t>
  </si>
  <si>
    <t>嘉義醫院</t>
  </si>
  <si>
    <t>0439010527</t>
  </si>
  <si>
    <t>成大斗六</t>
  </si>
  <si>
    <t>0641310018</t>
  </si>
  <si>
    <t>高榮台南</t>
  </si>
  <si>
    <t>1105050012</t>
  </si>
  <si>
    <t>奇美佳里</t>
  </si>
  <si>
    <t>1522011115</t>
  </si>
  <si>
    <t>陽明醫院</t>
  </si>
  <si>
    <t>0602030026</t>
  </si>
  <si>
    <t>高雄榮總</t>
  </si>
  <si>
    <t>1142100017</t>
  </si>
  <si>
    <t>高雄長庚</t>
  </si>
  <si>
    <t>1302050014</t>
  </si>
  <si>
    <t>高雄醫學大</t>
  </si>
  <si>
    <t>0102020011</t>
  </si>
  <si>
    <t>市立聯合醫</t>
  </si>
  <si>
    <t>0102070020</t>
  </si>
  <si>
    <t>大同醫院</t>
  </si>
  <si>
    <t>0102080026</t>
  </si>
  <si>
    <t>市立凱旋醫</t>
  </si>
  <si>
    <t>0143010011</t>
  </si>
  <si>
    <t>屏東醫院</t>
  </si>
  <si>
    <t>0502030015</t>
  </si>
  <si>
    <t>國軍左營</t>
  </si>
  <si>
    <t>0502080015</t>
  </si>
  <si>
    <t>國軍高雄總</t>
  </si>
  <si>
    <t>0902080013</t>
  </si>
  <si>
    <t>阮綜合醫療</t>
  </si>
  <si>
    <t>0943010017</t>
  </si>
  <si>
    <t>寶建醫療社</t>
  </si>
  <si>
    <t>0943030019</t>
  </si>
  <si>
    <t>安泰醫療社</t>
  </si>
  <si>
    <t>1102110011</t>
  </si>
  <si>
    <t>小港醫院</t>
  </si>
  <si>
    <t>1142120001</t>
  </si>
  <si>
    <t>義大醫院</t>
  </si>
  <si>
    <t>1143010012</t>
  </si>
  <si>
    <t>屏基醫療</t>
  </si>
  <si>
    <t>1343030018</t>
  </si>
  <si>
    <t>輔英附設醫</t>
  </si>
  <si>
    <t>1543010109</t>
  </si>
  <si>
    <t>國仁醫院</t>
  </si>
  <si>
    <t>0102080017</t>
  </si>
  <si>
    <t>民生醫院</t>
  </si>
  <si>
    <t>0142030019</t>
  </si>
  <si>
    <t>旗山醫院</t>
  </si>
  <si>
    <t>0544010031</t>
  </si>
  <si>
    <t>三軍澎湖</t>
  </si>
  <si>
    <t>0643130018</t>
  </si>
  <si>
    <t>高榮屏東分</t>
  </si>
  <si>
    <t>0943160012</t>
  </si>
  <si>
    <t>枋寮醫療社</t>
  </si>
  <si>
    <t>1107120017</t>
  </si>
  <si>
    <t>義大癌治療</t>
  </si>
  <si>
    <t>1107350015</t>
  </si>
  <si>
    <t>天主教聖功</t>
  </si>
  <si>
    <t>1142010518</t>
  </si>
  <si>
    <t>鳳山醫院</t>
  </si>
  <si>
    <t>1502040021</t>
  </si>
  <si>
    <t>健仁醫院</t>
  </si>
  <si>
    <t>1542050056</t>
  </si>
  <si>
    <t>建佑醫院</t>
  </si>
  <si>
    <t>東區</t>
  </si>
  <si>
    <t>1145010010</t>
  </si>
  <si>
    <t>慈濟醫院</t>
  </si>
  <si>
    <t>0545040515</t>
  </si>
  <si>
    <t>國軍花蓮</t>
  </si>
  <si>
    <t>1145010038</t>
  </si>
  <si>
    <t>門諾醫院</t>
  </si>
  <si>
    <t>1146010014</t>
  </si>
  <si>
    <t>台東馬偕</t>
  </si>
  <si>
    <t>0645030011</t>
  </si>
  <si>
    <t>北榮玉里</t>
  </si>
  <si>
    <t>1146010032</t>
  </si>
  <si>
    <t>台東基督教</t>
  </si>
  <si>
    <t>1.資料來源:中央健保署二代倉儲門診、住院明細檔。(擷取日期：106年6月9日)、醫務管理子系統醫事人員類別統計檔、醫事機構病床公務統計檔。</t>
  </si>
  <si>
    <t>2.本表醫療費用為申請點數+部分負擔，為該院所申報之所有醫療費用(如：西醫、中醫、牙醫、透析、其他..等)。</t>
  </si>
  <si>
    <t>3.病床數、醫師數及特約類別為當年度最新一筆有效資料。病床數為所有病床數，包含急診處暫留床、洗腎治療床、嬰兒床、產科病房、其他觀察床、腹膜透析床等床。</t>
  </si>
  <si>
    <t>4.醫療費用合併申報院所其醫師數、病床數併計：台大兒童醫院併報台大醫院；馬偕兒童醫院、淡水馬偕併報台北馬偕醫院；台北長庚醫院併報林口長庚醫院；彰化基督教兒童醫院併報彰化基督教醫院；中國醫藥大學附設兒童醫院併報中國醫藥大學附設醫院申報；澄清綜合醫院併報澄清綜合醫院中港分院；衛福部胸腔病院門診部併報衛福部胸腔病院。合併申報之院所,醫師數及病床數合併計算</t>
  </si>
  <si>
    <t>5.羅東博愛醫院原機構代碼1434020015特約至105年2月29，自105年3月更換醫事機構代號1134020019，兩者合併統計。</t>
  </si>
  <si>
    <t>6.醫療本業獲利/虧損：公立醫院為收支餘絀結算表之業務賸餘(短絀)項之數值；私立醫院為收支餘絀表之醫務利益項之數值。</t>
  </si>
  <si>
    <t>7.整體獲利/虧損：公立醫院為收支餘絀結算表之本期賸餘(短絀)項之數值；私立醫院為收支餘絀表之本期稅後餘絀項之數值。</t>
  </si>
  <si>
    <t>8.醫療獲利率=(醫療收入-醫療成本)/醫療收入【公立醫院之醫務結餘：摘自收支餘絀表之業務賸餘(短絀)】</t>
  </si>
  <si>
    <t>註1：北市立聯醫7院區護病比(仁愛6.4、中興9.4、忠孝10.8、陽明11、松德8.9、和平婦幼9.5、林森1.2)。</t>
  </si>
  <si>
    <t>註2：耕莘醫院2院區護病比(新店11.2、安康10.1)。</t>
  </si>
  <si>
    <t>台北</t>
    <phoneticPr fontId="7" type="noConversion"/>
  </si>
  <si>
    <t>year</t>
  </si>
  <si>
    <t>institution_code</t>
  </si>
  <si>
    <t>institution_name</t>
  </si>
  <si>
    <t>is_private</t>
  </si>
  <si>
    <t>medical_operating_margin</t>
  </si>
  <si>
    <t>avg_nurse_to_patient_ratio</t>
  </si>
  <si>
    <t>is_central_region</t>
  </si>
  <si>
    <t>is_kaoping_region</t>
  </si>
  <si>
    <t>is_northern_region</t>
  </si>
  <si>
    <t>is_southern_region</t>
  </si>
  <si>
    <t>is_eastern_region</t>
  </si>
  <si>
    <t>is_regional_hospital</t>
  </si>
  <si>
    <t>is_medical_center</t>
  </si>
  <si>
    <t>case_cnt_per_physician</t>
  </si>
  <si>
    <t>claim_points_per_outpatient_visit</t>
  </si>
  <si>
    <t>claim_points_per_inpatient_admission</t>
  </si>
  <si>
    <t>outpatient_visit_ratio</t>
  </si>
  <si>
    <t>inpatient_admissions_per_bed</t>
  </si>
  <si>
    <t>門診件數+住診件數/醫師數</t>
  </si>
  <si>
    <t>門診醫療點數/門診件數</t>
  </si>
  <si>
    <t>住診醫療點數/住診件數</t>
  </si>
  <si>
    <t>門診件數/（住診+門診）</t>
  </si>
  <si>
    <t>住診件數/病床數</t>
  </si>
  <si>
    <t>年分</t>
    <phoneticPr fontId="7" type="noConversion"/>
  </si>
  <si>
    <t>院所代號</t>
    <phoneticPr fontId="7" type="noConversion"/>
  </si>
  <si>
    <t>院所名稱</t>
    <phoneticPr fontId="7" type="noConversion"/>
  </si>
  <si>
    <t>是否為私立醫院(是1 不是0)</t>
    <phoneticPr fontId="7" type="noConversion"/>
  </si>
  <si>
    <t>義務利益率</t>
    <phoneticPr fontId="7" type="noConversion"/>
  </si>
  <si>
    <t>全日平均護病比</t>
    <phoneticPr fontId="7" type="noConversion"/>
  </si>
  <si>
    <t>中部地區</t>
    <phoneticPr fontId="7" type="noConversion"/>
  </si>
  <si>
    <t>高屏地區</t>
    <phoneticPr fontId="7" type="noConversion"/>
  </si>
  <si>
    <t>北部地區</t>
    <phoneticPr fontId="7" type="noConversion"/>
  </si>
  <si>
    <t>南部地區</t>
    <phoneticPr fontId="7" type="noConversion"/>
  </si>
  <si>
    <t>東部地區</t>
    <phoneticPr fontId="7" type="noConversion"/>
  </si>
  <si>
    <t>區域醫院</t>
    <phoneticPr fontId="7" type="noConversion"/>
  </si>
  <si>
    <t>醫學中心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</si>
</sst>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&quot; &quot;#,##0.00&quot; &quot;;&quot;-&quot;#,##0.00&quot; &quot;;&quot; -&quot;00&quot; &quot;;&quot; &quot;@&quot; &quot;"/>
    <numFmt numFmtId="177" formatCode="0.00&quot; &quot;;[Red]&quot;(&quot;0.00&quot;)&quot;"/>
    <numFmt numFmtId="178" formatCode="0.00&quot; &quot;"/>
    <numFmt numFmtId="179" formatCode="&quot; &quot;#,##0&quot; &quot;;&quot;-&quot;#,##0&quot; &quot;;&quot; -&quot;00&quot; &quot;;&quot; &quot;@&quot; &quot;"/>
    <numFmt numFmtId="180" formatCode="0.00&quot; &quot;;[Red]&quot;-&quot;0.00&quot; &quot;"/>
    <numFmt numFmtId="181" formatCode="0.0%"/>
    <numFmt numFmtId="182" formatCode="0.00000&quot; &quot;"/>
    <numFmt numFmtId="183" formatCode="#,##0&quot; &quot;;[Red]&quot;(&quot;#,##0&quot;)&quot;"/>
    <numFmt numFmtId="184" formatCode="0.0&quot; &quot;;[Red]&quot;(&quot;0.0&quot;)&quot;"/>
    <numFmt numFmtId="185" formatCode="0&quot; &quot;"/>
  </numFmts>
  <fonts count="12">
    <font>
      <sz val="12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0"/>
      <color rgb="FF000000"/>
      <name val="新細明體"/>
      <family val="1"/>
      <charset val="136"/>
    </font>
    <font>
      <sz val="16"/>
      <color rgb="FF000000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rgb="FF000000"/>
      <name val="HeiT"/>
      <family val="1"/>
    </font>
    <font>
      <sz val="12"/>
      <color rgb="FF000000"/>
      <name val="HeiT"/>
      <family val="1"/>
    </font>
    <font>
      <sz val="9"/>
      <name val="新細明體"/>
      <family val="1"/>
      <charset val="136"/>
    </font>
    <font>
      <sz val="10"/>
      <color rgb="FF000000"/>
      <name val="新細明體"/>
      <family val="2"/>
      <scheme val="minor"/>
    </font>
    <font>
      <sz val="10"/>
      <color theme="1"/>
      <name val="新細明體"/>
      <family val="2"/>
      <scheme val="minor"/>
    </font>
    <font>
      <sz val="10"/>
      <color rgb="FF000000"/>
      <name val="新細明體"/>
      <family val="1"/>
      <charset val="136"/>
      <scheme val="minor"/>
    </font>
    <font>
      <sz val="10"/>
      <color rgb="FF000000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1C1C1"/>
      </left>
      <right/>
      <top/>
      <bottom/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Border="0" applyProtection="0"/>
    <xf numFmtId="0" fontId="1" fillId="0" borderId="0" applyNumberFormat="0" applyFont="0" applyBorder="0" applyProtection="0">
      <alignment vertical="center"/>
    </xf>
    <xf numFmtId="0" fontId="2" fillId="0" borderId="0" applyNumberFormat="0" applyBorder="0" applyProtection="0"/>
    <xf numFmtId="0" fontId="1" fillId="0" borderId="0" applyNumberFormat="0" applyFont="0" applyBorder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/>
  </cellStyleXfs>
  <cellXfs count="72">
    <xf numFmtId="0" fontId="0" fillId="0" borderId="0" xfId="0">
      <alignment vertical="center"/>
    </xf>
    <xf numFmtId="0" fontId="3" fillId="0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top" wrapText="1"/>
    </xf>
    <xf numFmtId="178" fontId="4" fillId="0" borderId="2" xfId="0" applyNumberFormat="1" applyFont="1" applyFill="1" applyBorder="1" applyAlignment="1">
      <alignment horizontal="center" vertical="top" wrapText="1"/>
    </xf>
    <xf numFmtId="183" fontId="4" fillId="0" borderId="2" xfId="0" applyNumberFormat="1" applyFont="1" applyBorder="1" applyAlignment="1">
      <alignment horizontal="center" vertical="top" wrapText="1"/>
    </xf>
    <xf numFmtId="2" fontId="4" fillId="0" borderId="2" xfId="0" applyNumberFormat="1" applyFont="1" applyBorder="1" applyAlignment="1">
      <alignment horizontal="center" vertical="top" wrapText="1"/>
    </xf>
    <xf numFmtId="177" fontId="4" fillId="0" borderId="2" xfId="0" applyNumberFormat="1" applyFont="1" applyBorder="1" applyAlignment="1">
      <alignment horizontal="center" vertical="top" wrapText="1"/>
    </xf>
    <xf numFmtId="2" fontId="4" fillId="0" borderId="3" xfId="0" applyNumberFormat="1" applyFont="1" applyBorder="1" applyAlignment="1">
      <alignment horizontal="center" vertical="top" wrapText="1"/>
    </xf>
    <xf numFmtId="2" fontId="4" fillId="0" borderId="0" xfId="0" applyNumberFormat="1" applyFont="1" applyFill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Fill="1" applyBorder="1" applyAlignment="1">
      <alignment vertical="top"/>
    </xf>
    <xf numFmtId="178" fontId="4" fillId="0" borderId="2" xfId="0" applyNumberFormat="1" applyFont="1" applyFill="1" applyBorder="1" applyAlignment="1">
      <alignment vertical="top" wrapText="1"/>
    </xf>
    <xf numFmtId="178" fontId="4" fillId="0" borderId="2" xfId="0" applyNumberFormat="1" applyFont="1" applyBorder="1" applyAlignment="1">
      <alignment vertical="top" wrapText="1"/>
    </xf>
    <xf numFmtId="179" fontId="4" fillId="0" borderId="2" xfId="1" applyNumberFormat="1" applyFont="1" applyBorder="1" applyAlignment="1">
      <alignment vertical="top"/>
    </xf>
    <xf numFmtId="2" fontId="4" fillId="0" borderId="2" xfId="0" applyNumberFormat="1" applyFont="1" applyBorder="1" applyAlignment="1">
      <alignment vertical="top"/>
    </xf>
    <xf numFmtId="180" fontId="4" fillId="0" borderId="2" xfId="0" applyNumberFormat="1" applyFont="1" applyBorder="1" applyAlignment="1">
      <alignment vertical="top"/>
    </xf>
    <xf numFmtId="2" fontId="4" fillId="0" borderId="3" xfId="0" applyNumberFormat="1" applyFont="1" applyBorder="1">
      <alignment vertical="center"/>
    </xf>
    <xf numFmtId="2" fontId="4" fillId="0" borderId="2" xfId="0" applyNumberFormat="1" applyFont="1" applyBorder="1">
      <alignment vertical="center"/>
    </xf>
    <xf numFmtId="181" fontId="4" fillId="0" borderId="2" xfId="2" applyNumberFormat="1" applyFont="1" applyBorder="1">
      <alignment vertical="center"/>
    </xf>
    <xf numFmtId="0" fontId="4" fillId="0" borderId="0" xfId="1" applyNumberFormat="1" applyFont="1">
      <alignment vertical="center"/>
    </xf>
    <xf numFmtId="1" fontId="4" fillId="0" borderId="0" xfId="0" applyNumberFormat="1" applyFont="1" applyFill="1">
      <alignment vertical="center"/>
    </xf>
    <xf numFmtId="185" fontId="4" fillId="0" borderId="0" xfId="0" applyNumberFormat="1" applyFont="1">
      <alignment vertical="center"/>
    </xf>
    <xf numFmtId="179" fontId="4" fillId="0" borderId="2" xfId="1" applyNumberFormat="1" applyFont="1" applyFill="1" applyBorder="1" applyAlignment="1">
      <alignment vertical="top"/>
    </xf>
    <xf numFmtId="2" fontId="4" fillId="0" borderId="2" xfId="0" applyNumberFormat="1" applyFont="1" applyFill="1" applyBorder="1" applyAlignment="1">
      <alignment vertical="top"/>
    </xf>
    <xf numFmtId="180" fontId="4" fillId="0" borderId="2" xfId="0" applyNumberFormat="1" applyFont="1" applyFill="1" applyBorder="1" applyAlignment="1">
      <alignment vertical="top"/>
    </xf>
    <xf numFmtId="2" fontId="4" fillId="0" borderId="3" xfId="0" applyNumberFormat="1" applyFont="1" applyFill="1" applyBorder="1">
      <alignment vertical="center"/>
    </xf>
    <xf numFmtId="0" fontId="4" fillId="0" borderId="2" xfId="0" applyFont="1" applyFill="1" applyBorder="1" applyAlignment="1"/>
    <xf numFmtId="179" fontId="4" fillId="0" borderId="2" xfId="1" applyNumberFormat="1" applyFont="1" applyBorder="1" applyAlignment="1"/>
    <xf numFmtId="0" fontId="4" fillId="0" borderId="0" xfId="0" applyFont="1" applyFill="1" applyAlignment="1"/>
    <xf numFmtId="178" fontId="4" fillId="0" borderId="0" xfId="0" applyNumberFormat="1" applyFont="1" applyFill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79" fontId="4" fillId="0" borderId="0" xfId="1" applyNumberFormat="1" applyFont="1" applyAlignment="1"/>
    <xf numFmtId="2" fontId="4" fillId="0" borderId="0" xfId="0" applyNumberFormat="1" applyFont="1" applyAlignment="1">
      <alignment vertical="top"/>
    </xf>
    <xf numFmtId="180" fontId="4" fillId="0" borderId="0" xfId="0" applyNumberFormat="1" applyFont="1" applyAlignment="1">
      <alignment vertical="top"/>
    </xf>
    <xf numFmtId="2" fontId="4" fillId="0" borderId="0" xfId="0" applyNumberFormat="1" applyFont="1">
      <alignment vertical="center"/>
    </xf>
    <xf numFmtId="181" fontId="4" fillId="0" borderId="0" xfId="2" applyNumberFormat="1" applyFont="1">
      <alignment vertical="center"/>
    </xf>
    <xf numFmtId="182" fontId="4" fillId="0" borderId="0" xfId="0" applyNumberFormat="1" applyFont="1">
      <alignment vertical="center"/>
    </xf>
    <xf numFmtId="183" fontId="4" fillId="0" borderId="0" xfId="0" applyNumberFormat="1" applyFont="1" applyAlignment="1"/>
    <xf numFmtId="2" fontId="4" fillId="0" borderId="0" xfId="0" applyNumberFormat="1" applyFont="1" applyAlignment="1"/>
    <xf numFmtId="0" fontId="4" fillId="0" borderId="0" xfId="0" applyFont="1" applyFill="1" applyAlignment="1">
      <alignment vertical="top"/>
    </xf>
    <xf numFmtId="0" fontId="4" fillId="0" borderId="0" xfId="0" applyFont="1" applyAlignment="1">
      <alignment vertical="top"/>
    </xf>
    <xf numFmtId="177" fontId="4" fillId="0" borderId="0" xfId="0" applyNumberFormat="1" applyFont="1" applyAlignment="1">
      <alignment vertical="top"/>
    </xf>
    <xf numFmtId="178" fontId="4" fillId="0" borderId="0" xfId="0" applyNumberFormat="1" applyFont="1">
      <alignment vertical="center"/>
    </xf>
    <xf numFmtId="0" fontId="5" fillId="0" borderId="4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/>
    </xf>
    <xf numFmtId="178" fontId="0" fillId="0" borderId="0" xfId="0" applyNumberFormat="1" applyAlignment="1">
      <alignment vertical="top"/>
    </xf>
    <xf numFmtId="184" fontId="0" fillId="0" borderId="0" xfId="0" applyNumberFormat="1" applyAlignment="1">
      <alignment vertical="top"/>
    </xf>
    <xf numFmtId="177" fontId="0" fillId="0" borderId="0" xfId="0" applyNumberFormat="1" applyAlignment="1">
      <alignment vertical="top"/>
    </xf>
    <xf numFmtId="0" fontId="9" fillId="0" borderId="0" xfId="9" applyFont="1" applyBorder="1" applyAlignment="1"/>
    <xf numFmtId="0" fontId="0" fillId="0" borderId="0" xfId="0" applyBorder="1">
      <alignment vertical="center"/>
    </xf>
    <xf numFmtId="1" fontId="4" fillId="0" borderId="0" xfId="0" applyNumberFormat="1" applyFont="1" applyFill="1" applyBorder="1">
      <alignment vertical="center"/>
    </xf>
    <xf numFmtId="0" fontId="4" fillId="0" borderId="0" xfId="0" applyFont="1" applyFill="1" applyBorder="1" applyAlignment="1">
      <alignment vertical="top"/>
    </xf>
    <xf numFmtId="178" fontId="4" fillId="0" borderId="0" xfId="0" applyNumberFormat="1" applyFont="1" applyFill="1" applyBorder="1" applyAlignment="1">
      <alignment vertical="top" wrapText="1"/>
    </xf>
    <xf numFmtId="185" fontId="4" fillId="0" borderId="0" xfId="0" applyNumberFormat="1" applyFont="1" applyBorder="1">
      <alignment vertical="center"/>
    </xf>
    <xf numFmtId="181" fontId="4" fillId="0" borderId="0" xfId="2" applyNumberFormat="1" applyFont="1" applyBorder="1">
      <alignment vertical="center"/>
    </xf>
    <xf numFmtId="2" fontId="4" fillId="0" borderId="0" xfId="0" applyNumberFormat="1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Fill="1" applyBorder="1" applyAlignment="1"/>
    <xf numFmtId="182" fontId="4" fillId="0" borderId="0" xfId="0" applyNumberFormat="1" applyFont="1" applyBorder="1">
      <alignment vertical="center"/>
    </xf>
    <xf numFmtId="178" fontId="4" fillId="0" borderId="0" xfId="0" applyNumberFormat="1" applyFont="1" applyBorder="1">
      <alignment vertical="center"/>
    </xf>
    <xf numFmtId="0" fontId="0" fillId="0" borderId="0" xfId="0" applyBorder="1" applyAlignment="1">
      <alignment vertical="top"/>
    </xf>
    <xf numFmtId="2" fontId="4" fillId="0" borderId="0" xfId="0" applyNumberFormat="1" applyFont="1" applyBorder="1" applyAlignment="1">
      <alignment vertical="top"/>
    </xf>
    <xf numFmtId="0" fontId="10" fillId="0" borderId="0" xfId="0" applyFont="1" applyAlignment="1"/>
    <xf numFmtId="0" fontId="11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</cellXfs>
  <cellStyles count="10">
    <cellStyle name="一般" xfId="0" builtinId="0" customBuiltin="1"/>
    <cellStyle name="一般 2" xfId="3"/>
    <cellStyle name="一般 3" xfId="4"/>
    <cellStyle name="一般 4" xfId="5"/>
    <cellStyle name="一般 5" xfId="6"/>
    <cellStyle name="一般 6" xfId="9"/>
    <cellStyle name="千分位" xfId="1" builtinId="3" customBuiltin="1"/>
    <cellStyle name="百分比" xfId="2" builtinId="5" customBuiltin="1"/>
    <cellStyle name="百分比 2" xfId="7"/>
    <cellStyle name="百分比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8"/>
  <sheetViews>
    <sheetView topLeftCell="A9" zoomScale="47" zoomScaleNormal="63" workbookViewId="0">
      <selection activeCell="W38" sqref="W38"/>
    </sheetView>
  </sheetViews>
  <sheetFormatPr defaultColWidth="8.81640625" defaultRowHeight="17"/>
  <cols>
    <col min="1" max="1" width="6.08984375" style="43" customWidth="1"/>
    <col min="2" max="2" width="10.453125" style="43" bestFit="1" customWidth="1"/>
    <col min="3" max="3" width="12" style="43" bestFit="1" customWidth="1"/>
    <col min="4" max="4" width="17.453125" style="43" customWidth="1"/>
    <col min="5" max="5" width="10.7265625" style="43" customWidth="1"/>
    <col min="6" max="6" width="10.6328125" style="44" customWidth="1"/>
    <col min="7" max="7" width="8.81640625" style="44" customWidth="1"/>
    <col min="8" max="8" width="9.54296875" style="44" customWidth="1"/>
    <col min="9" max="9" width="9.81640625" style="36" customWidth="1"/>
    <col min="10" max="10" width="9.26953125" style="36" customWidth="1"/>
    <col min="11" max="11" width="9.6328125" style="45" customWidth="1"/>
    <col min="12" max="12" width="10.6328125" style="44" customWidth="1"/>
    <col min="13" max="13" width="10.1796875" style="44" customWidth="1"/>
    <col min="14" max="18" width="11.1796875" style="36" customWidth="1"/>
    <col min="19" max="19" width="17.81640625" style="4" customWidth="1"/>
    <col min="20" max="20" width="11.453125" bestFit="1" customWidth="1"/>
    <col min="21" max="22" width="11.54296875" style="4" customWidth="1"/>
    <col min="23" max="27" width="8.81640625" style="4" customWidth="1"/>
    <col min="28" max="28" width="9.90625" style="4" customWidth="1"/>
    <col min="29" max="30" width="9.81640625" style="4" customWidth="1"/>
    <col min="31" max="31" width="8.81640625" style="4" customWidth="1"/>
    <col min="32" max="16384" width="8.81640625" style="4"/>
  </cols>
  <sheetData>
    <row r="1" spans="1:44" ht="21.5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V1" s="70" t="s">
        <v>1</v>
      </c>
      <c r="W1" s="70"/>
      <c r="X1" s="70"/>
      <c r="Y1" s="70"/>
      <c r="Z1" s="70"/>
      <c r="AA1" s="70"/>
      <c r="AB1" s="70" t="s">
        <v>2</v>
      </c>
      <c r="AC1" s="70"/>
      <c r="AD1" s="70"/>
    </row>
    <row r="2" spans="1:44" ht="51.75" customHeight="1">
      <c r="A2" s="5" t="s">
        <v>3</v>
      </c>
      <c r="B2" s="5" t="s">
        <v>2</v>
      </c>
      <c r="C2" s="5" t="s">
        <v>4</v>
      </c>
      <c r="D2" s="6" t="s">
        <v>5</v>
      </c>
      <c r="E2" s="5" t="s">
        <v>6</v>
      </c>
      <c r="F2" s="5" t="s">
        <v>7</v>
      </c>
      <c r="G2" s="7" t="s">
        <v>8</v>
      </c>
      <c r="H2" s="7" t="s">
        <v>9</v>
      </c>
      <c r="I2" s="8" t="s">
        <v>10</v>
      </c>
      <c r="J2" s="8" t="s">
        <v>11</v>
      </c>
      <c r="K2" s="9" t="s">
        <v>12</v>
      </c>
      <c r="L2" s="7" t="s">
        <v>13</v>
      </c>
      <c r="M2" s="9" t="s">
        <v>14</v>
      </c>
      <c r="N2" s="10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T2" s="11" t="s">
        <v>20</v>
      </c>
      <c r="U2" s="4" t="s">
        <v>21</v>
      </c>
      <c r="V2" s="4" t="s">
        <v>341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12" t="s">
        <v>30</v>
      </c>
      <c r="AF2" s="13" t="s">
        <v>31</v>
      </c>
      <c r="AG2" s="13" t="s">
        <v>32</v>
      </c>
      <c r="AH2" s="13" t="s">
        <v>33</v>
      </c>
      <c r="AI2" s="13" t="s">
        <v>34</v>
      </c>
    </row>
    <row r="3" spans="1:44">
      <c r="A3" s="14" t="s">
        <v>35</v>
      </c>
      <c r="B3" s="14" t="s">
        <v>27</v>
      </c>
      <c r="C3" s="14" t="s">
        <v>36</v>
      </c>
      <c r="D3" s="15" t="s">
        <v>37</v>
      </c>
      <c r="E3" s="15">
        <v>14.30428526</v>
      </c>
      <c r="F3" s="16">
        <v>25.260270609999999</v>
      </c>
      <c r="G3" s="17">
        <v>1491</v>
      </c>
      <c r="H3" s="17">
        <v>2557</v>
      </c>
      <c r="I3" s="18">
        <v>195.83186777</v>
      </c>
      <c r="J3" s="18">
        <v>342.36700000000002</v>
      </c>
      <c r="K3" s="19">
        <v>110.58595381000001</v>
      </c>
      <c r="L3" s="19">
        <v>9.3932000000000002</v>
      </c>
      <c r="M3" s="19">
        <v>85.245913959999996</v>
      </c>
      <c r="N3" s="20">
        <v>86.272000000000006</v>
      </c>
      <c r="O3" s="21">
        <v>234.15324985999999</v>
      </c>
      <c r="P3" s="21">
        <v>186.44067296</v>
      </c>
      <c r="Q3" s="22">
        <v>6.1089415878500593E-2</v>
      </c>
      <c r="R3" s="21">
        <v>7.9</v>
      </c>
      <c r="S3" s="23"/>
      <c r="T3" s="24">
        <v>2016</v>
      </c>
      <c r="U3" s="25">
        <v>0</v>
      </c>
      <c r="V3" s="25">
        <v>1</v>
      </c>
      <c r="W3" s="4">
        <v>0</v>
      </c>
      <c r="X3" s="4">
        <v>0</v>
      </c>
      <c r="Y3" s="4">
        <f t="shared" ref="Y3:Y32" si="0">IF(A3="南區",1,0)</f>
        <v>0</v>
      </c>
      <c r="Z3" s="4">
        <f t="shared" ref="Z3:Z32" si="1">IF(A3="高屏",1,0)</f>
        <v>0</v>
      </c>
      <c r="AA3" s="4">
        <v>0</v>
      </c>
      <c r="AB3" s="4">
        <f t="shared" ref="AB3:AB32" si="2">IF(B3="醫學中心",1,0)</f>
        <v>1</v>
      </c>
      <c r="AC3" s="4">
        <f t="shared" ref="AC3:AC32" si="3">IF(B3="區域醫院",1,0)</f>
        <v>0</v>
      </c>
      <c r="AD3" s="4">
        <f t="shared" ref="AD3:AD32" si="4">IF(B3="地區醫院",1,0)</f>
        <v>0</v>
      </c>
      <c r="AE3" s="4">
        <f t="shared" ref="AE3:AE32" si="5">(L3+J3)/G3</f>
        <v>0.23592233400402415</v>
      </c>
      <c r="AF3" s="4">
        <f t="shared" ref="AF3:AF32" si="6">K3/J3</f>
        <v>0.32300412659514499</v>
      </c>
      <c r="AG3" s="4">
        <f t="shared" ref="AG3:AG32" si="7">M3/L3</f>
        <v>9.0752793467614872</v>
      </c>
      <c r="AH3" s="4">
        <f t="shared" ref="AH3:AH32" si="8">J3/(L3+J3)</f>
        <v>0.9732965810230948</v>
      </c>
      <c r="AI3" s="4">
        <f t="shared" ref="AI3:AI32" si="9">L3/H3</f>
        <v>3.6735236605396951E-3</v>
      </c>
    </row>
    <row r="4" spans="1:44">
      <c r="A4" s="14" t="s">
        <v>35</v>
      </c>
      <c r="B4" s="14" t="s">
        <v>27</v>
      </c>
      <c r="C4" s="14" t="s">
        <v>38</v>
      </c>
      <c r="D4" s="15" t="s">
        <v>39</v>
      </c>
      <c r="E4" s="15">
        <v>1.9289185200000001</v>
      </c>
      <c r="F4" s="16">
        <v>2.4526187400000001</v>
      </c>
      <c r="G4" s="17">
        <v>670</v>
      </c>
      <c r="H4" s="17">
        <v>1743</v>
      </c>
      <c r="I4" s="18">
        <v>82.842780110000007</v>
      </c>
      <c r="J4" s="18">
        <v>155.19659999999999</v>
      </c>
      <c r="K4" s="19">
        <v>42.175253689999998</v>
      </c>
      <c r="L4" s="19">
        <v>5.4546000000000001</v>
      </c>
      <c r="M4" s="19">
        <v>40.667526420000002</v>
      </c>
      <c r="N4" s="20">
        <v>46.866</v>
      </c>
      <c r="O4" s="21">
        <v>94.828496680000001</v>
      </c>
      <c r="P4" s="21">
        <v>84.949822359999999</v>
      </c>
      <c r="Q4" s="22">
        <v>2.0341127272207646E-2</v>
      </c>
      <c r="R4" s="21">
        <v>7.6</v>
      </c>
      <c r="S4" s="23"/>
      <c r="T4" s="24">
        <v>2016</v>
      </c>
      <c r="U4" s="25">
        <v>0</v>
      </c>
      <c r="V4" s="25">
        <v>1</v>
      </c>
      <c r="W4" s="4">
        <v>0</v>
      </c>
      <c r="X4" s="4">
        <v>0</v>
      </c>
      <c r="Y4" s="4">
        <f t="shared" si="0"/>
        <v>0</v>
      </c>
      <c r="Z4" s="4">
        <f t="shared" si="1"/>
        <v>0</v>
      </c>
      <c r="AA4" s="4">
        <v>0</v>
      </c>
      <c r="AB4" s="4">
        <f t="shared" si="2"/>
        <v>1</v>
      </c>
      <c r="AC4" s="4">
        <f t="shared" si="3"/>
        <v>0</v>
      </c>
      <c r="AD4" s="4">
        <f t="shared" si="4"/>
        <v>0</v>
      </c>
      <c r="AE4" s="4">
        <f t="shared" si="5"/>
        <v>0.23977791044776117</v>
      </c>
      <c r="AF4" s="4">
        <f t="shared" si="6"/>
        <v>0.27175372198875491</v>
      </c>
      <c r="AG4" s="4">
        <f t="shared" si="7"/>
        <v>7.4556386206137937</v>
      </c>
      <c r="AH4" s="4">
        <f t="shared" si="8"/>
        <v>0.96604693895843918</v>
      </c>
      <c r="AI4" s="4">
        <f t="shared" si="9"/>
        <v>3.1294320137693634E-3</v>
      </c>
    </row>
    <row r="5" spans="1:44">
      <c r="A5" s="14" t="s">
        <v>35</v>
      </c>
      <c r="B5" s="14" t="s">
        <v>27</v>
      </c>
      <c r="C5" s="14" t="s">
        <v>40</v>
      </c>
      <c r="D5" s="15" t="s">
        <v>41</v>
      </c>
      <c r="E5" s="15">
        <v>1.2091480299999999</v>
      </c>
      <c r="F5" s="16">
        <v>11.42418284</v>
      </c>
      <c r="G5" s="17">
        <v>1228</v>
      </c>
      <c r="H5" s="17">
        <v>2984</v>
      </c>
      <c r="I5" s="18">
        <v>171.62810185999999</v>
      </c>
      <c r="J5" s="18">
        <v>282.45530000000002</v>
      </c>
      <c r="K5" s="19">
        <v>85.797150590000001</v>
      </c>
      <c r="L5" s="19">
        <v>10.2166</v>
      </c>
      <c r="M5" s="19">
        <v>85.83095127</v>
      </c>
      <c r="N5" s="20">
        <v>99.392399999999995</v>
      </c>
      <c r="O5" s="21">
        <v>196.95463051999999</v>
      </c>
      <c r="P5" s="21">
        <v>173.79818003</v>
      </c>
      <c r="Q5" s="22">
        <v>6.1392211333524118E-3</v>
      </c>
      <c r="R5" s="21">
        <v>8.3000000000000007</v>
      </c>
      <c r="S5" s="23"/>
      <c r="T5" s="24">
        <v>2016</v>
      </c>
      <c r="U5" s="25">
        <v>0</v>
      </c>
      <c r="V5" s="25">
        <v>1</v>
      </c>
      <c r="W5" s="4">
        <v>0</v>
      </c>
      <c r="X5" s="4">
        <v>0</v>
      </c>
      <c r="Y5" s="4">
        <f t="shared" si="0"/>
        <v>0</v>
      </c>
      <c r="Z5" s="4">
        <f t="shared" si="1"/>
        <v>0</v>
      </c>
      <c r="AA5" s="4">
        <v>0</v>
      </c>
      <c r="AB5" s="4">
        <f t="shared" si="2"/>
        <v>1</v>
      </c>
      <c r="AC5" s="4">
        <f t="shared" si="3"/>
        <v>0</v>
      </c>
      <c r="AD5" s="4">
        <f t="shared" si="4"/>
        <v>0</v>
      </c>
      <c r="AE5" s="4">
        <f t="shared" si="5"/>
        <v>0.23833216612377855</v>
      </c>
      <c r="AF5" s="4">
        <f t="shared" si="6"/>
        <v>0.3037547908996574</v>
      </c>
      <c r="AG5" s="4">
        <f t="shared" si="7"/>
        <v>8.4011267221972084</v>
      </c>
      <c r="AH5" s="4">
        <f t="shared" si="8"/>
        <v>0.96509196817323417</v>
      </c>
      <c r="AI5" s="4">
        <f t="shared" si="9"/>
        <v>3.4237935656836458E-3</v>
      </c>
    </row>
    <row r="6" spans="1:44">
      <c r="A6" s="14" t="s">
        <v>35</v>
      </c>
      <c r="B6" s="14" t="s">
        <v>27</v>
      </c>
      <c r="C6" s="14" t="s">
        <v>42</v>
      </c>
      <c r="D6" s="15" t="s">
        <v>43</v>
      </c>
      <c r="E6" s="15">
        <v>-0.18895503</v>
      </c>
      <c r="F6" s="16">
        <v>1.7338307799999999</v>
      </c>
      <c r="G6" s="17">
        <v>426</v>
      </c>
      <c r="H6" s="17">
        <v>787</v>
      </c>
      <c r="I6" s="18">
        <v>41.084172549999998</v>
      </c>
      <c r="J6" s="18">
        <v>109.22280000000001</v>
      </c>
      <c r="K6" s="19">
        <v>24.478309719999999</v>
      </c>
      <c r="L6" s="19">
        <v>2.5019</v>
      </c>
      <c r="M6" s="19">
        <v>16.60586283</v>
      </c>
      <c r="N6" s="20">
        <v>17.646999999999998</v>
      </c>
      <c r="O6" s="21">
        <v>51.980269659999998</v>
      </c>
      <c r="P6" s="21">
        <v>49.391099009999998</v>
      </c>
      <c r="Q6" s="22">
        <v>-3.6351298528450151E-3</v>
      </c>
      <c r="R6" s="21">
        <v>7.9</v>
      </c>
      <c r="S6" s="23"/>
      <c r="T6" s="24">
        <v>2016</v>
      </c>
      <c r="U6" s="25">
        <v>1</v>
      </c>
      <c r="V6" s="25">
        <v>1</v>
      </c>
      <c r="W6" s="4">
        <v>0</v>
      </c>
      <c r="X6" s="4">
        <v>0</v>
      </c>
      <c r="Y6" s="4">
        <f t="shared" si="0"/>
        <v>0</v>
      </c>
      <c r="Z6" s="4">
        <f t="shared" si="1"/>
        <v>0</v>
      </c>
      <c r="AA6" s="4">
        <v>0</v>
      </c>
      <c r="AB6" s="4">
        <f t="shared" si="2"/>
        <v>1</v>
      </c>
      <c r="AC6" s="4">
        <f t="shared" si="3"/>
        <v>0</v>
      </c>
      <c r="AD6" s="4">
        <f t="shared" si="4"/>
        <v>0</v>
      </c>
      <c r="AE6" s="4">
        <f t="shared" si="5"/>
        <v>0.26226455399061038</v>
      </c>
      <c r="AF6" s="4">
        <f t="shared" si="6"/>
        <v>0.22411355248171624</v>
      </c>
      <c r="AG6" s="4">
        <f t="shared" si="7"/>
        <v>6.637300783404612</v>
      </c>
      <c r="AH6" s="4">
        <f t="shared" si="8"/>
        <v>0.97760656327562301</v>
      </c>
      <c r="AI6" s="4">
        <f t="shared" si="9"/>
        <v>3.1790343074968234E-3</v>
      </c>
    </row>
    <row r="7" spans="1:44">
      <c r="A7" s="14" t="s">
        <v>35</v>
      </c>
      <c r="B7" s="14" t="s">
        <v>27</v>
      </c>
      <c r="C7" s="14" t="s">
        <v>44</v>
      </c>
      <c r="D7" s="15" t="s">
        <v>45</v>
      </c>
      <c r="E7" s="15">
        <v>0.34677809999999998</v>
      </c>
      <c r="F7" s="16">
        <v>2.2743533399999998</v>
      </c>
      <c r="G7" s="17">
        <v>938</v>
      </c>
      <c r="H7" s="17">
        <v>2193</v>
      </c>
      <c r="I7" s="18">
        <v>119.90004870999999</v>
      </c>
      <c r="J7" s="18">
        <v>285.3931</v>
      </c>
      <c r="K7" s="19">
        <v>69.844148259999997</v>
      </c>
      <c r="L7" s="19">
        <v>7.4554</v>
      </c>
      <c r="M7" s="19">
        <v>50.055900450000003</v>
      </c>
      <c r="N7" s="20">
        <v>69.045100000000005</v>
      </c>
      <c r="O7" s="21">
        <v>140.06339223000001</v>
      </c>
      <c r="P7" s="21">
        <v>133.05071801</v>
      </c>
      <c r="Q7" s="22">
        <v>2.4758653526722454E-3</v>
      </c>
      <c r="R7" s="21">
        <v>7.8</v>
      </c>
      <c r="S7" s="23"/>
      <c r="T7" s="24">
        <v>2016</v>
      </c>
      <c r="U7" s="25">
        <v>1</v>
      </c>
      <c r="V7" s="25">
        <v>1</v>
      </c>
      <c r="W7" s="4">
        <v>0</v>
      </c>
      <c r="X7" s="4">
        <v>0</v>
      </c>
      <c r="Y7" s="4">
        <f t="shared" si="0"/>
        <v>0</v>
      </c>
      <c r="Z7" s="4">
        <f t="shared" si="1"/>
        <v>0</v>
      </c>
      <c r="AA7" s="4">
        <v>0</v>
      </c>
      <c r="AB7" s="4">
        <f t="shared" si="2"/>
        <v>1</v>
      </c>
      <c r="AC7" s="4">
        <f t="shared" si="3"/>
        <v>0</v>
      </c>
      <c r="AD7" s="4">
        <f t="shared" si="4"/>
        <v>0</v>
      </c>
      <c r="AE7" s="4">
        <f t="shared" si="5"/>
        <v>0.31220522388059702</v>
      </c>
      <c r="AF7" s="4">
        <f t="shared" si="6"/>
        <v>0.24472963172550422</v>
      </c>
      <c r="AG7" s="4">
        <f t="shared" si="7"/>
        <v>6.7140462550634439</v>
      </c>
      <c r="AH7" s="4">
        <f t="shared" si="8"/>
        <v>0.97454178525756496</v>
      </c>
      <c r="AI7" s="4">
        <f t="shared" si="9"/>
        <v>3.3996352029183768E-3</v>
      </c>
    </row>
    <row r="8" spans="1:44">
      <c r="A8" s="14" t="s">
        <v>35</v>
      </c>
      <c r="B8" s="14" t="s">
        <v>27</v>
      </c>
      <c r="C8" s="14" t="s">
        <v>46</v>
      </c>
      <c r="D8" s="15" t="s">
        <v>47</v>
      </c>
      <c r="E8" s="15">
        <v>1.34571</v>
      </c>
      <c r="F8" s="16">
        <v>1.8146599999999999</v>
      </c>
      <c r="G8" s="17">
        <v>421</v>
      </c>
      <c r="H8" s="17">
        <v>817</v>
      </c>
      <c r="I8" s="18">
        <v>50.320899820000001</v>
      </c>
      <c r="J8" s="18">
        <v>121.997</v>
      </c>
      <c r="K8" s="19">
        <v>30.899967270000001</v>
      </c>
      <c r="L8" s="19">
        <v>2.8744000000000001</v>
      </c>
      <c r="M8" s="19">
        <v>19.42093255</v>
      </c>
      <c r="N8" s="20">
        <v>19.373000000000001</v>
      </c>
      <c r="O8" s="21">
        <v>65.793689999999998</v>
      </c>
      <c r="P8" s="21">
        <v>58.30744</v>
      </c>
      <c r="Q8" s="22">
        <v>2.0453481177298311E-2</v>
      </c>
      <c r="R8" s="21">
        <v>7.9</v>
      </c>
      <c r="S8" s="23"/>
      <c r="T8" s="24">
        <v>2016</v>
      </c>
      <c r="U8" s="25">
        <v>1</v>
      </c>
      <c r="V8" s="25">
        <v>1</v>
      </c>
      <c r="W8" s="4">
        <v>0</v>
      </c>
      <c r="X8" s="4">
        <v>0</v>
      </c>
      <c r="Y8" s="4">
        <f t="shared" si="0"/>
        <v>0</v>
      </c>
      <c r="Z8" s="4">
        <f t="shared" si="1"/>
        <v>0</v>
      </c>
      <c r="AA8" s="4">
        <v>0</v>
      </c>
      <c r="AB8" s="4">
        <f t="shared" si="2"/>
        <v>1</v>
      </c>
      <c r="AC8" s="4">
        <f t="shared" si="3"/>
        <v>0</v>
      </c>
      <c r="AD8" s="4">
        <f t="shared" si="4"/>
        <v>0</v>
      </c>
      <c r="AE8" s="4">
        <f t="shared" si="5"/>
        <v>0.2966066508313539</v>
      </c>
      <c r="AF8" s="4">
        <f t="shared" si="6"/>
        <v>0.25328464855693172</v>
      </c>
      <c r="AG8" s="4">
        <f t="shared" si="7"/>
        <v>6.7565170296409685</v>
      </c>
      <c r="AH8" s="4">
        <f t="shared" si="8"/>
        <v>0.97698111817437783</v>
      </c>
      <c r="AI8" s="4">
        <f t="shared" si="9"/>
        <v>3.5182374541003671E-3</v>
      </c>
    </row>
    <row r="9" spans="1:44">
      <c r="A9" s="14" t="s">
        <v>35</v>
      </c>
      <c r="B9" s="14" t="s">
        <v>27</v>
      </c>
      <c r="C9" s="14" t="s">
        <v>48</v>
      </c>
      <c r="D9" s="15" t="s">
        <v>49</v>
      </c>
      <c r="E9" s="15">
        <v>0.37586000000000003</v>
      </c>
      <c r="F9" s="16">
        <v>1.2513799999999999</v>
      </c>
      <c r="G9" s="17">
        <v>530</v>
      </c>
      <c r="H9" s="17">
        <v>1161</v>
      </c>
      <c r="I9" s="18">
        <v>75.864260549999997</v>
      </c>
      <c r="J9" s="18">
        <v>180.43770000000001</v>
      </c>
      <c r="K9" s="19">
        <v>44.541477</v>
      </c>
      <c r="L9" s="19">
        <v>4.5294999999999996</v>
      </c>
      <c r="M9" s="19">
        <v>31.32278355</v>
      </c>
      <c r="N9" s="20">
        <v>35.512500000000003</v>
      </c>
      <c r="O9" s="21">
        <v>88.545180000000002</v>
      </c>
      <c r="P9" s="21">
        <v>78.225790000000003</v>
      </c>
      <c r="Q9" s="22">
        <v>4.2448386236269443E-3</v>
      </c>
      <c r="R9" s="21">
        <v>7.6</v>
      </c>
      <c r="S9" s="23"/>
      <c r="T9" s="24">
        <v>2016</v>
      </c>
      <c r="U9" s="25">
        <v>1</v>
      </c>
      <c r="V9" s="25">
        <v>1</v>
      </c>
      <c r="W9" s="4">
        <v>0</v>
      </c>
      <c r="X9" s="4">
        <v>0</v>
      </c>
      <c r="Y9" s="4">
        <f t="shared" si="0"/>
        <v>0</v>
      </c>
      <c r="Z9" s="4">
        <f t="shared" si="1"/>
        <v>0</v>
      </c>
      <c r="AA9" s="4">
        <v>0</v>
      </c>
      <c r="AB9" s="4">
        <f t="shared" si="2"/>
        <v>1</v>
      </c>
      <c r="AC9" s="4">
        <f t="shared" si="3"/>
        <v>0</v>
      </c>
      <c r="AD9" s="4">
        <f t="shared" si="4"/>
        <v>0</v>
      </c>
      <c r="AE9" s="4">
        <f t="shared" si="5"/>
        <v>0.3489947169811321</v>
      </c>
      <c r="AF9" s="4">
        <f t="shared" si="6"/>
        <v>0.24685238727826833</v>
      </c>
      <c r="AG9" s="4">
        <f t="shared" si="7"/>
        <v>6.9152850314604271</v>
      </c>
      <c r="AH9" s="4">
        <f t="shared" si="8"/>
        <v>0.97551187453775579</v>
      </c>
      <c r="AI9" s="4">
        <f t="shared" si="9"/>
        <v>3.9013781223083545E-3</v>
      </c>
    </row>
    <row r="10" spans="1:44">
      <c r="A10" s="14" t="s">
        <v>35</v>
      </c>
      <c r="B10" s="14" t="s">
        <v>27</v>
      </c>
      <c r="C10" s="14" t="s">
        <v>50</v>
      </c>
      <c r="D10" s="15" t="s">
        <v>51</v>
      </c>
      <c r="E10" s="15">
        <v>1.1530800000000001</v>
      </c>
      <c r="F10" s="16">
        <v>2.7116500000000001</v>
      </c>
      <c r="G10" s="17">
        <v>417</v>
      </c>
      <c r="H10" s="17">
        <v>726</v>
      </c>
      <c r="I10" s="18">
        <v>41.345112919999998</v>
      </c>
      <c r="J10" s="18">
        <v>110.6109</v>
      </c>
      <c r="K10" s="19">
        <v>24.28106974</v>
      </c>
      <c r="L10" s="19">
        <v>2.5615000000000001</v>
      </c>
      <c r="M10" s="19">
        <v>17.064043179999999</v>
      </c>
      <c r="N10" s="20">
        <v>21.158100000000001</v>
      </c>
      <c r="O10" s="21">
        <v>49.838790000000003</v>
      </c>
      <c r="P10" s="21">
        <v>48.68571</v>
      </c>
      <c r="Q10" s="22">
        <v>2.3136195722247673E-2</v>
      </c>
      <c r="R10" s="21">
        <v>7.4</v>
      </c>
      <c r="S10" s="23"/>
      <c r="T10" s="24">
        <v>2016</v>
      </c>
      <c r="U10" s="25">
        <v>1</v>
      </c>
      <c r="V10" s="25">
        <v>1</v>
      </c>
      <c r="W10" s="4">
        <v>0</v>
      </c>
      <c r="X10" s="4">
        <v>0</v>
      </c>
      <c r="Y10" s="4">
        <f t="shared" si="0"/>
        <v>0</v>
      </c>
      <c r="Z10" s="4">
        <f t="shared" si="1"/>
        <v>0</v>
      </c>
      <c r="AA10" s="4">
        <v>0</v>
      </c>
      <c r="AB10" s="4">
        <f t="shared" si="2"/>
        <v>1</v>
      </c>
      <c r="AC10" s="4">
        <f t="shared" si="3"/>
        <v>0</v>
      </c>
      <c r="AD10" s="4">
        <f t="shared" si="4"/>
        <v>0</v>
      </c>
      <c r="AE10" s="4">
        <f t="shared" si="5"/>
        <v>0.27139664268585129</v>
      </c>
      <c r="AF10" s="4">
        <f t="shared" si="6"/>
        <v>0.21951787518228311</v>
      </c>
      <c r="AG10" s="4">
        <f t="shared" si="7"/>
        <v>6.6617385047823534</v>
      </c>
      <c r="AH10" s="4">
        <f t="shared" si="8"/>
        <v>0.97736638968511758</v>
      </c>
      <c r="AI10" s="4">
        <f t="shared" si="9"/>
        <v>3.5282369146005512E-3</v>
      </c>
    </row>
    <row r="11" spans="1:44" customFormat="1">
      <c r="A11" s="14" t="s">
        <v>35</v>
      </c>
      <c r="B11" s="14" t="s">
        <v>28</v>
      </c>
      <c r="C11" s="14" t="s">
        <v>52</v>
      </c>
      <c r="D11" s="15" t="s">
        <v>53</v>
      </c>
      <c r="E11" s="15">
        <v>0.56620506999999998</v>
      </c>
      <c r="F11" s="16">
        <v>0.71158809999999995</v>
      </c>
      <c r="G11" s="17">
        <v>76</v>
      </c>
      <c r="H11" s="17">
        <v>446</v>
      </c>
      <c r="I11" s="18">
        <v>13.39714927</v>
      </c>
      <c r="J11" s="18">
        <v>48.779200000000003</v>
      </c>
      <c r="K11" s="19">
        <v>9.2741353600000007</v>
      </c>
      <c r="L11" s="19">
        <v>1.0811999999999999</v>
      </c>
      <c r="M11" s="19">
        <v>4.1230139100000001</v>
      </c>
      <c r="N11" s="20">
        <v>12.3611</v>
      </c>
      <c r="O11" s="21">
        <v>13.79076558</v>
      </c>
      <c r="P11" s="21">
        <v>13.390851189999999</v>
      </c>
      <c r="Q11" s="22">
        <v>4.1056826520286624E-2</v>
      </c>
      <c r="R11" s="21">
        <v>8.6999999999999993</v>
      </c>
      <c r="S11" s="23"/>
      <c r="T11" s="24">
        <v>2016</v>
      </c>
      <c r="U11" s="25">
        <v>0</v>
      </c>
      <c r="V11" s="25">
        <v>1</v>
      </c>
      <c r="W11" s="4">
        <v>0</v>
      </c>
      <c r="X11" s="4">
        <v>0</v>
      </c>
      <c r="Y11" s="4">
        <f t="shared" si="0"/>
        <v>0</v>
      </c>
      <c r="Z11" s="4">
        <f t="shared" si="1"/>
        <v>0</v>
      </c>
      <c r="AA11" s="4">
        <v>0</v>
      </c>
      <c r="AB11" s="4">
        <f t="shared" si="2"/>
        <v>0</v>
      </c>
      <c r="AC11" s="4">
        <f t="shared" si="3"/>
        <v>1</v>
      </c>
      <c r="AD11" s="4">
        <f t="shared" si="4"/>
        <v>0</v>
      </c>
      <c r="AE11" s="4">
        <f t="shared" si="5"/>
        <v>0.65605789473684217</v>
      </c>
      <c r="AF11" s="4">
        <f t="shared" si="6"/>
        <v>0.19012479417456621</v>
      </c>
      <c r="AG11" s="4">
        <f t="shared" si="7"/>
        <v>3.8133683962264153</v>
      </c>
      <c r="AH11" s="4">
        <f t="shared" si="8"/>
        <v>0.97831545675526066</v>
      </c>
      <c r="AI11" s="4">
        <f t="shared" si="9"/>
        <v>2.4242152466367713E-3</v>
      </c>
      <c r="AJ11" s="4"/>
      <c r="AK11" s="4"/>
      <c r="AL11" s="4"/>
      <c r="AM11" s="4"/>
      <c r="AN11" s="4"/>
      <c r="AO11" s="4"/>
      <c r="AP11" s="4"/>
      <c r="AQ11" s="4"/>
      <c r="AR11" s="4"/>
    </row>
    <row r="12" spans="1:44" customFormat="1">
      <c r="A12" s="14" t="s">
        <v>35</v>
      </c>
      <c r="B12" s="14" t="s">
        <v>28</v>
      </c>
      <c r="C12" s="14" t="s">
        <v>54</v>
      </c>
      <c r="D12" s="15" t="s">
        <v>55</v>
      </c>
      <c r="E12" s="15">
        <v>0.45339125000000002</v>
      </c>
      <c r="F12" s="16">
        <v>0.51148101999999995</v>
      </c>
      <c r="G12" s="17">
        <v>84</v>
      </c>
      <c r="H12" s="17">
        <v>392</v>
      </c>
      <c r="I12" s="18">
        <v>12.792411599999999</v>
      </c>
      <c r="J12" s="18">
        <v>49.466299999999997</v>
      </c>
      <c r="K12" s="19">
        <v>8.8626062700000006</v>
      </c>
      <c r="L12" s="19">
        <v>0.70669999999999999</v>
      </c>
      <c r="M12" s="19">
        <v>3.9298053300000002</v>
      </c>
      <c r="N12" s="20">
        <v>8.7338000000000005</v>
      </c>
      <c r="O12" s="21">
        <v>13.72271911</v>
      </c>
      <c r="P12" s="21">
        <v>12.96328922</v>
      </c>
      <c r="Q12" s="22">
        <v>3.3039461521121236E-2</v>
      </c>
      <c r="R12" s="21">
        <v>10</v>
      </c>
      <c r="S12" s="23"/>
      <c r="T12" s="24">
        <v>2016</v>
      </c>
      <c r="U12" s="25">
        <v>0</v>
      </c>
      <c r="V12" s="25">
        <v>1</v>
      </c>
      <c r="W12" s="4">
        <v>0</v>
      </c>
      <c r="X12" s="4">
        <v>0</v>
      </c>
      <c r="Y12" s="4">
        <f t="shared" si="0"/>
        <v>0</v>
      </c>
      <c r="Z12" s="4">
        <f t="shared" si="1"/>
        <v>0</v>
      </c>
      <c r="AA12" s="4">
        <v>0</v>
      </c>
      <c r="AB12" s="4">
        <f t="shared" si="2"/>
        <v>0</v>
      </c>
      <c r="AC12" s="4">
        <f t="shared" si="3"/>
        <v>1</v>
      </c>
      <c r="AD12" s="4">
        <f t="shared" si="4"/>
        <v>0</v>
      </c>
      <c r="AE12" s="4">
        <f t="shared" si="5"/>
        <v>0.59729761904761902</v>
      </c>
      <c r="AF12" s="4">
        <f t="shared" si="6"/>
        <v>0.17916452756725287</v>
      </c>
      <c r="AG12" s="4">
        <f t="shared" si="7"/>
        <v>5.5607829772180564</v>
      </c>
      <c r="AH12" s="4">
        <f t="shared" si="8"/>
        <v>0.98591473501684179</v>
      </c>
      <c r="AI12" s="4">
        <f t="shared" si="9"/>
        <v>1.8028061224489797E-3</v>
      </c>
      <c r="AJ12" s="4"/>
      <c r="AK12" s="4"/>
      <c r="AL12" s="4"/>
      <c r="AM12" s="4"/>
      <c r="AN12" s="4"/>
      <c r="AO12" s="4"/>
      <c r="AP12" s="4"/>
      <c r="AQ12" s="4"/>
      <c r="AR12" s="4"/>
    </row>
    <row r="13" spans="1:44" customFormat="1">
      <c r="A13" s="14" t="s">
        <v>35</v>
      </c>
      <c r="B13" s="14" t="s">
        <v>28</v>
      </c>
      <c r="C13" s="14" t="s">
        <v>56</v>
      </c>
      <c r="D13" s="15" t="s">
        <v>57</v>
      </c>
      <c r="E13" s="15">
        <v>0.86356149000000004</v>
      </c>
      <c r="F13" s="16">
        <v>1.0564399200000001</v>
      </c>
      <c r="G13" s="17">
        <v>113</v>
      </c>
      <c r="H13" s="17">
        <v>504</v>
      </c>
      <c r="I13" s="18">
        <v>18.485376779999999</v>
      </c>
      <c r="J13" s="18">
        <v>58.0334</v>
      </c>
      <c r="K13" s="19">
        <v>11.08980511</v>
      </c>
      <c r="L13" s="19">
        <v>1.5065999999999999</v>
      </c>
      <c r="M13" s="19">
        <v>7.3955716699999998</v>
      </c>
      <c r="N13" s="20">
        <v>14.9725</v>
      </c>
      <c r="O13" s="21">
        <v>18.678950440000001</v>
      </c>
      <c r="P13" s="21">
        <v>17.995769840000001</v>
      </c>
      <c r="Q13" s="22">
        <v>4.6231799413671983E-2</v>
      </c>
      <c r="R13" s="21">
        <v>10.1</v>
      </c>
      <c r="S13" s="23"/>
      <c r="T13" s="24">
        <v>2016</v>
      </c>
      <c r="U13" s="25">
        <v>0</v>
      </c>
      <c r="V13" s="25">
        <v>1</v>
      </c>
      <c r="W13" s="4">
        <v>0</v>
      </c>
      <c r="X13" s="4">
        <v>0</v>
      </c>
      <c r="Y13" s="4">
        <f t="shared" si="0"/>
        <v>0</v>
      </c>
      <c r="Z13" s="4">
        <f t="shared" si="1"/>
        <v>0</v>
      </c>
      <c r="AA13" s="4">
        <v>0</v>
      </c>
      <c r="AB13" s="4">
        <f t="shared" si="2"/>
        <v>0</v>
      </c>
      <c r="AC13" s="4">
        <f t="shared" si="3"/>
        <v>1</v>
      </c>
      <c r="AD13" s="4">
        <f t="shared" si="4"/>
        <v>0</v>
      </c>
      <c r="AE13" s="4">
        <f t="shared" si="5"/>
        <v>0.52690265486725663</v>
      </c>
      <c r="AF13" s="4">
        <f t="shared" si="6"/>
        <v>0.19109349288513167</v>
      </c>
      <c r="AG13" s="4">
        <f t="shared" si="7"/>
        <v>4.9087824704632945</v>
      </c>
      <c r="AH13" s="4">
        <f t="shared" si="8"/>
        <v>0.97469600268726908</v>
      </c>
      <c r="AI13" s="4">
        <f t="shared" si="9"/>
        <v>2.9892857142857143E-3</v>
      </c>
      <c r="AJ13" s="4"/>
      <c r="AK13" s="4"/>
      <c r="AL13" s="4"/>
      <c r="AM13" s="4"/>
      <c r="AN13" s="4"/>
      <c r="AO13" s="4"/>
      <c r="AP13" s="4"/>
      <c r="AQ13" s="4"/>
      <c r="AR13" s="4"/>
    </row>
    <row r="14" spans="1:44" customFormat="1">
      <c r="A14" s="14" t="s">
        <v>35</v>
      </c>
      <c r="B14" s="14" t="s">
        <v>28</v>
      </c>
      <c r="C14" s="14" t="s">
        <v>58</v>
      </c>
      <c r="D14" s="15" t="s">
        <v>59</v>
      </c>
      <c r="E14" s="15">
        <v>-0.58983057000000005</v>
      </c>
      <c r="F14" s="16">
        <v>3.8124999999999999E-3</v>
      </c>
      <c r="G14" s="17">
        <v>130</v>
      </c>
      <c r="H14" s="17">
        <v>571</v>
      </c>
      <c r="I14" s="18">
        <v>21.639018010000001</v>
      </c>
      <c r="J14" s="18">
        <v>54.874099999999999</v>
      </c>
      <c r="K14" s="19">
        <v>12.254504969999999</v>
      </c>
      <c r="L14" s="19">
        <v>1.9571000000000001</v>
      </c>
      <c r="M14" s="19">
        <v>9.3845130399999999</v>
      </c>
      <c r="N14" s="20">
        <v>15.8553</v>
      </c>
      <c r="O14" s="21">
        <v>21.762192880000001</v>
      </c>
      <c r="P14" s="21">
        <v>20.844404659999999</v>
      </c>
      <c r="Q14" s="22">
        <v>-2.710345291269195E-2</v>
      </c>
      <c r="R14" s="21">
        <v>8.9</v>
      </c>
      <c r="S14" s="23"/>
      <c r="T14" s="24">
        <v>2016</v>
      </c>
      <c r="U14" s="25">
        <v>0</v>
      </c>
      <c r="V14" s="25">
        <v>1</v>
      </c>
      <c r="W14" s="4">
        <v>0</v>
      </c>
      <c r="X14" s="4">
        <v>0</v>
      </c>
      <c r="Y14" s="4">
        <f t="shared" si="0"/>
        <v>0</v>
      </c>
      <c r="Z14" s="4">
        <f t="shared" si="1"/>
        <v>0</v>
      </c>
      <c r="AA14" s="4">
        <v>0</v>
      </c>
      <c r="AB14" s="4">
        <f t="shared" si="2"/>
        <v>0</v>
      </c>
      <c r="AC14" s="4">
        <f t="shared" si="3"/>
        <v>1</v>
      </c>
      <c r="AD14" s="4">
        <f t="shared" si="4"/>
        <v>0</v>
      </c>
      <c r="AE14" s="4">
        <f t="shared" si="5"/>
        <v>0.43716307692307688</v>
      </c>
      <c r="AF14" s="4">
        <f t="shared" si="6"/>
        <v>0.22332038192881523</v>
      </c>
      <c r="AG14" s="4">
        <f t="shared" si="7"/>
        <v>4.7951116652189461</v>
      </c>
      <c r="AH14" s="4">
        <f t="shared" si="8"/>
        <v>0.9655629302214277</v>
      </c>
      <c r="AI14" s="4">
        <f t="shared" si="9"/>
        <v>3.4274956217162874E-3</v>
      </c>
      <c r="AJ14" s="4"/>
      <c r="AK14" s="4"/>
      <c r="AL14" s="4"/>
      <c r="AM14" s="4"/>
      <c r="AN14" s="4"/>
      <c r="AO14" s="4"/>
      <c r="AP14" s="4"/>
      <c r="AQ14" s="4"/>
      <c r="AR14" s="4"/>
    </row>
    <row r="15" spans="1:44" customFormat="1">
      <c r="A15" s="14" t="s">
        <v>35</v>
      </c>
      <c r="B15" s="14" t="s">
        <v>28</v>
      </c>
      <c r="C15" s="14" t="s">
        <v>60</v>
      </c>
      <c r="D15" s="15" t="s">
        <v>61</v>
      </c>
      <c r="E15" s="15">
        <v>0.12759189000000001</v>
      </c>
      <c r="F15" s="16">
        <v>0.1731</v>
      </c>
      <c r="G15" s="17">
        <v>77</v>
      </c>
      <c r="H15" s="17">
        <v>376</v>
      </c>
      <c r="I15" s="18">
        <v>6.71211234</v>
      </c>
      <c r="J15" s="18">
        <v>27.517199999999999</v>
      </c>
      <c r="K15" s="19">
        <v>3.9113012299999999</v>
      </c>
      <c r="L15" s="19">
        <v>0.48070000000000002</v>
      </c>
      <c r="M15" s="19">
        <v>2.8008111100000002</v>
      </c>
      <c r="N15" s="20">
        <v>5.9086999999999996</v>
      </c>
      <c r="O15" s="21">
        <v>7.64381764</v>
      </c>
      <c r="P15" s="21">
        <v>6.7777252700000004</v>
      </c>
      <c r="Q15" s="22">
        <v>1.6692168234405971E-2</v>
      </c>
      <c r="R15" s="21">
        <v>10.1</v>
      </c>
      <c r="S15" s="23"/>
      <c r="T15" s="24">
        <v>2016</v>
      </c>
      <c r="U15" s="25">
        <v>0</v>
      </c>
      <c r="V15" s="25">
        <v>1</v>
      </c>
      <c r="W15" s="4">
        <v>0</v>
      </c>
      <c r="X15" s="4">
        <v>0</v>
      </c>
      <c r="Y15" s="4">
        <f t="shared" si="0"/>
        <v>0</v>
      </c>
      <c r="Z15" s="4">
        <f t="shared" si="1"/>
        <v>0</v>
      </c>
      <c r="AA15" s="4">
        <v>0</v>
      </c>
      <c r="AB15" s="4">
        <f t="shared" si="2"/>
        <v>0</v>
      </c>
      <c r="AC15" s="4">
        <f t="shared" si="3"/>
        <v>1</v>
      </c>
      <c r="AD15" s="4">
        <f t="shared" si="4"/>
        <v>0</v>
      </c>
      <c r="AE15" s="4">
        <f t="shared" si="5"/>
        <v>0.36360909090909088</v>
      </c>
      <c r="AF15" s="4">
        <f t="shared" si="6"/>
        <v>0.14214023338130333</v>
      </c>
      <c r="AG15" s="4">
        <f t="shared" si="7"/>
        <v>5.826526128562513</v>
      </c>
      <c r="AH15" s="4">
        <f t="shared" si="8"/>
        <v>0.98283085517128077</v>
      </c>
      <c r="AI15" s="4">
        <f t="shared" si="9"/>
        <v>1.2784574468085108E-3</v>
      </c>
      <c r="AJ15" s="4"/>
      <c r="AK15" s="4"/>
      <c r="AL15" s="4"/>
      <c r="AM15" s="4"/>
      <c r="AN15" s="4"/>
      <c r="AO15" s="4"/>
      <c r="AP15" s="4"/>
      <c r="AQ15" s="4"/>
      <c r="AR15" s="4"/>
    </row>
    <row r="16" spans="1:44" customFormat="1">
      <c r="A16" s="14" t="s">
        <v>35</v>
      </c>
      <c r="B16" s="14" t="s">
        <v>28</v>
      </c>
      <c r="C16" s="14" t="s">
        <v>62</v>
      </c>
      <c r="D16" s="15" t="s">
        <v>63</v>
      </c>
      <c r="E16" s="15">
        <v>0.23454906</v>
      </c>
      <c r="F16" s="16">
        <v>0.20619982000000001</v>
      </c>
      <c r="G16" s="17">
        <v>140</v>
      </c>
      <c r="H16" s="17">
        <v>383</v>
      </c>
      <c r="I16" s="18">
        <v>14.03457805</v>
      </c>
      <c r="J16" s="18">
        <v>55.195700000000002</v>
      </c>
      <c r="K16" s="19">
        <v>9.0641007499999997</v>
      </c>
      <c r="L16" s="19">
        <v>1.2786999999999999</v>
      </c>
      <c r="M16" s="19">
        <v>4.9704772999999998</v>
      </c>
      <c r="N16" s="20">
        <v>6.2789999999999999</v>
      </c>
      <c r="O16" s="21">
        <v>28.640932360000001</v>
      </c>
      <c r="P16" s="21">
        <v>26.697642940000001</v>
      </c>
      <c r="Q16" s="22">
        <v>8.1892955526675464E-3</v>
      </c>
      <c r="R16" s="21">
        <v>7</v>
      </c>
      <c r="S16" s="23"/>
      <c r="T16" s="24">
        <v>2016</v>
      </c>
      <c r="U16" s="25">
        <v>1</v>
      </c>
      <c r="V16" s="25">
        <v>1</v>
      </c>
      <c r="W16" s="4">
        <v>0</v>
      </c>
      <c r="X16" s="4">
        <v>0</v>
      </c>
      <c r="Y16" s="4">
        <f t="shared" si="0"/>
        <v>0</v>
      </c>
      <c r="Z16" s="4">
        <f t="shared" si="1"/>
        <v>0</v>
      </c>
      <c r="AA16" s="4">
        <v>0</v>
      </c>
      <c r="AB16" s="4">
        <f t="shared" si="2"/>
        <v>0</v>
      </c>
      <c r="AC16" s="4">
        <f t="shared" si="3"/>
        <v>1</v>
      </c>
      <c r="AD16" s="4">
        <f t="shared" si="4"/>
        <v>0</v>
      </c>
      <c r="AE16" s="4">
        <f t="shared" si="5"/>
        <v>0.40338857142857143</v>
      </c>
      <c r="AF16" s="4">
        <f t="shared" si="6"/>
        <v>0.16421751603838702</v>
      </c>
      <c r="AG16" s="4">
        <f t="shared" si="7"/>
        <v>3.8871332603425355</v>
      </c>
      <c r="AH16" s="4">
        <f t="shared" si="8"/>
        <v>0.97735788250959721</v>
      </c>
      <c r="AI16" s="4">
        <f t="shared" si="9"/>
        <v>3.3386422976501304E-3</v>
      </c>
      <c r="AJ16" s="4"/>
      <c r="AK16" s="4"/>
      <c r="AL16" s="4"/>
      <c r="AM16" s="4"/>
      <c r="AN16" s="4"/>
      <c r="AO16" s="4"/>
      <c r="AP16" s="4"/>
      <c r="AQ16" s="4"/>
      <c r="AR16" s="4"/>
    </row>
    <row r="17" spans="1:44" customFormat="1">
      <c r="A17" s="14" t="s">
        <v>35</v>
      </c>
      <c r="B17" s="14" t="s">
        <v>28</v>
      </c>
      <c r="C17" s="14" t="s">
        <v>64</v>
      </c>
      <c r="D17" s="15" t="s">
        <v>65</v>
      </c>
      <c r="E17" s="15">
        <v>-0.72260999999999997</v>
      </c>
      <c r="F17" s="16">
        <v>1.1343300000000001</v>
      </c>
      <c r="G17" s="17">
        <v>249</v>
      </c>
      <c r="H17" s="17">
        <v>1026</v>
      </c>
      <c r="I17" s="18">
        <v>51.42084552</v>
      </c>
      <c r="J17" s="18">
        <v>127.0855</v>
      </c>
      <c r="K17" s="19">
        <v>26.98585877</v>
      </c>
      <c r="L17" s="19">
        <v>3.5007000000000001</v>
      </c>
      <c r="M17" s="19">
        <v>24.43498675</v>
      </c>
      <c r="N17" s="20">
        <v>27.642499999999998</v>
      </c>
      <c r="O17" s="21">
        <v>64.569159999999997</v>
      </c>
      <c r="P17" s="21">
        <v>58.640219999999999</v>
      </c>
      <c r="Q17" s="22">
        <v>-1.1191256011383764E-2</v>
      </c>
      <c r="R17" s="21">
        <v>9.1999999999999993</v>
      </c>
      <c r="S17" s="23"/>
      <c r="T17" s="24">
        <v>2016</v>
      </c>
      <c r="U17" s="25">
        <v>1</v>
      </c>
      <c r="V17" s="25">
        <v>1</v>
      </c>
      <c r="W17" s="4">
        <v>0</v>
      </c>
      <c r="X17" s="4">
        <v>0</v>
      </c>
      <c r="Y17" s="4">
        <f t="shared" si="0"/>
        <v>0</v>
      </c>
      <c r="Z17" s="4">
        <f t="shared" si="1"/>
        <v>0</v>
      </c>
      <c r="AA17" s="4">
        <v>0</v>
      </c>
      <c r="AB17" s="4">
        <f t="shared" si="2"/>
        <v>0</v>
      </c>
      <c r="AC17" s="4">
        <f t="shared" si="3"/>
        <v>1</v>
      </c>
      <c r="AD17" s="4">
        <f t="shared" si="4"/>
        <v>0</v>
      </c>
      <c r="AE17" s="4">
        <f t="shared" si="5"/>
        <v>0.52444257028112451</v>
      </c>
      <c r="AF17" s="4">
        <f t="shared" si="6"/>
        <v>0.21234412084777571</v>
      </c>
      <c r="AG17" s="4">
        <f t="shared" si="7"/>
        <v>6.9800287799582934</v>
      </c>
      <c r="AH17" s="4">
        <f t="shared" si="8"/>
        <v>0.97319242002600581</v>
      </c>
      <c r="AI17" s="4">
        <f t="shared" si="9"/>
        <v>3.4119883040935675E-3</v>
      </c>
      <c r="AJ17" s="4"/>
      <c r="AK17" s="4"/>
      <c r="AL17" s="4"/>
      <c r="AM17" s="4"/>
      <c r="AN17" s="4"/>
      <c r="AO17" s="4"/>
      <c r="AP17" s="4"/>
      <c r="AQ17" s="4"/>
      <c r="AR17" s="4"/>
    </row>
    <row r="18" spans="1:44" customFormat="1">
      <c r="A18" s="14" t="s">
        <v>35</v>
      </c>
      <c r="B18" s="14" t="s">
        <v>28</v>
      </c>
      <c r="C18" s="14" t="s">
        <v>66</v>
      </c>
      <c r="D18" s="15" t="s">
        <v>67</v>
      </c>
      <c r="E18" s="15">
        <v>-0.69338</v>
      </c>
      <c r="F18" s="16">
        <v>1.4080299999999999</v>
      </c>
      <c r="G18" s="17">
        <v>124</v>
      </c>
      <c r="H18" s="17">
        <v>303</v>
      </c>
      <c r="I18" s="18">
        <v>22.913949729999999</v>
      </c>
      <c r="J18" s="18">
        <v>38.0702</v>
      </c>
      <c r="K18" s="19">
        <v>15.07189399</v>
      </c>
      <c r="L18" s="19">
        <v>1.3988</v>
      </c>
      <c r="M18" s="19">
        <v>7.8420557400000002</v>
      </c>
      <c r="N18" s="20">
        <v>6.0655000000000001</v>
      </c>
      <c r="O18" s="21">
        <v>30.656510000000001</v>
      </c>
      <c r="P18" s="21">
        <v>28.411729999999999</v>
      </c>
      <c r="Q18" s="22">
        <v>-2.261770827794814E-2</v>
      </c>
      <c r="R18" s="21">
        <v>5</v>
      </c>
      <c r="S18" s="23"/>
      <c r="T18" s="24">
        <v>2016</v>
      </c>
      <c r="U18" s="25">
        <v>1</v>
      </c>
      <c r="V18" s="25">
        <v>1</v>
      </c>
      <c r="W18" s="4">
        <v>0</v>
      </c>
      <c r="X18" s="4">
        <v>0</v>
      </c>
      <c r="Y18" s="4">
        <f t="shared" si="0"/>
        <v>0</v>
      </c>
      <c r="Z18" s="4">
        <f t="shared" si="1"/>
        <v>0</v>
      </c>
      <c r="AA18" s="4">
        <v>0</v>
      </c>
      <c r="AB18" s="4">
        <f t="shared" si="2"/>
        <v>0</v>
      </c>
      <c r="AC18" s="4">
        <f t="shared" si="3"/>
        <v>1</v>
      </c>
      <c r="AD18" s="4">
        <f t="shared" si="4"/>
        <v>0</v>
      </c>
      <c r="AE18" s="4">
        <f t="shared" si="5"/>
        <v>0.31829838709677422</v>
      </c>
      <c r="AF18" s="4">
        <f t="shared" si="6"/>
        <v>0.3958974208173322</v>
      </c>
      <c r="AG18" s="4">
        <f t="shared" si="7"/>
        <v>5.6062737632256221</v>
      </c>
      <c r="AH18" s="4">
        <f t="shared" si="8"/>
        <v>0.96455952773062403</v>
      </c>
      <c r="AI18" s="4">
        <f t="shared" si="9"/>
        <v>4.6165016501650167E-3</v>
      </c>
      <c r="AJ18" s="4"/>
      <c r="AK18" s="4"/>
      <c r="AL18" s="4"/>
      <c r="AM18" s="4"/>
      <c r="AN18" s="4"/>
      <c r="AO18" s="4"/>
      <c r="AP18" s="4"/>
      <c r="AQ18" s="4"/>
      <c r="AR18" s="4"/>
    </row>
    <row r="19" spans="1:44" customFormat="1">
      <c r="A19" s="14" t="s">
        <v>35</v>
      </c>
      <c r="B19" s="14" t="s">
        <v>28</v>
      </c>
      <c r="C19" s="14" t="s">
        <v>68</v>
      </c>
      <c r="D19" s="15" t="s">
        <v>69</v>
      </c>
      <c r="E19" s="15">
        <v>-3.0821499999999999</v>
      </c>
      <c r="F19" s="16">
        <v>12.32783382</v>
      </c>
      <c r="G19" s="17">
        <v>397</v>
      </c>
      <c r="H19" s="17">
        <v>1080</v>
      </c>
      <c r="I19" s="18">
        <v>46.34303886</v>
      </c>
      <c r="J19" s="18">
        <v>113.5177</v>
      </c>
      <c r="K19" s="19">
        <v>26.269448369999999</v>
      </c>
      <c r="L19" s="19">
        <v>3.1339999999999999</v>
      </c>
      <c r="M19" s="19">
        <v>20.073590490000001</v>
      </c>
      <c r="N19" s="20">
        <v>30.141100000000002</v>
      </c>
      <c r="O19" s="21">
        <v>50.966061750000001</v>
      </c>
      <c r="P19" s="21">
        <v>52.176507399999998</v>
      </c>
      <c r="Q19" s="22">
        <v>-6.0474556875095412E-2</v>
      </c>
      <c r="R19" s="21">
        <v>9.8000000000000007</v>
      </c>
      <c r="S19" s="23"/>
      <c r="T19" s="24">
        <v>2016</v>
      </c>
      <c r="U19" s="25">
        <v>1</v>
      </c>
      <c r="V19" s="25">
        <v>1</v>
      </c>
      <c r="W19" s="4">
        <v>0</v>
      </c>
      <c r="X19" s="4">
        <v>0</v>
      </c>
      <c r="Y19" s="4">
        <f t="shared" si="0"/>
        <v>0</v>
      </c>
      <c r="Z19" s="4">
        <f t="shared" si="1"/>
        <v>0</v>
      </c>
      <c r="AA19" s="4">
        <v>0</v>
      </c>
      <c r="AB19" s="4">
        <f t="shared" si="2"/>
        <v>0</v>
      </c>
      <c r="AC19" s="4">
        <f t="shared" si="3"/>
        <v>1</v>
      </c>
      <c r="AD19" s="4">
        <f t="shared" si="4"/>
        <v>0</v>
      </c>
      <c r="AE19" s="4">
        <f t="shared" si="5"/>
        <v>0.2938329974811083</v>
      </c>
      <c r="AF19" s="4">
        <f t="shared" si="6"/>
        <v>0.23141279615425611</v>
      </c>
      <c r="AG19" s="4">
        <f t="shared" si="7"/>
        <v>6.405102262284621</v>
      </c>
      <c r="AH19" s="4">
        <f t="shared" si="8"/>
        <v>0.97313369629418178</v>
      </c>
      <c r="AI19" s="4">
        <f t="shared" si="9"/>
        <v>2.9018518518518516E-3</v>
      </c>
      <c r="AJ19" s="4"/>
      <c r="AK19" s="4"/>
      <c r="AL19" s="4"/>
      <c r="AM19" s="4"/>
      <c r="AN19" s="4"/>
      <c r="AO19" s="4"/>
      <c r="AP19" s="4"/>
      <c r="AQ19" s="4"/>
      <c r="AR19" s="4"/>
    </row>
    <row r="20" spans="1:44" customFormat="1">
      <c r="A20" s="14" t="s">
        <v>35</v>
      </c>
      <c r="B20" s="14" t="s">
        <v>28</v>
      </c>
      <c r="C20" s="14" t="s">
        <v>70</v>
      </c>
      <c r="D20" s="15" t="s">
        <v>71</v>
      </c>
      <c r="E20" s="15">
        <v>2.81683547</v>
      </c>
      <c r="F20" s="16">
        <v>4.9746687600000001</v>
      </c>
      <c r="G20" s="17">
        <v>340</v>
      </c>
      <c r="H20" s="17">
        <v>1015</v>
      </c>
      <c r="I20" s="18">
        <v>45.410051009999997</v>
      </c>
      <c r="J20" s="18">
        <v>128.65379999999999</v>
      </c>
      <c r="K20" s="19">
        <v>25.778463840000001</v>
      </c>
      <c r="L20" s="19">
        <v>3.2682000000000002</v>
      </c>
      <c r="M20" s="19">
        <v>19.63158717</v>
      </c>
      <c r="N20" s="20">
        <v>24.5609</v>
      </c>
      <c r="O20" s="21">
        <v>52.323013410000001</v>
      </c>
      <c r="P20" s="21">
        <v>48.170573740000002</v>
      </c>
      <c r="Q20" s="22">
        <v>5.3835497736482531E-2</v>
      </c>
      <c r="R20" s="21">
        <v>8.1999999999999993</v>
      </c>
      <c r="S20" s="23"/>
      <c r="T20" s="24">
        <v>2016</v>
      </c>
      <c r="U20" s="25">
        <v>1</v>
      </c>
      <c r="V20" s="25">
        <v>1</v>
      </c>
      <c r="W20" s="4">
        <v>0</v>
      </c>
      <c r="X20" s="4">
        <v>0</v>
      </c>
      <c r="Y20" s="4">
        <f t="shared" si="0"/>
        <v>0</v>
      </c>
      <c r="Z20" s="4">
        <f t="shared" si="1"/>
        <v>0</v>
      </c>
      <c r="AA20" s="4">
        <v>0</v>
      </c>
      <c r="AB20" s="4">
        <f t="shared" si="2"/>
        <v>0</v>
      </c>
      <c r="AC20" s="4">
        <f t="shared" si="3"/>
        <v>1</v>
      </c>
      <c r="AD20" s="4">
        <f t="shared" si="4"/>
        <v>0</v>
      </c>
      <c r="AE20" s="4">
        <f t="shared" si="5"/>
        <v>0.38800588235294114</v>
      </c>
      <c r="AF20" s="4">
        <f t="shared" si="6"/>
        <v>0.20037079231239188</v>
      </c>
      <c r="AG20" s="4">
        <f t="shared" si="7"/>
        <v>6.0068499999999991</v>
      </c>
      <c r="AH20" s="4">
        <f t="shared" si="8"/>
        <v>0.9752262700686769</v>
      </c>
      <c r="AI20" s="4">
        <f t="shared" si="9"/>
        <v>3.2199014778325125E-3</v>
      </c>
      <c r="AJ20" s="4"/>
      <c r="AK20" s="4"/>
      <c r="AL20" s="4"/>
      <c r="AM20" s="4"/>
      <c r="AN20" s="4"/>
      <c r="AO20" s="4"/>
      <c r="AP20" s="4"/>
      <c r="AQ20" s="4"/>
      <c r="AR20" s="4"/>
    </row>
    <row r="21" spans="1:44" customFormat="1">
      <c r="A21" s="14" t="s">
        <v>35</v>
      </c>
      <c r="B21" s="14" t="s">
        <v>28</v>
      </c>
      <c r="C21" s="14" t="s">
        <v>72</v>
      </c>
      <c r="D21" s="15" t="s">
        <v>73</v>
      </c>
      <c r="E21" s="15">
        <v>0.16048999999999999</v>
      </c>
      <c r="F21" s="16">
        <v>0.41277999999999998</v>
      </c>
      <c r="G21" s="17">
        <v>136</v>
      </c>
      <c r="H21" s="17">
        <v>494</v>
      </c>
      <c r="I21" s="18">
        <v>24.489514310000001</v>
      </c>
      <c r="J21" s="18">
        <v>88.879199999999997</v>
      </c>
      <c r="K21" s="19">
        <v>15.48191551</v>
      </c>
      <c r="L21" s="19">
        <v>1.8626</v>
      </c>
      <c r="M21" s="19">
        <v>9.0075988000000002</v>
      </c>
      <c r="N21" s="20">
        <v>11.524800000000001</v>
      </c>
      <c r="O21" s="21">
        <v>27.96265</v>
      </c>
      <c r="P21" s="21">
        <v>24.653189999999999</v>
      </c>
      <c r="Q21" s="22">
        <v>5.7394417195795102E-3</v>
      </c>
      <c r="R21" s="21">
        <v>9.3000000000000007</v>
      </c>
      <c r="S21" s="23"/>
      <c r="T21" s="24">
        <v>2016</v>
      </c>
      <c r="U21" s="25">
        <v>1</v>
      </c>
      <c r="V21" s="25">
        <v>1</v>
      </c>
      <c r="W21" s="4">
        <v>0</v>
      </c>
      <c r="X21" s="4">
        <v>0</v>
      </c>
      <c r="Y21" s="4">
        <f t="shared" si="0"/>
        <v>0</v>
      </c>
      <c r="Z21" s="4">
        <f t="shared" si="1"/>
        <v>0</v>
      </c>
      <c r="AA21" s="4">
        <v>0</v>
      </c>
      <c r="AB21" s="4">
        <f t="shared" si="2"/>
        <v>0</v>
      </c>
      <c r="AC21" s="4">
        <f t="shared" si="3"/>
        <v>1</v>
      </c>
      <c r="AD21" s="4">
        <f t="shared" si="4"/>
        <v>0</v>
      </c>
      <c r="AE21" s="4">
        <f t="shared" si="5"/>
        <v>0.66721911764705877</v>
      </c>
      <c r="AF21" s="4">
        <f t="shared" si="6"/>
        <v>0.17419053625595191</v>
      </c>
      <c r="AG21" s="4">
        <f t="shared" si="7"/>
        <v>4.8360350048319551</v>
      </c>
      <c r="AH21" s="4">
        <f t="shared" si="8"/>
        <v>0.97947362736908461</v>
      </c>
      <c r="AI21" s="4">
        <f t="shared" si="9"/>
        <v>3.7704453441295546E-3</v>
      </c>
      <c r="AJ21" s="4"/>
      <c r="AK21" s="4"/>
      <c r="AL21" s="4"/>
      <c r="AM21" s="4"/>
      <c r="AN21" s="4"/>
      <c r="AO21" s="4"/>
      <c r="AP21" s="4"/>
      <c r="AQ21" s="4"/>
      <c r="AR21" s="4"/>
    </row>
    <row r="22" spans="1:44" customFormat="1">
      <c r="A22" s="14" t="s">
        <v>35</v>
      </c>
      <c r="B22" s="14" t="s">
        <v>28</v>
      </c>
      <c r="C22" s="14" t="s">
        <v>74</v>
      </c>
      <c r="D22" s="15" t="s">
        <v>75</v>
      </c>
      <c r="E22" s="15">
        <v>1.3815477899999999</v>
      </c>
      <c r="F22" s="16">
        <v>1.1374686700000001</v>
      </c>
      <c r="G22" s="17">
        <v>103</v>
      </c>
      <c r="H22" s="17">
        <v>616</v>
      </c>
      <c r="I22" s="18">
        <v>24.291602220000001</v>
      </c>
      <c r="J22" s="18">
        <v>67.279799999999994</v>
      </c>
      <c r="K22" s="19">
        <v>14.76241229</v>
      </c>
      <c r="L22" s="19">
        <v>1.5912999999999999</v>
      </c>
      <c r="M22" s="19">
        <v>9.5291899299999994</v>
      </c>
      <c r="N22" s="20">
        <v>12.7346</v>
      </c>
      <c r="O22" s="21">
        <v>27.558033420000001</v>
      </c>
      <c r="P22" s="21">
        <v>24.850219500000001</v>
      </c>
      <c r="Q22" s="22">
        <v>5.0132306937306845E-2</v>
      </c>
      <c r="R22" s="21">
        <v>9.8000000000000007</v>
      </c>
      <c r="S22" s="23"/>
      <c r="T22" s="24">
        <v>2016</v>
      </c>
      <c r="U22" s="25">
        <v>1</v>
      </c>
      <c r="V22" s="25">
        <v>1</v>
      </c>
      <c r="W22" s="4">
        <v>0</v>
      </c>
      <c r="X22" s="4">
        <v>0</v>
      </c>
      <c r="Y22" s="4">
        <f t="shared" si="0"/>
        <v>0</v>
      </c>
      <c r="Z22" s="4">
        <f t="shared" si="1"/>
        <v>0</v>
      </c>
      <c r="AA22" s="4">
        <v>0</v>
      </c>
      <c r="AB22" s="4">
        <f t="shared" si="2"/>
        <v>0</v>
      </c>
      <c r="AC22" s="4">
        <f t="shared" si="3"/>
        <v>1</v>
      </c>
      <c r="AD22" s="4">
        <f t="shared" si="4"/>
        <v>0</v>
      </c>
      <c r="AE22" s="4">
        <f t="shared" si="5"/>
        <v>0.66865145631067957</v>
      </c>
      <c r="AF22" s="4">
        <f t="shared" si="6"/>
        <v>0.21941819520866593</v>
      </c>
      <c r="AG22" s="4">
        <f t="shared" si="7"/>
        <v>5.9883051153145228</v>
      </c>
      <c r="AH22" s="4">
        <f t="shared" si="8"/>
        <v>0.97689451743909994</v>
      </c>
      <c r="AI22" s="4">
        <f t="shared" si="9"/>
        <v>2.5832792207792208E-3</v>
      </c>
      <c r="AJ22" s="4"/>
      <c r="AK22" s="4"/>
      <c r="AL22" s="4"/>
      <c r="AM22" s="4"/>
      <c r="AN22" s="4"/>
      <c r="AO22" s="4"/>
      <c r="AP22" s="4"/>
      <c r="AQ22" s="4"/>
      <c r="AR22" s="4"/>
    </row>
    <row r="23" spans="1:44" customFormat="1">
      <c r="A23" s="14" t="s">
        <v>35</v>
      </c>
      <c r="B23" s="14" t="s">
        <v>28</v>
      </c>
      <c r="C23" s="14" t="s">
        <v>76</v>
      </c>
      <c r="D23" s="15" t="s">
        <v>77</v>
      </c>
      <c r="E23" s="15">
        <v>1.2401812699999999</v>
      </c>
      <c r="F23" s="16">
        <v>1.2619492999999999</v>
      </c>
      <c r="G23" s="17">
        <v>171</v>
      </c>
      <c r="H23" s="17">
        <v>954</v>
      </c>
      <c r="I23" s="18">
        <v>26.86633514</v>
      </c>
      <c r="J23" s="18">
        <v>69.358900000000006</v>
      </c>
      <c r="K23" s="19">
        <v>14.26069639</v>
      </c>
      <c r="L23" s="19">
        <v>2.8917999999999999</v>
      </c>
      <c r="M23" s="19">
        <v>12.605638750000001</v>
      </c>
      <c r="N23" s="20">
        <v>18.671900000000001</v>
      </c>
      <c r="O23" s="21">
        <v>34.561823869999998</v>
      </c>
      <c r="P23" s="21">
        <v>29.67956908</v>
      </c>
      <c r="Q23" s="22">
        <v>3.5882981021626272E-2</v>
      </c>
      <c r="R23" s="21">
        <v>8.5</v>
      </c>
      <c r="S23" s="23"/>
      <c r="T23" s="24">
        <v>2016</v>
      </c>
      <c r="U23" s="25">
        <v>1</v>
      </c>
      <c r="V23" s="25">
        <v>1</v>
      </c>
      <c r="W23" s="4">
        <v>0</v>
      </c>
      <c r="X23" s="4">
        <v>0</v>
      </c>
      <c r="Y23" s="4">
        <f t="shared" si="0"/>
        <v>0</v>
      </c>
      <c r="Z23" s="4">
        <f t="shared" si="1"/>
        <v>0</v>
      </c>
      <c r="AA23" s="4">
        <v>0</v>
      </c>
      <c r="AB23" s="4">
        <f t="shared" si="2"/>
        <v>0</v>
      </c>
      <c r="AC23" s="4">
        <f t="shared" si="3"/>
        <v>1</v>
      </c>
      <c r="AD23" s="4">
        <f t="shared" si="4"/>
        <v>0</v>
      </c>
      <c r="AE23" s="4">
        <f t="shared" si="5"/>
        <v>0.42251871345029246</v>
      </c>
      <c r="AF23" s="4">
        <f t="shared" si="6"/>
        <v>0.20560730331651739</v>
      </c>
      <c r="AG23" s="4">
        <f t="shared" si="7"/>
        <v>4.3590977073103261</v>
      </c>
      <c r="AH23" s="4">
        <f t="shared" si="8"/>
        <v>0.95997547428606222</v>
      </c>
      <c r="AI23" s="4">
        <f t="shared" si="9"/>
        <v>3.0312368972746332E-3</v>
      </c>
      <c r="AJ23" s="4"/>
      <c r="AK23" s="4"/>
      <c r="AL23" s="4"/>
      <c r="AM23" s="4"/>
      <c r="AN23" s="4"/>
      <c r="AO23" s="4"/>
      <c r="AP23" s="4"/>
      <c r="AQ23" s="4"/>
      <c r="AR23" s="4"/>
    </row>
    <row r="24" spans="1:44" customFormat="1" ht="16.5" customHeight="1">
      <c r="A24" s="14" t="s">
        <v>35</v>
      </c>
      <c r="B24" s="14" t="s">
        <v>28</v>
      </c>
      <c r="C24" s="14" t="s">
        <v>78</v>
      </c>
      <c r="D24" s="15" t="s">
        <v>79</v>
      </c>
      <c r="E24" s="15">
        <v>-0.15035000000000001</v>
      </c>
      <c r="F24" s="16">
        <v>-5.2810000000000003E-2</v>
      </c>
      <c r="G24" s="17">
        <v>97</v>
      </c>
      <c r="H24" s="17">
        <v>583</v>
      </c>
      <c r="I24" s="18">
        <v>18.466061379999999</v>
      </c>
      <c r="J24" s="18">
        <v>50.794499999999999</v>
      </c>
      <c r="K24" s="19">
        <v>10.320868129999999</v>
      </c>
      <c r="L24" s="19">
        <v>1.7921</v>
      </c>
      <c r="M24" s="19">
        <v>8.1451932500000002</v>
      </c>
      <c r="N24" s="20">
        <v>19.690100000000001</v>
      </c>
      <c r="O24" s="21">
        <v>19.901959999999999</v>
      </c>
      <c r="P24" s="21">
        <v>18.02421</v>
      </c>
      <c r="Q24" s="22">
        <v>-7.554532317419994E-3</v>
      </c>
      <c r="R24" s="21">
        <v>9.6999999999999993</v>
      </c>
      <c r="S24" s="23"/>
      <c r="T24" s="24">
        <v>2016</v>
      </c>
      <c r="U24" s="25">
        <v>1</v>
      </c>
      <c r="V24" s="25">
        <v>1</v>
      </c>
      <c r="W24" s="4">
        <v>0</v>
      </c>
      <c r="X24" s="4">
        <v>0</v>
      </c>
      <c r="Y24" s="4">
        <f t="shared" si="0"/>
        <v>0</v>
      </c>
      <c r="Z24" s="4">
        <f t="shared" si="1"/>
        <v>0</v>
      </c>
      <c r="AA24" s="4">
        <v>0</v>
      </c>
      <c r="AB24" s="4">
        <f t="shared" si="2"/>
        <v>0</v>
      </c>
      <c r="AC24" s="4">
        <f t="shared" si="3"/>
        <v>1</v>
      </c>
      <c r="AD24" s="4">
        <f t="shared" si="4"/>
        <v>0</v>
      </c>
      <c r="AE24" s="4">
        <f t="shared" si="5"/>
        <v>0.54212989690721647</v>
      </c>
      <c r="AF24" s="4">
        <f t="shared" si="6"/>
        <v>0.20318869424839303</v>
      </c>
      <c r="AG24" s="4">
        <f t="shared" si="7"/>
        <v>4.545055102951844</v>
      </c>
      <c r="AH24" s="4">
        <f t="shared" si="8"/>
        <v>0.96592097606614613</v>
      </c>
      <c r="AI24" s="4">
        <f t="shared" si="9"/>
        <v>3.0739279588336194E-3</v>
      </c>
      <c r="AJ24" s="4"/>
      <c r="AK24" s="4"/>
      <c r="AL24" s="4"/>
      <c r="AM24" s="4"/>
      <c r="AN24" s="4"/>
      <c r="AO24" s="4"/>
      <c r="AP24" s="4"/>
      <c r="AQ24" s="4"/>
      <c r="AR24" s="4"/>
    </row>
    <row r="25" spans="1:44" customFormat="1">
      <c r="A25" s="14" t="s">
        <v>35</v>
      </c>
      <c r="B25" s="14" t="s">
        <v>28</v>
      </c>
      <c r="C25" s="14" t="s">
        <v>80</v>
      </c>
      <c r="D25" s="15" t="s">
        <v>81</v>
      </c>
      <c r="E25" s="15">
        <v>5.4970299999999996</v>
      </c>
      <c r="F25" s="16">
        <v>7.63781</v>
      </c>
      <c r="G25" s="17">
        <v>432</v>
      </c>
      <c r="H25" s="17">
        <v>724</v>
      </c>
      <c r="I25" s="18">
        <v>46.526522069999999</v>
      </c>
      <c r="J25" s="18">
        <v>115.3302</v>
      </c>
      <c r="K25" s="19">
        <v>26.694115759999999</v>
      </c>
      <c r="L25" s="19">
        <v>2.9062000000000001</v>
      </c>
      <c r="M25" s="19">
        <v>19.83240631</v>
      </c>
      <c r="N25" s="20">
        <v>20.212</v>
      </c>
      <c r="O25" s="21">
        <v>70.168520000000001</v>
      </c>
      <c r="P25" s="21">
        <v>64.671490000000006</v>
      </c>
      <c r="Q25" s="22">
        <v>7.834040108014248E-2</v>
      </c>
      <c r="R25" s="21">
        <v>9</v>
      </c>
      <c r="S25" s="23"/>
      <c r="T25" s="24">
        <v>2016</v>
      </c>
      <c r="U25" s="25">
        <v>1</v>
      </c>
      <c r="V25" s="25">
        <v>1</v>
      </c>
      <c r="W25" s="4">
        <v>0</v>
      </c>
      <c r="X25" s="4">
        <v>0</v>
      </c>
      <c r="Y25" s="4">
        <f t="shared" si="0"/>
        <v>0</v>
      </c>
      <c r="Z25" s="4">
        <f t="shared" si="1"/>
        <v>0</v>
      </c>
      <c r="AA25" s="4">
        <v>0</v>
      </c>
      <c r="AB25" s="4">
        <f t="shared" si="2"/>
        <v>0</v>
      </c>
      <c r="AC25" s="4">
        <f t="shared" si="3"/>
        <v>1</v>
      </c>
      <c r="AD25" s="4">
        <f t="shared" si="4"/>
        <v>0</v>
      </c>
      <c r="AE25" s="4">
        <f t="shared" si="5"/>
        <v>0.27369537037037039</v>
      </c>
      <c r="AF25" s="4">
        <f t="shared" si="6"/>
        <v>0.23145815892108049</v>
      </c>
      <c r="AG25" s="4">
        <f t="shared" si="7"/>
        <v>6.8241711891817491</v>
      </c>
      <c r="AH25" s="4">
        <f t="shared" si="8"/>
        <v>0.97542042890345104</v>
      </c>
      <c r="AI25" s="4">
        <f t="shared" si="9"/>
        <v>4.0140883977900551E-3</v>
      </c>
      <c r="AJ25" s="4"/>
      <c r="AK25" s="4"/>
      <c r="AL25" s="4"/>
      <c r="AM25" s="4"/>
      <c r="AN25" s="4"/>
      <c r="AO25" s="4"/>
      <c r="AP25" s="4"/>
      <c r="AQ25" s="4"/>
      <c r="AR25" s="4"/>
    </row>
    <row r="26" spans="1:44" customFormat="1">
      <c r="A26" s="14" t="s">
        <v>35</v>
      </c>
      <c r="B26" s="14" t="s">
        <v>28</v>
      </c>
      <c r="C26" s="14" t="s">
        <v>82</v>
      </c>
      <c r="D26" s="15" t="s">
        <v>83</v>
      </c>
      <c r="E26" s="15">
        <v>3.5447899999999999</v>
      </c>
      <c r="F26" s="16">
        <v>5.0010500000000002</v>
      </c>
      <c r="G26" s="17">
        <v>417</v>
      </c>
      <c r="H26" s="17">
        <v>1130</v>
      </c>
      <c r="I26" s="18">
        <v>55.674841610000001</v>
      </c>
      <c r="J26" s="18">
        <v>141.08539999999999</v>
      </c>
      <c r="K26" s="19">
        <v>32.27345691</v>
      </c>
      <c r="L26" s="19">
        <v>3.8024</v>
      </c>
      <c r="M26" s="19">
        <v>23.401384700000001</v>
      </c>
      <c r="N26" s="20">
        <v>28.229199999999999</v>
      </c>
      <c r="O26" s="21">
        <v>67.412520000000001</v>
      </c>
      <c r="P26" s="21">
        <v>63.867730000000002</v>
      </c>
      <c r="Q26" s="22">
        <v>5.2583555695588889E-2</v>
      </c>
      <c r="R26" s="21">
        <v>8.6999999999999993</v>
      </c>
      <c r="S26" s="23"/>
      <c r="T26" s="24">
        <v>2016</v>
      </c>
      <c r="U26" s="25">
        <v>1</v>
      </c>
      <c r="V26" s="25">
        <v>1</v>
      </c>
      <c r="W26" s="4">
        <v>0</v>
      </c>
      <c r="X26" s="4">
        <v>0</v>
      </c>
      <c r="Y26" s="4">
        <f t="shared" si="0"/>
        <v>0</v>
      </c>
      <c r="Z26" s="4">
        <f t="shared" si="1"/>
        <v>0</v>
      </c>
      <c r="AA26" s="4">
        <v>0</v>
      </c>
      <c r="AB26" s="4">
        <f t="shared" si="2"/>
        <v>0</v>
      </c>
      <c r="AC26" s="4">
        <f t="shared" si="3"/>
        <v>1</v>
      </c>
      <c r="AD26" s="4">
        <f t="shared" si="4"/>
        <v>0</v>
      </c>
      <c r="AE26" s="4">
        <f t="shared" si="5"/>
        <v>0.347452757793765</v>
      </c>
      <c r="AF26" s="4">
        <f t="shared" si="6"/>
        <v>0.22875121670987927</v>
      </c>
      <c r="AG26" s="4">
        <f t="shared" si="7"/>
        <v>6.1543721596886183</v>
      </c>
      <c r="AH26" s="4">
        <f t="shared" si="8"/>
        <v>0.9737562444871134</v>
      </c>
      <c r="AI26" s="4">
        <f t="shared" si="9"/>
        <v>3.3649557522123894E-3</v>
      </c>
      <c r="AJ26" s="4"/>
      <c r="AK26" s="4"/>
      <c r="AL26" s="4"/>
      <c r="AM26" s="4"/>
      <c r="AN26" s="4"/>
      <c r="AO26" s="4"/>
      <c r="AP26" s="4"/>
      <c r="AQ26" s="4"/>
      <c r="AR26" s="4"/>
    </row>
    <row r="27" spans="1:44" customFormat="1">
      <c r="A27" s="14" t="s">
        <v>35</v>
      </c>
      <c r="B27" s="14" t="s">
        <v>29</v>
      </c>
      <c r="C27" s="14" t="s">
        <v>84</v>
      </c>
      <c r="D27" s="15" t="s">
        <v>85</v>
      </c>
      <c r="E27" s="15">
        <v>0.21796276000000001</v>
      </c>
      <c r="F27" s="16">
        <v>0.25966265999999999</v>
      </c>
      <c r="G27" s="17">
        <v>35</v>
      </c>
      <c r="H27" s="17">
        <v>276</v>
      </c>
      <c r="I27" s="18">
        <v>5.5237094000000004</v>
      </c>
      <c r="J27" s="18">
        <v>22.372800000000002</v>
      </c>
      <c r="K27" s="19">
        <v>3.5557098800000002</v>
      </c>
      <c r="L27" s="19">
        <v>0.37330000000000002</v>
      </c>
      <c r="M27" s="19">
        <v>1.96799952</v>
      </c>
      <c r="N27" s="20">
        <v>5.0972999999999997</v>
      </c>
      <c r="O27" s="21">
        <v>5.43375203</v>
      </c>
      <c r="P27" s="21">
        <v>5.3023927300000002</v>
      </c>
      <c r="Q27" s="22">
        <v>4.0112754280397296E-2</v>
      </c>
      <c r="R27" s="21">
        <v>11.4</v>
      </c>
      <c r="S27" s="23"/>
      <c r="T27" s="24">
        <v>2016</v>
      </c>
      <c r="U27" s="25">
        <v>0</v>
      </c>
      <c r="V27" s="25">
        <v>1</v>
      </c>
      <c r="W27" s="4">
        <v>0</v>
      </c>
      <c r="X27" s="4">
        <v>0</v>
      </c>
      <c r="Y27" s="4">
        <f t="shared" si="0"/>
        <v>0</v>
      </c>
      <c r="Z27" s="4">
        <f t="shared" si="1"/>
        <v>0</v>
      </c>
      <c r="AA27" s="4">
        <v>0</v>
      </c>
      <c r="AB27" s="4">
        <f t="shared" si="2"/>
        <v>0</v>
      </c>
      <c r="AC27" s="4">
        <f t="shared" si="3"/>
        <v>0</v>
      </c>
      <c r="AD27" s="4">
        <f t="shared" si="4"/>
        <v>1</v>
      </c>
      <c r="AE27" s="4">
        <f t="shared" si="5"/>
        <v>0.64988857142857148</v>
      </c>
      <c r="AF27" s="4">
        <f t="shared" si="6"/>
        <v>0.1589300346849746</v>
      </c>
      <c r="AG27" s="4">
        <f t="shared" si="7"/>
        <v>5.271897990892044</v>
      </c>
      <c r="AH27" s="4">
        <f t="shared" si="8"/>
        <v>0.98358839537327281</v>
      </c>
      <c r="AI27" s="4">
        <f t="shared" si="9"/>
        <v>1.3525362318840581E-3</v>
      </c>
      <c r="AJ27" s="4"/>
      <c r="AK27" s="4"/>
      <c r="AL27" s="4"/>
      <c r="AM27" s="4"/>
      <c r="AN27" s="4"/>
      <c r="AO27" s="4"/>
      <c r="AP27" s="4"/>
      <c r="AQ27" s="4"/>
      <c r="AR27" s="4"/>
    </row>
    <row r="28" spans="1:44" customFormat="1">
      <c r="A28" s="14" t="s">
        <v>35</v>
      </c>
      <c r="B28" s="14" t="s">
        <v>29</v>
      </c>
      <c r="C28" s="14" t="s">
        <v>86</v>
      </c>
      <c r="D28" s="15" t="s">
        <v>87</v>
      </c>
      <c r="E28" s="15">
        <v>-0.55760012999999997</v>
      </c>
      <c r="F28" s="16">
        <v>-0.48366431999999998</v>
      </c>
      <c r="G28" s="17">
        <v>49</v>
      </c>
      <c r="H28" s="17">
        <v>345</v>
      </c>
      <c r="I28" s="18">
        <v>5.2816304399999998</v>
      </c>
      <c r="J28" s="18">
        <v>25.283899999999999</v>
      </c>
      <c r="K28" s="19">
        <v>3.52459005</v>
      </c>
      <c r="L28" s="19">
        <v>0.44590000000000002</v>
      </c>
      <c r="M28" s="19">
        <v>1.75704039</v>
      </c>
      <c r="N28" s="20">
        <v>5.7005999999999997</v>
      </c>
      <c r="O28" s="21">
        <v>5.6561201900000002</v>
      </c>
      <c r="P28" s="21">
        <v>7.5635253000000002</v>
      </c>
      <c r="Q28" s="22">
        <v>-9.8583500928045159E-2</v>
      </c>
      <c r="R28" s="21">
        <v>9.1999999999999993</v>
      </c>
      <c r="S28" s="23"/>
      <c r="T28" s="24">
        <v>2016</v>
      </c>
      <c r="U28" s="25">
        <v>0</v>
      </c>
      <c r="V28" s="25">
        <v>1</v>
      </c>
      <c r="W28" s="4">
        <v>0</v>
      </c>
      <c r="X28" s="4">
        <v>0</v>
      </c>
      <c r="Y28" s="4">
        <f t="shared" si="0"/>
        <v>0</v>
      </c>
      <c r="Z28" s="4">
        <f t="shared" si="1"/>
        <v>0</v>
      </c>
      <c r="AA28" s="4">
        <v>0</v>
      </c>
      <c r="AB28" s="4">
        <f t="shared" si="2"/>
        <v>0</v>
      </c>
      <c r="AC28" s="4">
        <f t="shared" si="3"/>
        <v>0</v>
      </c>
      <c r="AD28" s="4">
        <f t="shared" si="4"/>
        <v>1</v>
      </c>
      <c r="AE28" s="4">
        <f t="shared" si="5"/>
        <v>0.52509795918367352</v>
      </c>
      <c r="AF28" s="4">
        <f t="shared" si="6"/>
        <v>0.13940056913688159</v>
      </c>
      <c r="AG28" s="4">
        <f t="shared" si="7"/>
        <v>3.9404359497645212</v>
      </c>
      <c r="AH28" s="4">
        <f t="shared" si="8"/>
        <v>0.98266990027128065</v>
      </c>
      <c r="AI28" s="4">
        <f t="shared" si="9"/>
        <v>1.2924637681159422E-3</v>
      </c>
      <c r="AJ28" s="4"/>
      <c r="AK28" s="4"/>
      <c r="AL28" s="4"/>
      <c r="AM28" s="4"/>
      <c r="AN28" s="4"/>
      <c r="AO28" s="4"/>
      <c r="AP28" s="4"/>
      <c r="AQ28" s="4"/>
      <c r="AR28" s="4"/>
    </row>
    <row r="29" spans="1:44" customFormat="1">
      <c r="A29" s="14" t="s">
        <v>35</v>
      </c>
      <c r="B29" s="14" t="s">
        <v>29</v>
      </c>
      <c r="C29" s="14" t="s">
        <v>88</v>
      </c>
      <c r="D29" s="15" t="s">
        <v>89</v>
      </c>
      <c r="E29" s="15">
        <v>0.26985565</v>
      </c>
      <c r="F29" s="16">
        <v>0.28658136000000001</v>
      </c>
      <c r="G29" s="17">
        <v>27</v>
      </c>
      <c r="H29" s="17">
        <v>91</v>
      </c>
      <c r="I29" s="18">
        <v>4.8190662099999999</v>
      </c>
      <c r="J29" s="18">
        <v>30.735900000000001</v>
      </c>
      <c r="K29" s="19">
        <v>4.7268761100000001</v>
      </c>
      <c r="L29" s="19">
        <v>1.8200000000000001E-2</v>
      </c>
      <c r="M29" s="19">
        <v>9.2190099999999997E-2</v>
      </c>
      <c r="N29" s="20">
        <v>0.34389999999999998</v>
      </c>
      <c r="O29" s="21">
        <v>4.9961787299999996</v>
      </c>
      <c r="P29" s="21">
        <v>4.1058657800000002</v>
      </c>
      <c r="Q29" s="22">
        <v>5.4012409199780571E-2</v>
      </c>
      <c r="R29" s="21">
        <v>6.2</v>
      </c>
      <c r="S29" s="23"/>
      <c r="T29" s="24">
        <v>2016</v>
      </c>
      <c r="U29" s="25">
        <v>0</v>
      </c>
      <c r="V29" s="25">
        <v>1</v>
      </c>
      <c r="W29" s="4">
        <v>0</v>
      </c>
      <c r="X29" s="4">
        <v>0</v>
      </c>
      <c r="Y29" s="4">
        <f t="shared" si="0"/>
        <v>0</v>
      </c>
      <c r="Z29" s="4">
        <f t="shared" si="1"/>
        <v>0</v>
      </c>
      <c r="AA29" s="4">
        <v>0</v>
      </c>
      <c r="AB29" s="4">
        <f t="shared" si="2"/>
        <v>0</v>
      </c>
      <c r="AC29" s="4">
        <f t="shared" si="3"/>
        <v>0</v>
      </c>
      <c r="AD29" s="4">
        <f t="shared" si="4"/>
        <v>1</v>
      </c>
      <c r="AE29" s="4">
        <f t="shared" si="5"/>
        <v>1.1390407407407408</v>
      </c>
      <c r="AF29" s="4">
        <f t="shared" si="6"/>
        <v>0.15379006666471454</v>
      </c>
      <c r="AG29" s="4">
        <f t="shared" si="7"/>
        <v>5.0653901098901093</v>
      </c>
      <c r="AH29" s="4">
        <f t="shared" si="8"/>
        <v>0.99940820898676919</v>
      </c>
      <c r="AI29" s="4">
        <f t="shared" si="9"/>
        <v>2.0000000000000001E-4</v>
      </c>
      <c r="AJ29" s="4"/>
      <c r="AK29" s="4"/>
      <c r="AL29" s="4"/>
      <c r="AM29" s="4"/>
      <c r="AN29" s="4"/>
      <c r="AO29" s="4"/>
      <c r="AP29" s="4"/>
      <c r="AQ29" s="4"/>
      <c r="AR29" s="4"/>
    </row>
    <row r="30" spans="1:44" customFormat="1">
      <c r="A30" s="14" t="s">
        <v>35</v>
      </c>
      <c r="B30" s="14" t="s">
        <v>29</v>
      </c>
      <c r="C30" s="14" t="s">
        <v>90</v>
      </c>
      <c r="D30" s="15" t="s">
        <v>91</v>
      </c>
      <c r="E30" s="15">
        <v>3.178197E-2</v>
      </c>
      <c r="F30" s="16">
        <v>4.5695149999999997E-2</v>
      </c>
      <c r="G30" s="17">
        <v>25</v>
      </c>
      <c r="H30" s="17">
        <v>189</v>
      </c>
      <c r="I30" s="18">
        <v>4.7687135400000003</v>
      </c>
      <c r="J30" s="18">
        <v>19.4221</v>
      </c>
      <c r="K30" s="19">
        <v>3.5387092099999999</v>
      </c>
      <c r="L30" s="19">
        <v>0.24590000000000001</v>
      </c>
      <c r="M30" s="19">
        <v>1.2300043300000001</v>
      </c>
      <c r="N30" s="20">
        <v>2.1374</v>
      </c>
      <c r="O30" s="21">
        <v>4.7718432999999996</v>
      </c>
      <c r="P30" s="21">
        <v>4.2858304699999996</v>
      </c>
      <c r="Q30" s="22">
        <v>6.6603130073445626E-3</v>
      </c>
      <c r="R30" s="21">
        <v>10.7</v>
      </c>
      <c r="S30" s="23"/>
      <c r="T30" s="24">
        <v>2016</v>
      </c>
      <c r="U30" s="25">
        <v>0</v>
      </c>
      <c r="V30" s="25">
        <v>1</v>
      </c>
      <c r="W30" s="4">
        <v>0</v>
      </c>
      <c r="X30" s="4">
        <v>0</v>
      </c>
      <c r="Y30" s="4">
        <f t="shared" si="0"/>
        <v>0</v>
      </c>
      <c r="Z30" s="4">
        <f t="shared" si="1"/>
        <v>0</v>
      </c>
      <c r="AA30" s="4">
        <v>0</v>
      </c>
      <c r="AB30" s="4">
        <f t="shared" si="2"/>
        <v>0</v>
      </c>
      <c r="AC30" s="4">
        <f t="shared" si="3"/>
        <v>0</v>
      </c>
      <c r="AD30" s="4">
        <f t="shared" si="4"/>
        <v>1</v>
      </c>
      <c r="AE30" s="4">
        <f t="shared" si="5"/>
        <v>0.78671999999999997</v>
      </c>
      <c r="AF30" s="4">
        <f t="shared" si="6"/>
        <v>0.18220013335324192</v>
      </c>
      <c r="AG30" s="4">
        <f t="shared" si="7"/>
        <v>5.0020509556730381</v>
      </c>
      <c r="AH30" s="4">
        <f t="shared" si="8"/>
        <v>0.98749745779947129</v>
      </c>
      <c r="AI30" s="4">
        <f t="shared" si="9"/>
        <v>1.301058201058201E-3</v>
      </c>
      <c r="AJ30" s="4"/>
      <c r="AK30" s="4"/>
      <c r="AL30" s="4"/>
      <c r="AM30" s="4"/>
      <c r="AN30" s="4"/>
      <c r="AO30" s="4"/>
      <c r="AP30" s="4"/>
      <c r="AQ30" s="4"/>
      <c r="AR30" s="4"/>
    </row>
    <row r="31" spans="1:44" customFormat="1">
      <c r="A31" s="14" t="s">
        <v>35</v>
      </c>
      <c r="B31" s="14" t="s">
        <v>29</v>
      </c>
      <c r="C31" s="14" t="s">
        <v>92</v>
      </c>
      <c r="D31" s="15" t="s">
        <v>93</v>
      </c>
      <c r="E31" s="15">
        <v>6.9711099999999998E-2</v>
      </c>
      <c r="F31" s="16">
        <v>0.29496962999999998</v>
      </c>
      <c r="G31" s="17">
        <v>37</v>
      </c>
      <c r="H31" s="17">
        <v>182</v>
      </c>
      <c r="I31" s="18">
        <v>7.6773109699999997</v>
      </c>
      <c r="J31" s="18">
        <v>45.231000000000002</v>
      </c>
      <c r="K31" s="19">
        <v>6.2635900299999996</v>
      </c>
      <c r="L31" s="19">
        <v>0.2631</v>
      </c>
      <c r="M31" s="19">
        <v>1.4137209399999999</v>
      </c>
      <c r="N31" s="20">
        <v>5.4638999999999998</v>
      </c>
      <c r="O31" s="21">
        <v>8.1472397300000008</v>
      </c>
      <c r="P31" s="21">
        <v>6.7908912600000004</v>
      </c>
      <c r="Q31" s="22">
        <v>8.556407115812216E-3</v>
      </c>
      <c r="R31" s="21">
        <v>10.7</v>
      </c>
      <c r="S31" s="23"/>
      <c r="T31" s="24">
        <v>2016</v>
      </c>
      <c r="U31" s="25">
        <v>0</v>
      </c>
      <c r="V31" s="25">
        <v>1</v>
      </c>
      <c r="W31" s="4">
        <v>0</v>
      </c>
      <c r="X31" s="4">
        <v>0</v>
      </c>
      <c r="Y31" s="4">
        <f t="shared" si="0"/>
        <v>0</v>
      </c>
      <c r="Z31" s="4">
        <f t="shared" si="1"/>
        <v>0</v>
      </c>
      <c r="AA31" s="4">
        <v>0</v>
      </c>
      <c r="AB31" s="4">
        <f t="shared" si="2"/>
        <v>0</v>
      </c>
      <c r="AC31" s="4">
        <f t="shared" si="3"/>
        <v>0</v>
      </c>
      <c r="AD31" s="4">
        <f t="shared" si="4"/>
        <v>1</v>
      </c>
      <c r="AE31" s="4">
        <f t="shared" si="5"/>
        <v>1.2295702702702704</v>
      </c>
      <c r="AF31" s="4">
        <f t="shared" si="6"/>
        <v>0.13848002542504034</v>
      </c>
      <c r="AG31" s="4">
        <f t="shared" si="7"/>
        <v>5.3733217027746099</v>
      </c>
      <c r="AH31" s="4">
        <f t="shared" si="8"/>
        <v>0.99421683251234771</v>
      </c>
      <c r="AI31" s="4">
        <f t="shared" si="9"/>
        <v>1.4456043956043957E-3</v>
      </c>
      <c r="AJ31" s="4"/>
      <c r="AK31" s="4"/>
      <c r="AL31" s="4"/>
      <c r="AM31" s="4"/>
      <c r="AN31" s="4"/>
      <c r="AO31" s="4"/>
      <c r="AP31" s="4"/>
      <c r="AQ31" s="4"/>
      <c r="AR31" s="4"/>
    </row>
    <row r="32" spans="1:44" customFormat="1">
      <c r="A32" s="14" t="s">
        <v>35</v>
      </c>
      <c r="B32" s="14" t="s">
        <v>29</v>
      </c>
      <c r="C32" s="14" t="s">
        <v>94</v>
      </c>
      <c r="D32" s="15" t="s">
        <v>95</v>
      </c>
      <c r="E32" s="15">
        <v>0.11087</v>
      </c>
      <c r="F32" s="16">
        <v>7.3580000000000007E-2</v>
      </c>
      <c r="G32" s="17">
        <v>48</v>
      </c>
      <c r="H32" s="17">
        <v>214</v>
      </c>
      <c r="I32" s="18">
        <v>5.8149010099999998</v>
      </c>
      <c r="J32" s="18">
        <v>23.713699999999999</v>
      </c>
      <c r="K32" s="19">
        <v>3.4774989500000002</v>
      </c>
      <c r="L32" s="19">
        <v>0.59340000000000004</v>
      </c>
      <c r="M32" s="19">
        <v>2.3374020600000001</v>
      </c>
      <c r="N32" s="20">
        <v>2.8435000000000001</v>
      </c>
      <c r="O32" s="21">
        <v>11.66854</v>
      </c>
      <c r="P32" s="21">
        <v>10.73699</v>
      </c>
      <c r="Q32" s="22">
        <v>9.5016171689003073E-3</v>
      </c>
      <c r="R32" s="21">
        <v>8.1</v>
      </c>
      <c r="S32" s="23"/>
      <c r="T32" s="24">
        <v>2016</v>
      </c>
      <c r="U32" s="25">
        <v>0</v>
      </c>
      <c r="V32" s="25">
        <v>1</v>
      </c>
      <c r="W32" s="4">
        <v>0</v>
      </c>
      <c r="X32" s="4">
        <v>0</v>
      </c>
      <c r="Y32" s="4">
        <f t="shared" si="0"/>
        <v>0</v>
      </c>
      <c r="Z32" s="4">
        <f t="shared" si="1"/>
        <v>0</v>
      </c>
      <c r="AA32" s="4">
        <v>0</v>
      </c>
      <c r="AB32" s="4">
        <f t="shared" si="2"/>
        <v>0</v>
      </c>
      <c r="AC32" s="4">
        <f t="shared" si="3"/>
        <v>0</v>
      </c>
      <c r="AD32" s="4">
        <f t="shared" si="4"/>
        <v>1</v>
      </c>
      <c r="AE32" s="4">
        <f t="shared" si="5"/>
        <v>0.50639791666666667</v>
      </c>
      <c r="AF32" s="4">
        <f t="shared" si="6"/>
        <v>0.14664514394632638</v>
      </c>
      <c r="AG32" s="4">
        <f t="shared" si="7"/>
        <v>3.9389990899898888</v>
      </c>
      <c r="AH32" s="4">
        <f t="shared" si="8"/>
        <v>0.97558737981906529</v>
      </c>
      <c r="AI32" s="4">
        <f t="shared" si="9"/>
        <v>2.7728971962616825E-3</v>
      </c>
      <c r="AJ32" s="4"/>
      <c r="AK32" s="4"/>
      <c r="AL32" s="4"/>
      <c r="AM32" s="4"/>
      <c r="AN32" s="4"/>
      <c r="AO32" s="4"/>
      <c r="AP32" s="4"/>
      <c r="AQ32" s="4"/>
      <c r="AR32" s="4"/>
    </row>
    <row r="33" spans="1:44" customFormat="1">
      <c r="A33" s="14" t="s">
        <v>35</v>
      </c>
      <c r="B33" s="14" t="s">
        <v>29</v>
      </c>
      <c r="C33" s="14" t="s">
        <v>96</v>
      </c>
      <c r="D33" s="15" t="s">
        <v>97</v>
      </c>
      <c r="E33" s="15">
        <v>0.18469795</v>
      </c>
      <c r="F33" s="16">
        <v>0.14154463</v>
      </c>
      <c r="G33" s="17">
        <v>17</v>
      </c>
      <c r="H33" s="17">
        <v>60</v>
      </c>
      <c r="I33" s="18">
        <v>5.0168877199999997</v>
      </c>
      <c r="J33" s="18">
        <v>18.371300000000002</v>
      </c>
      <c r="K33" s="19">
        <v>3.0431949700000001</v>
      </c>
      <c r="L33" s="19">
        <v>0.21740000000000001</v>
      </c>
      <c r="M33" s="19">
        <v>1.9736927500000001</v>
      </c>
      <c r="N33" s="20">
        <v>1.1504000000000001</v>
      </c>
      <c r="O33" s="21">
        <v>6.2785310299999999</v>
      </c>
      <c r="P33" s="21">
        <v>5.4613513300000003</v>
      </c>
      <c r="Q33" s="22">
        <v>2.9417382683541504E-2</v>
      </c>
      <c r="R33" s="21">
        <v>7.7</v>
      </c>
      <c r="S33" s="23"/>
      <c r="T33" s="24">
        <v>2016</v>
      </c>
      <c r="U33" s="25">
        <v>0</v>
      </c>
      <c r="V33" s="25">
        <v>1</v>
      </c>
      <c r="W33" s="4">
        <v>0</v>
      </c>
      <c r="X33" s="4">
        <v>0</v>
      </c>
      <c r="Y33" s="4">
        <f t="shared" ref="Y33:Y64" si="10">IF(A33="南區",1,0)</f>
        <v>0</v>
      </c>
      <c r="Z33" s="4">
        <f t="shared" ref="Z33:Z64" si="11">IF(A33="高屏",1,0)</f>
        <v>0</v>
      </c>
      <c r="AA33" s="4">
        <v>0</v>
      </c>
      <c r="AB33" s="4">
        <f t="shared" ref="AB33:AB64" si="12">IF(B33="醫學中心",1,0)</f>
        <v>0</v>
      </c>
      <c r="AC33" s="4">
        <f t="shared" ref="AC33:AC64" si="13">IF(B33="區域醫院",1,0)</f>
        <v>0</v>
      </c>
      <c r="AD33" s="4">
        <f t="shared" ref="AD33:AD64" si="14">IF(B33="地區醫院",1,0)</f>
        <v>1</v>
      </c>
      <c r="AE33" s="4">
        <f t="shared" ref="AE33:AE64" si="15">(L33+J33)/G33</f>
        <v>1.0934529411764708</v>
      </c>
      <c r="AF33" s="4">
        <f t="shared" ref="AF33:AF64" si="16">K33/J33</f>
        <v>0.16564940804406872</v>
      </c>
      <c r="AG33" s="4">
        <f t="shared" ref="AG33:AG64" si="17">M33/L33</f>
        <v>9.078623505059797</v>
      </c>
      <c r="AH33" s="4">
        <f t="shared" ref="AH33:AH64" si="18">J33/(L33+J33)</f>
        <v>0.98830472276167769</v>
      </c>
      <c r="AI33" s="4">
        <f t="shared" ref="AI33:AI64" si="19">L33/H33</f>
        <v>3.6233333333333334E-3</v>
      </c>
      <c r="AJ33" s="4"/>
      <c r="AK33" s="4"/>
      <c r="AL33" s="4"/>
      <c r="AM33" s="4"/>
      <c r="AN33" s="4"/>
      <c r="AO33" s="4"/>
      <c r="AP33" s="4"/>
      <c r="AQ33" s="4"/>
      <c r="AR33" s="4"/>
    </row>
    <row r="34" spans="1:44" customFormat="1">
      <c r="A34" s="14" t="s">
        <v>35</v>
      </c>
      <c r="B34" s="14" t="s">
        <v>29</v>
      </c>
      <c r="C34" s="14" t="s">
        <v>98</v>
      </c>
      <c r="D34" s="15" t="s">
        <v>99</v>
      </c>
      <c r="E34" s="15">
        <v>-0.16469</v>
      </c>
      <c r="F34" s="16">
        <v>1.14E-3</v>
      </c>
      <c r="G34" s="17">
        <v>60</v>
      </c>
      <c r="H34" s="17">
        <v>188</v>
      </c>
      <c r="I34" s="18">
        <v>5.5338573799999997</v>
      </c>
      <c r="J34" s="18">
        <v>22.275600000000001</v>
      </c>
      <c r="K34" s="19">
        <v>4.4306418399999998</v>
      </c>
      <c r="L34" s="19">
        <v>0.23180000000000001</v>
      </c>
      <c r="M34" s="19">
        <v>1.1032155400000001</v>
      </c>
      <c r="N34" s="20">
        <v>1.6248</v>
      </c>
      <c r="O34" s="21">
        <v>9.5015099999999997</v>
      </c>
      <c r="P34" s="21">
        <v>9.2949599999999997</v>
      </c>
      <c r="Q34" s="22">
        <v>-1.7333034433474261E-2</v>
      </c>
      <c r="R34" s="21">
        <v>6.7</v>
      </c>
      <c r="S34" s="23"/>
      <c r="T34" s="24">
        <v>2016</v>
      </c>
      <c r="U34" s="25">
        <v>1</v>
      </c>
      <c r="V34" s="25">
        <v>1</v>
      </c>
      <c r="W34" s="4">
        <v>0</v>
      </c>
      <c r="X34" s="4">
        <v>0</v>
      </c>
      <c r="Y34" s="4">
        <f t="shared" si="10"/>
        <v>0</v>
      </c>
      <c r="Z34" s="4">
        <f t="shared" si="11"/>
        <v>0</v>
      </c>
      <c r="AA34" s="4">
        <v>0</v>
      </c>
      <c r="AB34" s="4">
        <f t="shared" si="12"/>
        <v>0</v>
      </c>
      <c r="AC34" s="4">
        <f t="shared" si="13"/>
        <v>0</v>
      </c>
      <c r="AD34" s="4">
        <f t="shared" si="14"/>
        <v>1</v>
      </c>
      <c r="AE34" s="4">
        <f t="shared" si="15"/>
        <v>0.37512333333333336</v>
      </c>
      <c r="AF34" s="4">
        <f t="shared" si="16"/>
        <v>0.19890112230422524</v>
      </c>
      <c r="AG34" s="4">
        <f t="shared" si="17"/>
        <v>4.759342277825712</v>
      </c>
      <c r="AH34" s="4">
        <f t="shared" si="18"/>
        <v>0.98970116495019422</v>
      </c>
      <c r="AI34" s="4">
        <f t="shared" si="19"/>
        <v>1.2329787234042554E-3</v>
      </c>
      <c r="AJ34" s="4"/>
      <c r="AK34" s="4"/>
      <c r="AL34" s="4"/>
      <c r="AM34" s="4"/>
      <c r="AN34" s="4"/>
      <c r="AO34" s="4"/>
      <c r="AP34" s="4"/>
      <c r="AQ34" s="4"/>
      <c r="AR34" s="4"/>
    </row>
    <row r="35" spans="1:44" customFormat="1">
      <c r="A35" s="14" t="s">
        <v>35</v>
      </c>
      <c r="B35" s="14" t="s">
        <v>29</v>
      </c>
      <c r="C35" s="14" t="s">
        <v>100</v>
      </c>
      <c r="D35" s="15" t="s">
        <v>101</v>
      </c>
      <c r="E35" s="15">
        <v>-0.36382999999999999</v>
      </c>
      <c r="F35" s="16">
        <v>0.43830999999999998</v>
      </c>
      <c r="G35" s="17">
        <v>98</v>
      </c>
      <c r="H35" s="17">
        <v>307</v>
      </c>
      <c r="I35" s="18">
        <v>11.55726355</v>
      </c>
      <c r="J35" s="18">
        <v>55.703000000000003</v>
      </c>
      <c r="K35" s="19">
        <v>8.17351326</v>
      </c>
      <c r="L35" s="19">
        <v>0.89410000000000001</v>
      </c>
      <c r="M35" s="19">
        <v>3.38375029</v>
      </c>
      <c r="N35" s="20">
        <v>5.7153999999999998</v>
      </c>
      <c r="O35" s="21">
        <v>14.748570000000001</v>
      </c>
      <c r="P35" s="21">
        <v>13.876250000000001</v>
      </c>
      <c r="Q35" s="22">
        <v>-2.4668832300351828E-2</v>
      </c>
      <c r="R35" s="21">
        <v>11.8</v>
      </c>
      <c r="S35" s="23"/>
      <c r="T35" s="24">
        <v>2016</v>
      </c>
      <c r="U35" s="25">
        <v>1</v>
      </c>
      <c r="V35" s="25">
        <v>1</v>
      </c>
      <c r="W35" s="4">
        <v>0</v>
      </c>
      <c r="X35" s="4">
        <v>0</v>
      </c>
      <c r="Y35" s="4">
        <f t="shared" si="10"/>
        <v>0</v>
      </c>
      <c r="Z35" s="4">
        <f t="shared" si="11"/>
        <v>0</v>
      </c>
      <c r="AA35" s="4">
        <v>0</v>
      </c>
      <c r="AB35" s="4">
        <f t="shared" si="12"/>
        <v>0</v>
      </c>
      <c r="AC35" s="4">
        <f t="shared" si="13"/>
        <v>0</v>
      </c>
      <c r="AD35" s="4">
        <f t="shared" si="14"/>
        <v>1</v>
      </c>
      <c r="AE35" s="4">
        <f t="shared" si="15"/>
        <v>0.57752142857142863</v>
      </c>
      <c r="AF35" s="4">
        <f t="shared" si="16"/>
        <v>0.14673380715580847</v>
      </c>
      <c r="AG35" s="4">
        <f t="shared" si="17"/>
        <v>3.7845322558997876</v>
      </c>
      <c r="AH35" s="4">
        <f t="shared" si="18"/>
        <v>0.98420237079284978</v>
      </c>
      <c r="AI35" s="4">
        <f t="shared" si="19"/>
        <v>2.9123778501628666E-3</v>
      </c>
      <c r="AJ35" s="4"/>
      <c r="AK35" s="4"/>
      <c r="AL35" s="4"/>
      <c r="AM35" s="4"/>
      <c r="AN35" s="4"/>
      <c r="AO35" s="4"/>
      <c r="AP35" s="4"/>
      <c r="AQ35" s="4"/>
      <c r="AR35" s="4"/>
    </row>
    <row r="36" spans="1:44" customFormat="1">
      <c r="A36" s="14" t="s">
        <v>35</v>
      </c>
      <c r="B36" s="14" t="s">
        <v>29</v>
      </c>
      <c r="C36" s="14" t="s">
        <v>102</v>
      </c>
      <c r="D36" s="15" t="s">
        <v>103</v>
      </c>
      <c r="E36" s="15">
        <v>0.59253</v>
      </c>
      <c r="F36" s="16">
        <v>0.65558000000000005</v>
      </c>
      <c r="G36" s="17">
        <v>38</v>
      </c>
      <c r="H36" s="17">
        <v>127</v>
      </c>
      <c r="I36" s="18">
        <v>4.8943187400000001</v>
      </c>
      <c r="J36" s="18">
        <v>30.492899999999999</v>
      </c>
      <c r="K36" s="19">
        <v>4.13828642</v>
      </c>
      <c r="L36" s="19">
        <v>0.16889999999999999</v>
      </c>
      <c r="M36" s="19">
        <v>0.75603231999999998</v>
      </c>
      <c r="N36" s="20">
        <v>1.6435</v>
      </c>
      <c r="O36" s="21">
        <v>6.2493699999999999</v>
      </c>
      <c r="P36" s="21">
        <v>5.5930400000000002</v>
      </c>
      <c r="Q36" s="22">
        <v>9.481435728721456E-2</v>
      </c>
      <c r="R36" s="21">
        <v>10.4</v>
      </c>
      <c r="S36" s="23"/>
      <c r="T36" s="24">
        <v>2016</v>
      </c>
      <c r="U36" s="25">
        <v>1</v>
      </c>
      <c r="V36" s="25">
        <v>1</v>
      </c>
      <c r="W36" s="4">
        <v>0</v>
      </c>
      <c r="X36" s="4">
        <v>0</v>
      </c>
      <c r="Y36" s="4">
        <f t="shared" si="10"/>
        <v>0</v>
      </c>
      <c r="Z36" s="4">
        <f t="shared" si="11"/>
        <v>0</v>
      </c>
      <c r="AA36" s="4">
        <v>0</v>
      </c>
      <c r="AB36" s="4">
        <f t="shared" si="12"/>
        <v>0</v>
      </c>
      <c r="AC36" s="4">
        <f t="shared" si="13"/>
        <v>0</v>
      </c>
      <c r="AD36" s="4">
        <f t="shared" si="14"/>
        <v>1</v>
      </c>
      <c r="AE36" s="4">
        <f t="shared" si="15"/>
        <v>0.80688947368421049</v>
      </c>
      <c r="AF36" s="4">
        <f t="shared" si="16"/>
        <v>0.13571311420035484</v>
      </c>
      <c r="AG36" s="4">
        <f t="shared" si="17"/>
        <v>4.4762126702190645</v>
      </c>
      <c r="AH36" s="4">
        <f t="shared" si="18"/>
        <v>0.99449151713206663</v>
      </c>
      <c r="AI36" s="4">
        <f t="shared" si="19"/>
        <v>1.3299212598425196E-3</v>
      </c>
      <c r="AJ36" s="4"/>
      <c r="AK36" s="4"/>
      <c r="AL36" s="4"/>
      <c r="AM36" s="4"/>
      <c r="AN36" s="4"/>
      <c r="AO36" s="4"/>
      <c r="AP36" s="4"/>
      <c r="AQ36" s="4"/>
      <c r="AR36" s="4"/>
    </row>
    <row r="37" spans="1:44" customFormat="1">
      <c r="A37" s="14" t="s">
        <v>35</v>
      </c>
      <c r="B37" s="14" t="s">
        <v>29</v>
      </c>
      <c r="C37" s="14" t="s">
        <v>104</v>
      </c>
      <c r="D37" s="15" t="s">
        <v>105</v>
      </c>
      <c r="E37" s="15">
        <v>0.10962088</v>
      </c>
      <c r="F37" s="16">
        <v>7.6583780000000004E-2</v>
      </c>
      <c r="G37" s="17">
        <v>58</v>
      </c>
      <c r="H37" s="17">
        <v>157</v>
      </c>
      <c r="I37" s="18">
        <v>5.6845356200000001</v>
      </c>
      <c r="J37" s="18">
        <v>30.935199999999998</v>
      </c>
      <c r="K37" s="19">
        <v>4.2379779700000002</v>
      </c>
      <c r="L37" s="19">
        <v>0.31390000000000001</v>
      </c>
      <c r="M37" s="19">
        <v>1.4465576499999999</v>
      </c>
      <c r="N37" s="20">
        <v>1.4608000000000001</v>
      </c>
      <c r="O37" s="21">
        <v>10.52177082</v>
      </c>
      <c r="P37" s="21">
        <v>8.4248163500000004</v>
      </c>
      <c r="Q37" s="22">
        <v>1.0418482009856208E-2</v>
      </c>
      <c r="R37" s="21">
        <v>8.4</v>
      </c>
      <c r="S37" s="23"/>
      <c r="T37" s="24">
        <v>2016</v>
      </c>
      <c r="U37" s="25">
        <v>1</v>
      </c>
      <c r="V37" s="25">
        <v>1</v>
      </c>
      <c r="W37" s="4">
        <v>0</v>
      </c>
      <c r="X37" s="4">
        <v>0</v>
      </c>
      <c r="Y37" s="4">
        <f t="shared" si="10"/>
        <v>0</v>
      </c>
      <c r="Z37" s="4">
        <f t="shared" si="11"/>
        <v>0</v>
      </c>
      <c r="AA37" s="4">
        <v>0</v>
      </c>
      <c r="AB37" s="4">
        <f t="shared" si="12"/>
        <v>0</v>
      </c>
      <c r="AC37" s="4">
        <f t="shared" si="13"/>
        <v>0</v>
      </c>
      <c r="AD37" s="4">
        <f t="shared" si="14"/>
        <v>1</v>
      </c>
      <c r="AE37" s="4">
        <f t="shared" si="15"/>
        <v>0.53877758620689653</v>
      </c>
      <c r="AF37" s="4">
        <f t="shared" si="16"/>
        <v>0.13699533120846158</v>
      </c>
      <c r="AG37" s="4">
        <f t="shared" si="17"/>
        <v>4.608339120739088</v>
      </c>
      <c r="AH37" s="4">
        <f t="shared" si="18"/>
        <v>0.98995491070142816</v>
      </c>
      <c r="AI37" s="4">
        <f t="shared" si="19"/>
        <v>1.9993630573248407E-3</v>
      </c>
      <c r="AJ37" s="4"/>
      <c r="AK37" s="4"/>
      <c r="AL37" s="4"/>
      <c r="AM37" s="4"/>
      <c r="AN37" s="4"/>
      <c r="AO37" s="4"/>
      <c r="AP37" s="4"/>
      <c r="AQ37" s="4"/>
      <c r="AR37" s="4"/>
    </row>
    <row r="38" spans="1:44" customFormat="1">
      <c r="A38" s="14" t="s">
        <v>35</v>
      </c>
      <c r="B38" s="14" t="s">
        <v>29</v>
      </c>
      <c r="C38" s="14" t="s">
        <v>106</v>
      </c>
      <c r="D38" s="15" t="s">
        <v>107</v>
      </c>
      <c r="E38" s="15">
        <v>-0.17679384000000001</v>
      </c>
      <c r="F38" s="16">
        <v>-0.21690501000000001</v>
      </c>
      <c r="G38" s="17">
        <v>27</v>
      </c>
      <c r="H38" s="17">
        <v>163</v>
      </c>
      <c r="I38" s="18">
        <v>5.2812789699999998</v>
      </c>
      <c r="J38" s="18">
        <v>24.358699999999999</v>
      </c>
      <c r="K38" s="19">
        <v>3.7583492999999999</v>
      </c>
      <c r="L38" s="19">
        <v>0.28360000000000002</v>
      </c>
      <c r="M38" s="19">
        <v>1.5229296699999999</v>
      </c>
      <c r="N38" s="20">
        <v>2.9963000000000002</v>
      </c>
      <c r="O38" s="21">
        <v>5.5376576799999997</v>
      </c>
      <c r="P38" s="21">
        <v>5.1778832100000001</v>
      </c>
      <c r="Q38" s="22">
        <v>-3.1925743737919177E-2</v>
      </c>
      <c r="R38" s="21">
        <v>9.4</v>
      </c>
      <c r="S38" s="23"/>
      <c r="T38" s="24">
        <v>2016</v>
      </c>
      <c r="U38" s="25">
        <v>1</v>
      </c>
      <c r="V38" s="25">
        <v>1</v>
      </c>
      <c r="W38" s="4">
        <v>0</v>
      </c>
      <c r="X38" s="4">
        <v>0</v>
      </c>
      <c r="Y38" s="4">
        <f t="shared" si="10"/>
        <v>0</v>
      </c>
      <c r="Z38" s="4">
        <f t="shared" si="11"/>
        <v>0</v>
      </c>
      <c r="AA38" s="4">
        <v>0</v>
      </c>
      <c r="AB38" s="4">
        <f t="shared" si="12"/>
        <v>0</v>
      </c>
      <c r="AC38" s="4">
        <f t="shared" si="13"/>
        <v>0</v>
      </c>
      <c r="AD38" s="4">
        <f t="shared" si="14"/>
        <v>1</v>
      </c>
      <c r="AE38" s="4">
        <f t="shared" si="15"/>
        <v>0.9126777777777777</v>
      </c>
      <c r="AF38" s="4">
        <f t="shared" si="16"/>
        <v>0.15429186697155431</v>
      </c>
      <c r="AG38" s="4">
        <f t="shared" si="17"/>
        <v>5.3699917842031022</v>
      </c>
      <c r="AH38" s="4">
        <f t="shared" si="18"/>
        <v>0.98849133400697176</v>
      </c>
      <c r="AI38" s="4">
        <f t="shared" si="19"/>
        <v>1.7398773006134971E-3</v>
      </c>
      <c r="AJ38" s="4"/>
      <c r="AK38" s="4"/>
      <c r="AL38" s="4"/>
      <c r="AM38" s="4"/>
      <c r="AN38" s="4"/>
      <c r="AO38" s="4"/>
      <c r="AP38" s="4"/>
      <c r="AQ38" s="4"/>
      <c r="AR38" s="4"/>
    </row>
    <row r="39" spans="1:44" customFormat="1">
      <c r="A39" s="14" t="s">
        <v>108</v>
      </c>
      <c r="B39" s="14" t="s">
        <v>27</v>
      </c>
      <c r="C39" s="14" t="s">
        <v>109</v>
      </c>
      <c r="D39" s="15" t="s">
        <v>110</v>
      </c>
      <c r="E39" s="15">
        <v>4.5675179400000001</v>
      </c>
      <c r="F39" s="16">
        <v>43.576975879999999</v>
      </c>
      <c r="G39" s="17">
        <v>1672</v>
      </c>
      <c r="H39" s="17">
        <v>3632</v>
      </c>
      <c r="I39" s="18">
        <v>219.84559605000001</v>
      </c>
      <c r="J39" s="18">
        <v>414.87860000000001</v>
      </c>
      <c r="K39" s="19">
        <v>113.64883553</v>
      </c>
      <c r="L39" s="19">
        <v>12.9146</v>
      </c>
      <c r="M39" s="19">
        <v>106.19676052</v>
      </c>
      <c r="N39" s="20">
        <v>106.2684</v>
      </c>
      <c r="O39" s="21">
        <v>271.37894855000002</v>
      </c>
      <c r="P39" s="21">
        <v>258.10362837999998</v>
      </c>
      <c r="Q39" s="22">
        <v>1.6830774694959291E-2</v>
      </c>
      <c r="R39" s="21">
        <v>7.6</v>
      </c>
      <c r="S39" s="23"/>
      <c r="T39" s="24">
        <v>2016</v>
      </c>
      <c r="U39" s="25">
        <v>1</v>
      </c>
      <c r="V39" s="25">
        <v>0</v>
      </c>
      <c r="W39" s="4">
        <v>1</v>
      </c>
      <c r="X39" s="4">
        <v>0</v>
      </c>
      <c r="Y39" s="4">
        <f t="shared" si="10"/>
        <v>0</v>
      </c>
      <c r="Z39" s="4">
        <f t="shared" si="11"/>
        <v>0</v>
      </c>
      <c r="AA39" s="4">
        <v>0</v>
      </c>
      <c r="AB39" s="4">
        <f t="shared" si="12"/>
        <v>1</v>
      </c>
      <c r="AC39" s="4">
        <f t="shared" si="13"/>
        <v>0</v>
      </c>
      <c r="AD39" s="4">
        <f t="shared" si="14"/>
        <v>0</v>
      </c>
      <c r="AE39" s="4">
        <f t="shared" si="15"/>
        <v>0.25585717703349281</v>
      </c>
      <c r="AF39" s="4">
        <f t="shared" si="16"/>
        <v>0.27393274931510087</v>
      </c>
      <c r="AG39" s="4">
        <f t="shared" si="17"/>
        <v>8.2230003654778319</v>
      </c>
      <c r="AH39" s="4">
        <f t="shared" si="18"/>
        <v>0.96981111434216349</v>
      </c>
      <c r="AI39" s="4">
        <f t="shared" si="19"/>
        <v>3.5557819383259912E-3</v>
      </c>
      <c r="AJ39" s="4"/>
      <c r="AK39" s="4"/>
      <c r="AL39" s="4"/>
      <c r="AM39" s="4"/>
      <c r="AN39" s="4"/>
      <c r="AO39" s="4"/>
      <c r="AP39" s="4"/>
      <c r="AQ39" s="4"/>
      <c r="AR39" s="4"/>
    </row>
    <row r="40" spans="1:44" customFormat="1">
      <c r="A40" s="14" t="s">
        <v>108</v>
      </c>
      <c r="B40" s="14" t="s">
        <v>28</v>
      </c>
      <c r="C40" s="14" t="s">
        <v>111</v>
      </c>
      <c r="D40" s="15" t="s">
        <v>112</v>
      </c>
      <c r="E40" s="15">
        <v>1.37721636</v>
      </c>
      <c r="F40" s="16">
        <v>1.76024136</v>
      </c>
      <c r="G40" s="17">
        <v>191</v>
      </c>
      <c r="H40" s="17">
        <v>960</v>
      </c>
      <c r="I40" s="18">
        <v>35.122042749999999</v>
      </c>
      <c r="J40" s="18">
        <v>72.591499999999996</v>
      </c>
      <c r="K40" s="19">
        <v>19.091459010000001</v>
      </c>
      <c r="L40" s="19">
        <v>2.9235000000000002</v>
      </c>
      <c r="M40" s="19">
        <v>16.030583740000001</v>
      </c>
      <c r="N40" s="20">
        <v>22.937100000000001</v>
      </c>
      <c r="O40" s="21">
        <v>39.527173650000002</v>
      </c>
      <c r="P40" s="21">
        <v>38.439411130000003</v>
      </c>
      <c r="Q40" s="22">
        <v>3.4842267554841981E-2</v>
      </c>
      <c r="R40" s="21">
        <v>10.8</v>
      </c>
      <c r="S40" s="23"/>
      <c r="T40" s="24">
        <v>2016</v>
      </c>
      <c r="U40" s="25">
        <v>0</v>
      </c>
      <c r="V40" s="25">
        <v>0</v>
      </c>
      <c r="W40" s="4">
        <v>1</v>
      </c>
      <c r="X40" s="4">
        <v>0</v>
      </c>
      <c r="Y40" s="4">
        <f t="shared" si="10"/>
        <v>0</v>
      </c>
      <c r="Z40" s="4">
        <f t="shared" si="11"/>
        <v>0</v>
      </c>
      <c r="AA40" s="4">
        <v>0</v>
      </c>
      <c r="AB40" s="4">
        <f t="shared" si="12"/>
        <v>0</v>
      </c>
      <c r="AC40" s="4">
        <f t="shared" si="13"/>
        <v>1</v>
      </c>
      <c r="AD40" s="4">
        <f t="shared" si="14"/>
        <v>0</v>
      </c>
      <c r="AE40" s="4">
        <f t="shared" si="15"/>
        <v>0.39536649214659686</v>
      </c>
      <c r="AF40" s="4">
        <f t="shared" si="16"/>
        <v>0.26299854679955648</v>
      </c>
      <c r="AG40" s="4">
        <f t="shared" si="17"/>
        <v>5.4833534256883869</v>
      </c>
      <c r="AH40" s="4">
        <f t="shared" si="18"/>
        <v>0.96128583725087724</v>
      </c>
      <c r="AI40" s="4">
        <f t="shared" si="19"/>
        <v>3.0453125000000003E-3</v>
      </c>
      <c r="AJ40" s="4"/>
      <c r="AK40" s="4"/>
      <c r="AL40" s="4"/>
      <c r="AM40" s="4"/>
      <c r="AN40" s="4"/>
      <c r="AO40" s="4"/>
      <c r="AP40" s="4"/>
      <c r="AQ40" s="4"/>
      <c r="AR40" s="4"/>
    </row>
    <row r="41" spans="1:44" customFormat="1">
      <c r="A41" s="14" t="s">
        <v>108</v>
      </c>
      <c r="B41" s="14" t="s">
        <v>28</v>
      </c>
      <c r="C41" s="14" t="s">
        <v>113</v>
      </c>
      <c r="D41" s="15" t="s">
        <v>114</v>
      </c>
      <c r="E41" s="15">
        <v>0.37500700999999997</v>
      </c>
      <c r="F41" s="16">
        <v>0.48518222</v>
      </c>
      <c r="G41" s="17">
        <v>41</v>
      </c>
      <c r="H41" s="17">
        <v>676</v>
      </c>
      <c r="I41" s="18">
        <v>7.3146816399999999</v>
      </c>
      <c r="J41" s="18">
        <v>11.821899999999999</v>
      </c>
      <c r="K41" s="19">
        <v>2.3679507700000002</v>
      </c>
      <c r="L41" s="19">
        <v>1.4499</v>
      </c>
      <c r="M41" s="19">
        <v>4.9467308699999997</v>
      </c>
      <c r="N41" s="20">
        <v>33.956600000000002</v>
      </c>
      <c r="O41" s="21">
        <v>6.9693088899999998</v>
      </c>
      <c r="P41" s="21">
        <v>6.9908504499999999</v>
      </c>
      <c r="Q41" s="22">
        <v>5.3808349711415931E-2</v>
      </c>
      <c r="R41" s="21">
        <v>11.9</v>
      </c>
      <c r="S41" s="23"/>
      <c r="T41" s="24">
        <v>2016</v>
      </c>
      <c r="U41" s="25">
        <v>0</v>
      </c>
      <c r="V41" s="25">
        <v>0</v>
      </c>
      <c r="W41" s="4">
        <v>1</v>
      </c>
      <c r="X41" s="4">
        <v>0</v>
      </c>
      <c r="Y41" s="4">
        <f t="shared" si="10"/>
        <v>0</v>
      </c>
      <c r="Z41" s="4">
        <f t="shared" si="11"/>
        <v>0</v>
      </c>
      <c r="AA41" s="4">
        <v>0</v>
      </c>
      <c r="AB41" s="4">
        <f t="shared" si="12"/>
        <v>0</v>
      </c>
      <c r="AC41" s="4">
        <f t="shared" si="13"/>
        <v>1</v>
      </c>
      <c r="AD41" s="4">
        <f t="shared" si="14"/>
        <v>0</v>
      </c>
      <c r="AE41" s="4">
        <f t="shared" si="15"/>
        <v>0.32370243902439022</v>
      </c>
      <c r="AF41" s="4">
        <f t="shared" si="16"/>
        <v>0.20030204704827484</v>
      </c>
      <c r="AG41" s="4">
        <f t="shared" si="17"/>
        <v>3.4117738257810881</v>
      </c>
      <c r="AH41" s="4">
        <f t="shared" si="18"/>
        <v>0.89075332660226947</v>
      </c>
      <c r="AI41" s="4">
        <f t="shared" si="19"/>
        <v>2.1448224852071004E-3</v>
      </c>
      <c r="AJ41" s="4"/>
      <c r="AK41" s="4"/>
      <c r="AL41" s="4"/>
      <c r="AM41" s="4"/>
      <c r="AN41" s="4"/>
      <c r="AO41" s="4"/>
      <c r="AP41" s="4"/>
      <c r="AQ41" s="4"/>
      <c r="AR41" s="4"/>
    </row>
    <row r="42" spans="1:44" customFormat="1">
      <c r="A42" s="14" t="s">
        <v>108</v>
      </c>
      <c r="B42" s="14" t="s">
        <v>28</v>
      </c>
      <c r="C42" s="14" t="s">
        <v>115</v>
      </c>
      <c r="D42" s="15" t="s">
        <v>116</v>
      </c>
      <c r="E42" s="15">
        <v>0.34099553999999999</v>
      </c>
      <c r="F42" s="16">
        <v>0.44114299000000001</v>
      </c>
      <c r="G42" s="17">
        <v>51</v>
      </c>
      <c r="H42" s="17">
        <v>405</v>
      </c>
      <c r="I42" s="18">
        <v>9.0062346099999999</v>
      </c>
      <c r="J42" s="18">
        <v>20.209299999999999</v>
      </c>
      <c r="K42" s="19">
        <v>4.5664064299999998</v>
      </c>
      <c r="L42" s="19">
        <v>0.88729999999999998</v>
      </c>
      <c r="M42" s="19">
        <v>4.4398281800000001</v>
      </c>
      <c r="N42" s="20">
        <v>8.9611999999999998</v>
      </c>
      <c r="O42" s="21">
        <v>9.6307980999999998</v>
      </c>
      <c r="P42" s="21">
        <v>9.4511214999999993</v>
      </c>
      <c r="Q42" s="22">
        <v>3.5406779008273465E-2</v>
      </c>
      <c r="R42" s="21">
        <v>11</v>
      </c>
      <c r="S42" s="23"/>
      <c r="T42" s="24">
        <v>2016</v>
      </c>
      <c r="U42" s="25">
        <v>0</v>
      </c>
      <c r="V42" s="25">
        <v>0</v>
      </c>
      <c r="W42" s="4">
        <v>1</v>
      </c>
      <c r="X42" s="4">
        <v>0</v>
      </c>
      <c r="Y42" s="4">
        <f t="shared" si="10"/>
        <v>0</v>
      </c>
      <c r="Z42" s="4">
        <f t="shared" si="11"/>
        <v>0</v>
      </c>
      <c r="AA42" s="4">
        <v>0</v>
      </c>
      <c r="AB42" s="4">
        <f t="shared" si="12"/>
        <v>0</v>
      </c>
      <c r="AC42" s="4">
        <f t="shared" si="13"/>
        <v>1</v>
      </c>
      <c r="AD42" s="4">
        <f t="shared" si="14"/>
        <v>0</v>
      </c>
      <c r="AE42" s="4">
        <f t="shared" si="15"/>
        <v>0.41365882352941175</v>
      </c>
      <c r="AF42" s="4">
        <f t="shared" si="16"/>
        <v>0.2259556951502526</v>
      </c>
      <c r="AG42" s="4">
        <f t="shared" si="17"/>
        <v>5.0037509072467037</v>
      </c>
      <c r="AH42" s="4">
        <f t="shared" si="18"/>
        <v>0.95794109003346517</v>
      </c>
      <c r="AI42" s="4">
        <f t="shared" si="19"/>
        <v>2.1908641975308643E-3</v>
      </c>
      <c r="AJ42" s="4"/>
      <c r="AK42" s="4"/>
      <c r="AL42" s="4"/>
      <c r="AM42" s="4"/>
      <c r="AN42" s="4"/>
      <c r="AO42" s="4"/>
      <c r="AP42" s="4"/>
      <c r="AQ42" s="4"/>
      <c r="AR42" s="4"/>
    </row>
    <row r="43" spans="1:44" customFormat="1">
      <c r="A43" s="14" t="s">
        <v>108</v>
      </c>
      <c r="B43" s="14" t="s">
        <v>28</v>
      </c>
      <c r="C43" s="14" t="s">
        <v>117</v>
      </c>
      <c r="D43" s="15" t="s">
        <v>118</v>
      </c>
      <c r="E43" s="15">
        <v>1.71941923</v>
      </c>
      <c r="F43" s="16">
        <v>3.84359787</v>
      </c>
      <c r="G43" s="17">
        <v>249</v>
      </c>
      <c r="H43" s="17">
        <v>806</v>
      </c>
      <c r="I43" s="18">
        <v>36.354104820000003</v>
      </c>
      <c r="J43" s="18">
        <v>84.584699999999998</v>
      </c>
      <c r="K43" s="19">
        <v>20.535495090000001</v>
      </c>
      <c r="L43" s="19">
        <v>2.6377000000000002</v>
      </c>
      <c r="M43" s="19">
        <v>15.81860973</v>
      </c>
      <c r="N43" s="20">
        <v>19.882000000000001</v>
      </c>
      <c r="O43" s="21">
        <v>39.89329764</v>
      </c>
      <c r="P43" s="21">
        <v>37.089501949999999</v>
      </c>
      <c r="Q43" s="22">
        <v>4.3100453753313735E-2</v>
      </c>
      <c r="R43" s="21">
        <v>8.5</v>
      </c>
      <c r="S43" s="23"/>
      <c r="T43" s="24">
        <v>2016</v>
      </c>
      <c r="U43" s="25">
        <v>0</v>
      </c>
      <c r="V43" s="25">
        <v>0</v>
      </c>
      <c r="W43" s="4">
        <v>1</v>
      </c>
      <c r="X43" s="4">
        <v>0</v>
      </c>
      <c r="Y43" s="4">
        <f t="shared" si="10"/>
        <v>0</v>
      </c>
      <c r="Z43" s="4">
        <f t="shared" si="11"/>
        <v>0</v>
      </c>
      <c r="AA43" s="4">
        <v>0</v>
      </c>
      <c r="AB43" s="4">
        <f t="shared" si="12"/>
        <v>0</v>
      </c>
      <c r="AC43" s="4">
        <f t="shared" si="13"/>
        <v>1</v>
      </c>
      <c r="AD43" s="4">
        <f t="shared" si="14"/>
        <v>0</v>
      </c>
      <c r="AE43" s="4">
        <f t="shared" si="15"/>
        <v>0.3502907630522088</v>
      </c>
      <c r="AF43" s="4">
        <f t="shared" si="16"/>
        <v>0.2427802556490713</v>
      </c>
      <c r="AG43" s="4">
        <f t="shared" si="17"/>
        <v>5.9971223907191868</v>
      </c>
      <c r="AH43" s="4">
        <f t="shared" si="18"/>
        <v>0.96975891514106471</v>
      </c>
      <c r="AI43" s="4">
        <f t="shared" si="19"/>
        <v>3.2725806451612905E-3</v>
      </c>
      <c r="AJ43" s="4"/>
      <c r="AK43" s="4"/>
      <c r="AL43" s="4"/>
      <c r="AM43" s="4"/>
      <c r="AN43" s="4"/>
      <c r="AO43" s="4"/>
      <c r="AP43" s="4"/>
      <c r="AQ43" s="4"/>
      <c r="AR43" s="4"/>
    </row>
    <row r="44" spans="1:44" customFormat="1">
      <c r="A44" s="14" t="s">
        <v>108</v>
      </c>
      <c r="B44" s="14" t="s">
        <v>28</v>
      </c>
      <c r="C44" s="14" t="s">
        <v>119</v>
      </c>
      <c r="D44" s="15" t="s">
        <v>120</v>
      </c>
      <c r="E44" s="15">
        <v>0.32009859000000002</v>
      </c>
      <c r="F44" s="16">
        <v>0.37601000000000001</v>
      </c>
      <c r="G44" s="17">
        <v>123</v>
      </c>
      <c r="H44" s="17">
        <v>673</v>
      </c>
      <c r="I44" s="18">
        <v>16.427589380000001</v>
      </c>
      <c r="J44" s="18">
        <v>46.246600000000001</v>
      </c>
      <c r="K44" s="19">
        <v>7.7567058600000003</v>
      </c>
      <c r="L44" s="19">
        <v>1.5270999999999999</v>
      </c>
      <c r="M44" s="19">
        <v>8.6708835200000003</v>
      </c>
      <c r="N44" s="20">
        <v>17.096499999999999</v>
      </c>
      <c r="O44" s="21">
        <v>18.073263229999998</v>
      </c>
      <c r="P44" s="21">
        <v>14.72457575</v>
      </c>
      <c r="Q44" s="22">
        <v>1.7711167370630946E-2</v>
      </c>
      <c r="R44" s="21">
        <v>9.6999999999999993</v>
      </c>
      <c r="S44" s="23"/>
      <c r="T44" s="24">
        <v>2016</v>
      </c>
      <c r="U44" s="25">
        <v>0</v>
      </c>
      <c r="V44" s="25">
        <v>0</v>
      </c>
      <c r="W44" s="4">
        <v>1</v>
      </c>
      <c r="X44" s="4">
        <v>0</v>
      </c>
      <c r="Y44" s="4">
        <f t="shared" si="10"/>
        <v>0</v>
      </c>
      <c r="Z44" s="4">
        <f t="shared" si="11"/>
        <v>0</v>
      </c>
      <c r="AA44" s="4">
        <v>0</v>
      </c>
      <c r="AB44" s="4">
        <f t="shared" si="12"/>
        <v>0</v>
      </c>
      <c r="AC44" s="4">
        <f t="shared" si="13"/>
        <v>1</v>
      </c>
      <c r="AD44" s="4">
        <f t="shared" si="14"/>
        <v>0</v>
      </c>
      <c r="AE44" s="4">
        <f t="shared" si="15"/>
        <v>0.38840406504065039</v>
      </c>
      <c r="AF44" s="4">
        <f t="shared" si="16"/>
        <v>0.1677248891810425</v>
      </c>
      <c r="AG44" s="4">
        <f t="shared" si="17"/>
        <v>5.678006365005567</v>
      </c>
      <c r="AH44" s="4">
        <f t="shared" si="18"/>
        <v>0.96803471366044502</v>
      </c>
      <c r="AI44" s="4">
        <f t="shared" si="19"/>
        <v>2.2690936106983654E-3</v>
      </c>
      <c r="AJ44" s="4"/>
      <c r="AK44" s="4"/>
      <c r="AL44" s="4"/>
      <c r="AM44" s="4"/>
      <c r="AN44" s="4"/>
      <c r="AO44" s="4"/>
      <c r="AP44" s="4"/>
      <c r="AQ44" s="4"/>
      <c r="AR44" s="4"/>
    </row>
    <row r="45" spans="1:44" customFormat="1">
      <c r="A45" s="14" t="s">
        <v>108</v>
      </c>
      <c r="B45" s="14" t="s">
        <v>28</v>
      </c>
      <c r="C45" s="14" t="s">
        <v>121</v>
      </c>
      <c r="D45" s="15" t="s">
        <v>122</v>
      </c>
      <c r="E45" s="15">
        <v>7.2850940000000003E-2</v>
      </c>
      <c r="F45" s="16">
        <v>3.776902E-2</v>
      </c>
      <c r="G45" s="17">
        <v>62</v>
      </c>
      <c r="H45" s="17">
        <v>563</v>
      </c>
      <c r="I45" s="18">
        <v>8.4654727600000008</v>
      </c>
      <c r="J45" s="18">
        <v>21.479399999999998</v>
      </c>
      <c r="K45" s="19">
        <v>4.2705966699999998</v>
      </c>
      <c r="L45" s="19">
        <v>0.59179999999999999</v>
      </c>
      <c r="M45" s="19">
        <v>4.1948760900000002</v>
      </c>
      <c r="N45" s="20">
        <v>9.3369999999999997</v>
      </c>
      <c r="O45" s="21">
        <v>11.47985061</v>
      </c>
      <c r="P45" s="21">
        <v>11.711765120000001</v>
      </c>
      <c r="Q45" s="22">
        <v>6.3459832775646201E-3</v>
      </c>
      <c r="R45" s="21">
        <v>11.3</v>
      </c>
      <c r="S45" s="23"/>
      <c r="T45" s="24">
        <v>2016</v>
      </c>
      <c r="U45" s="25">
        <v>0</v>
      </c>
      <c r="V45" s="25">
        <v>0</v>
      </c>
      <c r="W45" s="4">
        <v>1</v>
      </c>
      <c r="X45" s="4">
        <v>0</v>
      </c>
      <c r="Y45" s="4">
        <f t="shared" si="10"/>
        <v>0</v>
      </c>
      <c r="Z45" s="4">
        <f t="shared" si="11"/>
        <v>0</v>
      </c>
      <c r="AA45" s="4">
        <v>0</v>
      </c>
      <c r="AB45" s="4">
        <f t="shared" si="12"/>
        <v>0</v>
      </c>
      <c r="AC45" s="4">
        <f t="shared" si="13"/>
        <v>1</v>
      </c>
      <c r="AD45" s="4">
        <f t="shared" si="14"/>
        <v>0</v>
      </c>
      <c r="AE45" s="4">
        <f t="shared" si="15"/>
        <v>0.35598709677419349</v>
      </c>
      <c r="AF45" s="4">
        <f t="shared" si="16"/>
        <v>0.19882290333994432</v>
      </c>
      <c r="AG45" s="4">
        <f t="shared" si="17"/>
        <v>7.0883340486650903</v>
      </c>
      <c r="AH45" s="4">
        <f t="shared" si="18"/>
        <v>0.97318677733879444</v>
      </c>
      <c r="AI45" s="4">
        <f t="shared" si="19"/>
        <v>1.0511545293072824E-3</v>
      </c>
      <c r="AJ45" s="4"/>
      <c r="AK45" s="4"/>
      <c r="AL45" s="4"/>
      <c r="AM45" s="4"/>
      <c r="AN45" s="4"/>
      <c r="AO45" s="4"/>
      <c r="AP45" s="4"/>
      <c r="AQ45" s="4"/>
      <c r="AR45" s="4"/>
    </row>
    <row r="46" spans="1:44" customFormat="1">
      <c r="A46" s="14" t="s">
        <v>108</v>
      </c>
      <c r="B46" s="14" t="s">
        <v>28</v>
      </c>
      <c r="C46" s="14" t="s">
        <v>123</v>
      </c>
      <c r="D46" s="15" t="s">
        <v>124</v>
      </c>
      <c r="E46" s="15">
        <v>3.8173520000000002E-2</v>
      </c>
      <c r="F46" s="16">
        <v>-0.17245795999999999</v>
      </c>
      <c r="G46" s="17">
        <v>64</v>
      </c>
      <c r="H46" s="17">
        <v>335</v>
      </c>
      <c r="I46" s="18">
        <v>10.52424738</v>
      </c>
      <c r="J46" s="18">
        <v>34.313800000000001</v>
      </c>
      <c r="K46" s="19">
        <v>6.6265025</v>
      </c>
      <c r="L46" s="19">
        <v>0.86670000000000003</v>
      </c>
      <c r="M46" s="19">
        <v>3.8977448799999999</v>
      </c>
      <c r="N46" s="20">
        <v>4.6914999999999996</v>
      </c>
      <c r="O46" s="21">
        <v>13.423691679999999</v>
      </c>
      <c r="P46" s="21">
        <v>11.698832830000001</v>
      </c>
      <c r="Q46" s="22">
        <v>2.8437423109825182E-3</v>
      </c>
      <c r="R46" s="21">
        <v>8.9</v>
      </c>
      <c r="S46" s="23"/>
      <c r="T46" s="24">
        <v>2016</v>
      </c>
      <c r="U46" s="25">
        <v>0</v>
      </c>
      <c r="V46" s="25">
        <v>0</v>
      </c>
      <c r="W46" s="4">
        <v>1</v>
      </c>
      <c r="X46" s="4">
        <v>0</v>
      </c>
      <c r="Y46" s="4">
        <f t="shared" si="10"/>
        <v>0</v>
      </c>
      <c r="Z46" s="4">
        <f t="shared" si="11"/>
        <v>0</v>
      </c>
      <c r="AA46" s="4">
        <v>0</v>
      </c>
      <c r="AB46" s="4">
        <f t="shared" si="12"/>
        <v>0</v>
      </c>
      <c r="AC46" s="4">
        <f t="shared" si="13"/>
        <v>1</v>
      </c>
      <c r="AD46" s="4">
        <f t="shared" si="14"/>
        <v>0</v>
      </c>
      <c r="AE46" s="4">
        <f t="shared" si="15"/>
        <v>0.54969531250000003</v>
      </c>
      <c r="AF46" s="4">
        <f t="shared" si="16"/>
        <v>0.19311479637929929</v>
      </c>
      <c r="AG46" s="4">
        <f t="shared" si="17"/>
        <v>4.4972249682704506</v>
      </c>
      <c r="AH46" s="4">
        <f t="shared" si="18"/>
        <v>0.97536419323204615</v>
      </c>
      <c r="AI46" s="4">
        <f t="shared" si="19"/>
        <v>2.5871641791044776E-3</v>
      </c>
      <c r="AJ46" s="4"/>
      <c r="AK46" s="4"/>
      <c r="AL46" s="4"/>
      <c r="AM46" s="4"/>
      <c r="AN46" s="4"/>
      <c r="AO46" s="4"/>
      <c r="AP46" s="4"/>
      <c r="AQ46" s="4"/>
      <c r="AR46" s="4"/>
    </row>
    <row r="47" spans="1:44" customFormat="1">
      <c r="A47" s="14" t="s">
        <v>108</v>
      </c>
      <c r="B47" s="14" t="s">
        <v>28</v>
      </c>
      <c r="C47" s="14" t="s">
        <v>125</v>
      </c>
      <c r="D47" s="15" t="s">
        <v>126</v>
      </c>
      <c r="E47" s="15">
        <v>2.1335755700000001</v>
      </c>
      <c r="F47" s="16">
        <v>2.2544650399999999</v>
      </c>
      <c r="G47" s="17">
        <v>160</v>
      </c>
      <c r="H47" s="17">
        <v>611</v>
      </c>
      <c r="I47" s="18">
        <v>31.766673910000002</v>
      </c>
      <c r="J47" s="18">
        <v>89.055599999999998</v>
      </c>
      <c r="K47" s="19">
        <v>19.441791980000001</v>
      </c>
      <c r="L47" s="19">
        <v>2.5091000000000001</v>
      </c>
      <c r="M47" s="19">
        <v>12.32488193</v>
      </c>
      <c r="N47" s="20">
        <v>14.930999999999999</v>
      </c>
      <c r="O47" s="21">
        <v>37.086207280000004</v>
      </c>
      <c r="P47" s="21">
        <v>33.004114450000003</v>
      </c>
      <c r="Q47" s="22">
        <v>5.7530163542784361E-2</v>
      </c>
      <c r="R47" s="21">
        <v>8.5</v>
      </c>
      <c r="S47" s="23"/>
      <c r="T47" s="24">
        <v>2016</v>
      </c>
      <c r="U47" s="25">
        <v>1</v>
      </c>
      <c r="V47" s="25">
        <v>0</v>
      </c>
      <c r="W47" s="4">
        <v>1</v>
      </c>
      <c r="X47" s="4">
        <v>0</v>
      </c>
      <c r="Y47" s="4">
        <f t="shared" si="10"/>
        <v>0</v>
      </c>
      <c r="Z47" s="4">
        <f t="shared" si="11"/>
        <v>0</v>
      </c>
      <c r="AA47" s="4">
        <v>0</v>
      </c>
      <c r="AB47" s="4">
        <f t="shared" si="12"/>
        <v>0</v>
      </c>
      <c r="AC47" s="4">
        <f t="shared" si="13"/>
        <v>1</v>
      </c>
      <c r="AD47" s="4">
        <f t="shared" si="14"/>
        <v>0</v>
      </c>
      <c r="AE47" s="4">
        <f t="shared" si="15"/>
        <v>0.57227937500000003</v>
      </c>
      <c r="AF47" s="4">
        <f t="shared" si="16"/>
        <v>0.21831071802334723</v>
      </c>
      <c r="AG47" s="4">
        <f t="shared" si="17"/>
        <v>4.9120728269100473</v>
      </c>
      <c r="AH47" s="4">
        <f t="shared" si="18"/>
        <v>0.97259751847600651</v>
      </c>
      <c r="AI47" s="4">
        <f t="shared" si="19"/>
        <v>4.1065466448445172E-3</v>
      </c>
      <c r="AJ47" s="4"/>
      <c r="AK47" s="4"/>
      <c r="AL47" s="4"/>
      <c r="AM47" s="4"/>
      <c r="AN47" s="4"/>
      <c r="AO47" s="4"/>
      <c r="AP47" s="4"/>
      <c r="AQ47" s="4"/>
      <c r="AR47" s="4"/>
    </row>
    <row r="48" spans="1:44" customFormat="1">
      <c r="A48" s="14" t="s">
        <v>108</v>
      </c>
      <c r="B48" s="14" t="s">
        <v>28</v>
      </c>
      <c r="C48" s="14" t="s">
        <v>127</v>
      </c>
      <c r="D48" s="15" t="s">
        <v>128</v>
      </c>
      <c r="E48" s="15">
        <v>0.56118869999999998</v>
      </c>
      <c r="F48" s="16">
        <v>0.75623604</v>
      </c>
      <c r="G48" s="17">
        <v>93</v>
      </c>
      <c r="H48" s="17">
        <v>410</v>
      </c>
      <c r="I48" s="18">
        <v>16.517971429999999</v>
      </c>
      <c r="J48" s="18">
        <v>50.186300000000003</v>
      </c>
      <c r="K48" s="19">
        <v>9.9895490000000002</v>
      </c>
      <c r="L48" s="19">
        <v>1.5987</v>
      </c>
      <c r="M48" s="19">
        <v>6.52842243</v>
      </c>
      <c r="N48" s="20">
        <v>10.163</v>
      </c>
      <c r="O48" s="21">
        <v>19.32671332</v>
      </c>
      <c r="P48" s="21">
        <v>17.04473187</v>
      </c>
      <c r="Q48" s="22">
        <v>2.9036944394433641E-2</v>
      </c>
      <c r="R48" s="21">
        <v>10</v>
      </c>
      <c r="S48" s="23"/>
      <c r="T48" s="24">
        <v>2016</v>
      </c>
      <c r="U48" s="25">
        <v>1</v>
      </c>
      <c r="V48" s="25">
        <v>0</v>
      </c>
      <c r="W48" s="4">
        <v>1</v>
      </c>
      <c r="X48" s="4">
        <v>0</v>
      </c>
      <c r="Y48" s="4">
        <f t="shared" si="10"/>
        <v>0</v>
      </c>
      <c r="Z48" s="4">
        <f t="shared" si="11"/>
        <v>0</v>
      </c>
      <c r="AA48" s="4">
        <v>0</v>
      </c>
      <c r="AB48" s="4">
        <f t="shared" si="12"/>
        <v>0</v>
      </c>
      <c r="AC48" s="4">
        <f t="shared" si="13"/>
        <v>1</v>
      </c>
      <c r="AD48" s="4">
        <f t="shared" si="14"/>
        <v>0</v>
      </c>
      <c r="AE48" s="4">
        <f t="shared" si="15"/>
        <v>0.55682795698924736</v>
      </c>
      <c r="AF48" s="4">
        <f t="shared" si="16"/>
        <v>0.19904932222538821</v>
      </c>
      <c r="AG48" s="4">
        <f t="shared" si="17"/>
        <v>4.0835819290673676</v>
      </c>
      <c r="AH48" s="4">
        <f t="shared" si="18"/>
        <v>0.96912812590518493</v>
      </c>
      <c r="AI48" s="4">
        <f t="shared" si="19"/>
        <v>3.8992682926829269E-3</v>
      </c>
      <c r="AJ48" s="4"/>
      <c r="AK48" s="4"/>
      <c r="AL48" s="4"/>
      <c r="AM48" s="4"/>
      <c r="AN48" s="4"/>
      <c r="AO48" s="4"/>
      <c r="AP48" s="4"/>
      <c r="AQ48" s="4"/>
      <c r="AR48" s="4"/>
    </row>
    <row r="49" spans="1:44" customFormat="1">
      <c r="A49" s="14" t="s">
        <v>108</v>
      </c>
      <c r="B49" s="14" t="s">
        <v>28</v>
      </c>
      <c r="C49" s="14" t="s">
        <v>129</v>
      </c>
      <c r="D49" s="15" t="s">
        <v>130</v>
      </c>
      <c r="E49" s="15">
        <v>0.76536928999999998</v>
      </c>
      <c r="F49" s="16">
        <v>0.67864879</v>
      </c>
      <c r="G49" s="17">
        <v>80</v>
      </c>
      <c r="H49" s="17">
        <v>823</v>
      </c>
      <c r="I49" s="18">
        <v>17.019314550000001</v>
      </c>
      <c r="J49" s="18">
        <v>40.964599999999997</v>
      </c>
      <c r="K49" s="19">
        <v>9.1303379699999994</v>
      </c>
      <c r="L49" s="19">
        <v>1.5593999999999999</v>
      </c>
      <c r="M49" s="19">
        <v>7.8889765799999996</v>
      </c>
      <c r="N49" s="20">
        <v>21.0746</v>
      </c>
      <c r="O49" s="21">
        <v>19.371209629999999</v>
      </c>
      <c r="P49" s="21">
        <v>16.6818229</v>
      </c>
      <c r="Q49" s="22">
        <v>3.9510660646337757E-2</v>
      </c>
      <c r="R49" s="21">
        <v>11.2</v>
      </c>
      <c r="S49" s="23"/>
      <c r="T49" s="24">
        <v>2016</v>
      </c>
      <c r="U49" s="25">
        <v>1</v>
      </c>
      <c r="V49" s="25">
        <v>0</v>
      </c>
      <c r="W49" s="4">
        <v>1</v>
      </c>
      <c r="X49" s="4">
        <v>0</v>
      </c>
      <c r="Y49" s="4">
        <f t="shared" si="10"/>
        <v>0</v>
      </c>
      <c r="Z49" s="4">
        <f t="shared" si="11"/>
        <v>0</v>
      </c>
      <c r="AA49" s="4">
        <v>0</v>
      </c>
      <c r="AB49" s="4">
        <f t="shared" si="12"/>
        <v>0</v>
      </c>
      <c r="AC49" s="4">
        <f t="shared" si="13"/>
        <v>1</v>
      </c>
      <c r="AD49" s="4">
        <f t="shared" si="14"/>
        <v>0</v>
      </c>
      <c r="AE49" s="4">
        <f t="shared" si="15"/>
        <v>0.53154999999999997</v>
      </c>
      <c r="AF49" s="4">
        <f t="shared" si="16"/>
        <v>0.22288361097142412</v>
      </c>
      <c r="AG49" s="4">
        <f t="shared" si="17"/>
        <v>5.0589820315505962</v>
      </c>
      <c r="AH49" s="4">
        <f t="shared" si="18"/>
        <v>0.9633289436553476</v>
      </c>
      <c r="AI49" s="4">
        <f t="shared" si="19"/>
        <v>1.8947752126366949E-3</v>
      </c>
      <c r="AJ49" s="4"/>
      <c r="AK49" s="4"/>
      <c r="AL49" s="4"/>
      <c r="AM49" s="4"/>
      <c r="AN49" s="4"/>
      <c r="AO49" s="4"/>
      <c r="AP49" s="4"/>
      <c r="AQ49" s="4"/>
      <c r="AR49" s="4"/>
    </row>
    <row r="50" spans="1:44" customFormat="1">
      <c r="A50" s="14" t="s">
        <v>108</v>
      </c>
      <c r="B50" s="14" t="s">
        <v>28</v>
      </c>
      <c r="C50" s="14" t="s">
        <v>131</v>
      </c>
      <c r="D50" s="15" t="s">
        <v>132</v>
      </c>
      <c r="E50" s="15">
        <v>-1.90041327</v>
      </c>
      <c r="F50" s="16">
        <v>-0.77746128999999997</v>
      </c>
      <c r="G50" s="17">
        <v>109</v>
      </c>
      <c r="H50" s="17">
        <v>652</v>
      </c>
      <c r="I50" s="18">
        <v>23.471259580000002</v>
      </c>
      <c r="J50" s="18">
        <v>54.805500000000002</v>
      </c>
      <c r="K50" s="19">
        <v>13.01361073</v>
      </c>
      <c r="L50" s="19">
        <v>1.7759</v>
      </c>
      <c r="M50" s="19">
        <v>10.45764885</v>
      </c>
      <c r="N50" s="20">
        <v>10.587</v>
      </c>
      <c r="O50" s="21">
        <v>30.251750650000002</v>
      </c>
      <c r="P50" s="21">
        <v>27.059505940000001</v>
      </c>
      <c r="Q50" s="22">
        <v>-6.2819943612089771E-2</v>
      </c>
      <c r="R50" s="21">
        <v>9.5</v>
      </c>
      <c r="S50" s="23"/>
      <c r="T50" s="24">
        <v>2016</v>
      </c>
      <c r="U50" s="25">
        <v>1</v>
      </c>
      <c r="V50" s="25">
        <v>0</v>
      </c>
      <c r="W50" s="4">
        <v>1</v>
      </c>
      <c r="X50" s="4">
        <v>0</v>
      </c>
      <c r="Y50" s="4">
        <f t="shared" si="10"/>
        <v>0</v>
      </c>
      <c r="Z50" s="4">
        <f t="shared" si="11"/>
        <v>0</v>
      </c>
      <c r="AA50" s="4">
        <v>0</v>
      </c>
      <c r="AB50" s="4">
        <f t="shared" si="12"/>
        <v>0</v>
      </c>
      <c r="AC50" s="4">
        <f t="shared" si="13"/>
        <v>1</v>
      </c>
      <c r="AD50" s="4">
        <f t="shared" si="14"/>
        <v>0</v>
      </c>
      <c r="AE50" s="4">
        <f t="shared" si="15"/>
        <v>0.51909541284403671</v>
      </c>
      <c r="AF50" s="4">
        <f t="shared" si="16"/>
        <v>0.23745081661512074</v>
      </c>
      <c r="AG50" s="4">
        <f t="shared" si="17"/>
        <v>5.8886473619010076</v>
      </c>
      <c r="AH50" s="4">
        <f t="shared" si="18"/>
        <v>0.96861336057432301</v>
      </c>
      <c r="AI50" s="4">
        <f t="shared" si="19"/>
        <v>2.7237730061349693E-3</v>
      </c>
      <c r="AJ50" s="4"/>
      <c r="AK50" s="4"/>
      <c r="AL50" s="4"/>
      <c r="AM50" s="4"/>
      <c r="AN50" s="4"/>
      <c r="AO50" s="4"/>
      <c r="AP50" s="4"/>
      <c r="AQ50" s="4"/>
      <c r="AR50" s="4"/>
    </row>
    <row r="51" spans="1:44" customFormat="1">
      <c r="A51" s="14" t="s">
        <v>108</v>
      </c>
      <c r="B51" s="14" t="s">
        <v>28</v>
      </c>
      <c r="C51" s="14" t="s">
        <v>133</v>
      </c>
      <c r="D51" s="15" t="s">
        <v>134</v>
      </c>
      <c r="E51" s="15">
        <v>0.61239602000000004</v>
      </c>
      <c r="F51" s="16">
        <v>0.66218754000000002</v>
      </c>
      <c r="G51" s="17">
        <v>175</v>
      </c>
      <c r="H51" s="17">
        <v>623</v>
      </c>
      <c r="I51" s="18">
        <v>26.347064530000001</v>
      </c>
      <c r="J51" s="18">
        <v>71.135400000000004</v>
      </c>
      <c r="K51" s="19">
        <v>15.858189619999999</v>
      </c>
      <c r="L51" s="19">
        <v>2.4413</v>
      </c>
      <c r="M51" s="19">
        <v>10.48887491</v>
      </c>
      <c r="N51" s="20">
        <v>13.0975</v>
      </c>
      <c r="O51" s="21">
        <v>32.231400970000003</v>
      </c>
      <c r="P51" s="21">
        <v>29.093149279999999</v>
      </c>
      <c r="Q51" s="22">
        <v>1.8999981433323342E-2</v>
      </c>
      <c r="R51" s="21">
        <v>8.3000000000000007</v>
      </c>
      <c r="S51" s="23"/>
      <c r="T51" s="24">
        <v>2016</v>
      </c>
      <c r="U51" s="25">
        <v>1</v>
      </c>
      <c r="V51" s="25">
        <v>0</v>
      </c>
      <c r="W51" s="4">
        <v>1</v>
      </c>
      <c r="X51" s="4">
        <v>0</v>
      </c>
      <c r="Y51" s="4">
        <f t="shared" si="10"/>
        <v>0</v>
      </c>
      <c r="Z51" s="4">
        <f t="shared" si="11"/>
        <v>0</v>
      </c>
      <c r="AA51" s="4">
        <v>0</v>
      </c>
      <c r="AB51" s="4">
        <f t="shared" si="12"/>
        <v>0</v>
      </c>
      <c r="AC51" s="4">
        <f t="shared" si="13"/>
        <v>1</v>
      </c>
      <c r="AD51" s="4">
        <f t="shared" si="14"/>
        <v>0</v>
      </c>
      <c r="AE51" s="4">
        <f t="shared" si="15"/>
        <v>0.42043828571428571</v>
      </c>
      <c r="AF51" s="4">
        <f t="shared" si="16"/>
        <v>0.22292964712365429</v>
      </c>
      <c r="AG51" s="4">
        <f t="shared" si="17"/>
        <v>4.296430143775857</v>
      </c>
      <c r="AH51" s="4">
        <f t="shared" si="18"/>
        <v>0.96681965894094191</v>
      </c>
      <c r="AI51" s="4">
        <f t="shared" si="19"/>
        <v>3.9186195826645268E-3</v>
      </c>
      <c r="AJ51" s="4"/>
      <c r="AK51" s="4"/>
      <c r="AL51" s="4"/>
      <c r="AM51" s="4"/>
      <c r="AN51" s="4"/>
      <c r="AO51" s="4"/>
      <c r="AP51" s="4"/>
      <c r="AQ51" s="4"/>
      <c r="AR51" s="4"/>
    </row>
    <row r="52" spans="1:44" customFormat="1">
      <c r="A52" s="14" t="s">
        <v>108</v>
      </c>
      <c r="B52" s="14" t="s">
        <v>28</v>
      </c>
      <c r="C52" s="14" t="s">
        <v>135</v>
      </c>
      <c r="D52" s="15" t="s">
        <v>136</v>
      </c>
      <c r="E52" s="15">
        <v>0.26409624999999998</v>
      </c>
      <c r="F52" s="16">
        <v>5.5578170000000003E-2</v>
      </c>
      <c r="G52" s="17">
        <v>72</v>
      </c>
      <c r="H52" s="17">
        <v>425</v>
      </c>
      <c r="I52" s="18">
        <v>12.982744240000001</v>
      </c>
      <c r="J52" s="18">
        <v>35.405299999999997</v>
      </c>
      <c r="K52" s="19">
        <v>8.7393105900000005</v>
      </c>
      <c r="L52" s="19">
        <v>0.96619999999999995</v>
      </c>
      <c r="M52" s="19">
        <v>4.2434336500000001</v>
      </c>
      <c r="N52" s="20">
        <v>5.0517000000000003</v>
      </c>
      <c r="O52" s="21">
        <v>17.885942889999999</v>
      </c>
      <c r="P52" s="21">
        <v>16.60881775</v>
      </c>
      <c r="Q52" s="22">
        <v>1.4765576051775036E-2</v>
      </c>
      <c r="R52" s="21">
        <v>10.199999999999999</v>
      </c>
      <c r="S52" s="23"/>
      <c r="T52" s="24">
        <v>2016</v>
      </c>
      <c r="U52" s="25">
        <v>1</v>
      </c>
      <c r="V52" s="25">
        <v>0</v>
      </c>
      <c r="W52" s="4">
        <v>1</v>
      </c>
      <c r="X52" s="4">
        <v>0</v>
      </c>
      <c r="Y52" s="4">
        <f t="shared" si="10"/>
        <v>0</v>
      </c>
      <c r="Z52" s="4">
        <f t="shared" si="11"/>
        <v>0</v>
      </c>
      <c r="AA52" s="4">
        <v>0</v>
      </c>
      <c r="AB52" s="4">
        <f t="shared" si="12"/>
        <v>0</v>
      </c>
      <c r="AC52" s="4">
        <f t="shared" si="13"/>
        <v>1</v>
      </c>
      <c r="AD52" s="4">
        <f t="shared" si="14"/>
        <v>0</v>
      </c>
      <c r="AE52" s="4">
        <f t="shared" si="15"/>
        <v>0.50515972222222216</v>
      </c>
      <c r="AF52" s="4">
        <f t="shared" si="16"/>
        <v>0.24683622480250136</v>
      </c>
      <c r="AG52" s="4">
        <f t="shared" si="17"/>
        <v>4.3918791658041814</v>
      </c>
      <c r="AH52" s="4">
        <f t="shared" si="18"/>
        <v>0.97343524462834907</v>
      </c>
      <c r="AI52" s="4">
        <f t="shared" si="19"/>
        <v>2.2734117647058823E-3</v>
      </c>
      <c r="AJ52" s="4"/>
      <c r="AK52" s="4"/>
      <c r="AL52" s="4"/>
      <c r="AM52" s="4"/>
      <c r="AN52" s="4"/>
      <c r="AO52" s="4"/>
      <c r="AP52" s="4"/>
      <c r="AQ52" s="4"/>
      <c r="AR52" s="4"/>
    </row>
    <row r="53" spans="1:44" customFormat="1">
      <c r="A53" s="14" t="s">
        <v>108</v>
      </c>
      <c r="B53" s="14" t="s">
        <v>29</v>
      </c>
      <c r="C53" s="14" t="s">
        <v>137</v>
      </c>
      <c r="D53" s="15" t="s">
        <v>138</v>
      </c>
      <c r="E53" s="15">
        <v>8.4012959999999998E-2</v>
      </c>
      <c r="F53" s="16">
        <v>0.13005</v>
      </c>
      <c r="G53" s="17">
        <v>34</v>
      </c>
      <c r="H53" s="17">
        <v>282</v>
      </c>
      <c r="I53" s="18">
        <v>5.2621538299999999</v>
      </c>
      <c r="J53" s="18">
        <v>26.238399999999999</v>
      </c>
      <c r="K53" s="19">
        <v>3.1022331699999999</v>
      </c>
      <c r="L53" s="19">
        <v>0.48159999999999997</v>
      </c>
      <c r="M53" s="19">
        <v>2.15992066</v>
      </c>
      <c r="N53" s="20">
        <v>4.0880999999999998</v>
      </c>
      <c r="O53" s="21">
        <v>6.1091362900000004</v>
      </c>
      <c r="P53" s="21">
        <v>5.2547271999999996</v>
      </c>
      <c r="Q53" s="22">
        <v>1.3752019272760404E-2</v>
      </c>
      <c r="R53" s="21">
        <v>10.9</v>
      </c>
      <c r="S53" s="23"/>
      <c r="T53" s="24">
        <v>2016</v>
      </c>
      <c r="U53" s="25">
        <v>0</v>
      </c>
      <c r="V53" s="25">
        <v>0</v>
      </c>
      <c r="W53" s="4">
        <v>1</v>
      </c>
      <c r="X53" s="4">
        <v>0</v>
      </c>
      <c r="Y53" s="4">
        <f t="shared" si="10"/>
        <v>0</v>
      </c>
      <c r="Z53" s="4">
        <f t="shared" si="11"/>
        <v>0</v>
      </c>
      <c r="AA53" s="4">
        <v>0</v>
      </c>
      <c r="AB53" s="4">
        <f t="shared" si="12"/>
        <v>0</v>
      </c>
      <c r="AC53" s="4">
        <f t="shared" si="13"/>
        <v>0</v>
      </c>
      <c r="AD53" s="4">
        <f t="shared" si="14"/>
        <v>1</v>
      </c>
      <c r="AE53" s="4">
        <f t="shared" si="15"/>
        <v>0.78588235294117648</v>
      </c>
      <c r="AF53" s="4">
        <f t="shared" si="16"/>
        <v>0.11823255876882736</v>
      </c>
      <c r="AG53" s="4">
        <f t="shared" si="17"/>
        <v>4.484885091362127</v>
      </c>
      <c r="AH53" s="4">
        <f t="shared" si="18"/>
        <v>0.98197604790419157</v>
      </c>
      <c r="AI53" s="4">
        <f t="shared" si="19"/>
        <v>1.7078014184397161E-3</v>
      </c>
      <c r="AJ53" s="4"/>
      <c r="AK53" s="4"/>
      <c r="AL53" s="4"/>
      <c r="AM53" s="4"/>
      <c r="AN53" s="4"/>
      <c r="AO53" s="4"/>
      <c r="AP53" s="4"/>
      <c r="AQ53" s="4"/>
      <c r="AR53" s="4"/>
    </row>
    <row r="54" spans="1:44" customFormat="1">
      <c r="A54" s="14" t="s">
        <v>108</v>
      </c>
      <c r="B54" s="14" t="s">
        <v>29</v>
      </c>
      <c r="C54" s="14" t="s">
        <v>139</v>
      </c>
      <c r="D54" s="15" t="s">
        <v>140</v>
      </c>
      <c r="E54" s="15">
        <v>2.607106E-2</v>
      </c>
      <c r="F54" s="16">
        <v>0.30494654999999998</v>
      </c>
      <c r="G54" s="17">
        <v>42</v>
      </c>
      <c r="H54" s="17">
        <v>429</v>
      </c>
      <c r="I54" s="18">
        <v>6.4875562100000002</v>
      </c>
      <c r="J54" s="18">
        <v>16.8184</v>
      </c>
      <c r="K54" s="19">
        <v>3.5336111899999998</v>
      </c>
      <c r="L54" s="19">
        <v>0.50219999999999998</v>
      </c>
      <c r="M54" s="19">
        <v>2.9539450199999999</v>
      </c>
      <c r="N54" s="20">
        <v>11.250999999999999</v>
      </c>
      <c r="O54" s="21">
        <v>7.03884329</v>
      </c>
      <c r="P54" s="21">
        <v>7.3433930299999997</v>
      </c>
      <c r="Q54" s="22">
        <v>3.7038841363379749E-3</v>
      </c>
      <c r="R54" s="21">
        <v>8.8000000000000007</v>
      </c>
      <c r="S54" s="23"/>
      <c r="T54" s="24">
        <v>2016</v>
      </c>
      <c r="U54" s="25">
        <v>0</v>
      </c>
      <c r="V54" s="25">
        <v>0</v>
      </c>
      <c r="W54" s="4">
        <v>1</v>
      </c>
      <c r="X54" s="4">
        <v>0</v>
      </c>
      <c r="Y54" s="4">
        <f t="shared" si="10"/>
        <v>0</v>
      </c>
      <c r="Z54" s="4">
        <f t="shared" si="11"/>
        <v>0</v>
      </c>
      <c r="AA54" s="4">
        <v>0</v>
      </c>
      <c r="AB54" s="4">
        <f t="shared" si="12"/>
        <v>0</v>
      </c>
      <c r="AC54" s="4">
        <f t="shared" si="13"/>
        <v>0</v>
      </c>
      <c r="AD54" s="4">
        <f t="shared" si="14"/>
        <v>1</v>
      </c>
      <c r="AE54" s="4">
        <f t="shared" si="15"/>
        <v>0.41239523809523809</v>
      </c>
      <c r="AF54" s="4">
        <f t="shared" si="16"/>
        <v>0.21010388562526755</v>
      </c>
      <c r="AG54" s="4">
        <f t="shared" si="17"/>
        <v>5.8820091995221029</v>
      </c>
      <c r="AH54" s="4">
        <f t="shared" si="18"/>
        <v>0.97100562336177743</v>
      </c>
      <c r="AI54" s="4">
        <f t="shared" si="19"/>
        <v>1.1706293706293706E-3</v>
      </c>
      <c r="AJ54" s="4"/>
      <c r="AK54" s="4"/>
      <c r="AL54" s="4"/>
      <c r="AM54" s="4"/>
      <c r="AN54" s="4"/>
      <c r="AO54" s="4"/>
      <c r="AP54" s="4"/>
      <c r="AQ54" s="4"/>
      <c r="AR54" s="4"/>
    </row>
    <row r="55" spans="1:44" customFormat="1">
      <c r="A55" s="14" t="s">
        <v>108</v>
      </c>
      <c r="B55" s="14" t="s">
        <v>29</v>
      </c>
      <c r="C55" s="14" t="s">
        <v>141</v>
      </c>
      <c r="D55" s="15" t="s">
        <v>142</v>
      </c>
      <c r="E55" s="15">
        <v>1.57608948</v>
      </c>
      <c r="F55" s="16">
        <v>1.3117144599999999</v>
      </c>
      <c r="G55" s="17">
        <v>58</v>
      </c>
      <c r="H55" s="17">
        <v>340</v>
      </c>
      <c r="I55" s="18">
        <v>12.24284293</v>
      </c>
      <c r="J55" s="18">
        <v>42.757300000000001</v>
      </c>
      <c r="K55" s="19">
        <v>7.5608071099999998</v>
      </c>
      <c r="L55" s="19">
        <v>1.0666</v>
      </c>
      <c r="M55" s="19">
        <v>4.6820358200000003</v>
      </c>
      <c r="N55" s="20">
        <v>5.5340999999999996</v>
      </c>
      <c r="O55" s="21">
        <v>15.638747390000001</v>
      </c>
      <c r="P55" s="21">
        <v>13.24811208</v>
      </c>
      <c r="Q55" s="22">
        <v>0.10078105622498965</v>
      </c>
      <c r="R55" s="21">
        <v>8.1</v>
      </c>
      <c r="S55" s="23"/>
      <c r="T55" s="24">
        <v>2016</v>
      </c>
      <c r="U55" s="25">
        <v>1</v>
      </c>
      <c r="V55" s="25">
        <v>0</v>
      </c>
      <c r="W55" s="4">
        <v>1</v>
      </c>
      <c r="X55" s="4">
        <v>0</v>
      </c>
      <c r="Y55" s="4">
        <f t="shared" si="10"/>
        <v>0</v>
      </c>
      <c r="Z55" s="4">
        <f t="shared" si="11"/>
        <v>0</v>
      </c>
      <c r="AA55" s="4">
        <v>0</v>
      </c>
      <c r="AB55" s="4">
        <f t="shared" si="12"/>
        <v>0</v>
      </c>
      <c r="AC55" s="4">
        <f t="shared" si="13"/>
        <v>0</v>
      </c>
      <c r="AD55" s="4">
        <f t="shared" si="14"/>
        <v>1</v>
      </c>
      <c r="AE55" s="4">
        <f t="shared" si="15"/>
        <v>0.75558448275862067</v>
      </c>
      <c r="AF55" s="4">
        <f t="shared" si="16"/>
        <v>0.17683078936228433</v>
      </c>
      <c r="AG55" s="4">
        <f t="shared" si="17"/>
        <v>4.3896829364335277</v>
      </c>
      <c r="AH55" s="4">
        <f t="shared" si="18"/>
        <v>0.97566168232402861</v>
      </c>
      <c r="AI55" s="4">
        <f t="shared" si="19"/>
        <v>3.1370588235294116E-3</v>
      </c>
      <c r="AJ55" s="4"/>
      <c r="AK55" s="4"/>
      <c r="AL55" s="4"/>
      <c r="AM55" s="4"/>
      <c r="AN55" s="4"/>
      <c r="AO55" s="4"/>
      <c r="AP55" s="4"/>
      <c r="AQ55" s="4"/>
      <c r="AR55" s="4"/>
    </row>
    <row r="56" spans="1:44" customFormat="1">
      <c r="A56" s="14" t="s">
        <v>108</v>
      </c>
      <c r="B56" s="14" t="s">
        <v>29</v>
      </c>
      <c r="C56" s="14" t="s">
        <v>143</v>
      </c>
      <c r="D56" s="15" t="s">
        <v>144</v>
      </c>
      <c r="E56" s="15">
        <v>2.7363736599999999</v>
      </c>
      <c r="F56" s="16">
        <v>10.67486525</v>
      </c>
      <c r="G56" s="17">
        <v>120</v>
      </c>
      <c r="H56" s="17">
        <v>682</v>
      </c>
      <c r="I56" s="18">
        <v>25.089739219999998</v>
      </c>
      <c r="J56" s="18">
        <v>91.813599999999994</v>
      </c>
      <c r="K56" s="19">
        <v>20.739547659999999</v>
      </c>
      <c r="L56" s="19">
        <v>0.75390000000000001</v>
      </c>
      <c r="M56" s="19">
        <v>4.3501915599999998</v>
      </c>
      <c r="N56" s="20">
        <v>13.4885</v>
      </c>
      <c r="O56" s="21">
        <v>31.455824639999999</v>
      </c>
      <c r="P56" s="21">
        <v>27.413295179999999</v>
      </c>
      <c r="Q56" s="22">
        <v>8.6991000595812065E-2</v>
      </c>
      <c r="R56" s="21">
        <v>9.1</v>
      </c>
      <c r="S56" s="23"/>
      <c r="T56" s="24">
        <v>2016</v>
      </c>
      <c r="U56" s="25">
        <v>1</v>
      </c>
      <c r="V56" s="25">
        <v>0</v>
      </c>
      <c r="W56" s="4">
        <v>1</v>
      </c>
      <c r="X56" s="4">
        <v>0</v>
      </c>
      <c r="Y56" s="4">
        <f t="shared" si="10"/>
        <v>0</v>
      </c>
      <c r="Z56" s="4">
        <f t="shared" si="11"/>
        <v>0</v>
      </c>
      <c r="AA56" s="4">
        <v>0</v>
      </c>
      <c r="AB56" s="4">
        <f t="shared" si="12"/>
        <v>0</v>
      </c>
      <c r="AC56" s="4">
        <f t="shared" si="13"/>
        <v>0</v>
      </c>
      <c r="AD56" s="4">
        <f t="shared" si="14"/>
        <v>1</v>
      </c>
      <c r="AE56" s="4">
        <f t="shared" si="15"/>
        <v>0.77139583333333328</v>
      </c>
      <c r="AF56" s="4">
        <f t="shared" si="16"/>
        <v>0.22588753365514477</v>
      </c>
      <c r="AG56" s="4">
        <f t="shared" si="17"/>
        <v>5.770250112747048</v>
      </c>
      <c r="AH56" s="4">
        <f t="shared" si="18"/>
        <v>0.99185567288735244</v>
      </c>
      <c r="AI56" s="4">
        <f t="shared" si="19"/>
        <v>1.1054252199413489E-3</v>
      </c>
      <c r="AJ56" s="4"/>
      <c r="AK56" s="4"/>
      <c r="AL56" s="4"/>
      <c r="AM56" s="4"/>
      <c r="AN56" s="4"/>
      <c r="AO56" s="4"/>
      <c r="AP56" s="4"/>
      <c r="AQ56" s="4"/>
      <c r="AR56" s="4"/>
    </row>
    <row r="57" spans="1:44" customFormat="1">
      <c r="A57" s="14" t="s">
        <v>108</v>
      </c>
      <c r="B57" s="14" t="s">
        <v>29</v>
      </c>
      <c r="C57" s="14" t="s">
        <v>145</v>
      </c>
      <c r="D57" s="15" t="s">
        <v>146</v>
      </c>
      <c r="E57" s="15">
        <v>-3.8670000000000003E-2</v>
      </c>
      <c r="F57" s="16">
        <v>0.10997999999999999</v>
      </c>
      <c r="G57" s="17">
        <v>29</v>
      </c>
      <c r="H57" s="17">
        <v>419</v>
      </c>
      <c r="I57" s="18">
        <v>5.7107197599999999</v>
      </c>
      <c r="J57" s="18">
        <v>18.7333</v>
      </c>
      <c r="K57" s="19">
        <v>3.3553134899999999</v>
      </c>
      <c r="L57" s="19">
        <v>0.60109999999999997</v>
      </c>
      <c r="M57" s="19">
        <v>2.35540627</v>
      </c>
      <c r="N57" s="20">
        <v>10.556800000000001</v>
      </c>
      <c r="O57" s="21">
        <v>6.8151900000000003</v>
      </c>
      <c r="P57" s="21">
        <v>5.67117</v>
      </c>
      <c r="Q57" s="22">
        <v>-5.6740897906001151E-3</v>
      </c>
      <c r="R57" s="21">
        <v>12.2</v>
      </c>
      <c r="S57" s="23"/>
      <c r="T57" s="24">
        <v>2016</v>
      </c>
      <c r="U57" s="25">
        <v>1</v>
      </c>
      <c r="V57" s="25">
        <v>0</v>
      </c>
      <c r="W57" s="4">
        <v>1</v>
      </c>
      <c r="X57" s="4">
        <v>0</v>
      </c>
      <c r="Y57" s="4">
        <f t="shared" si="10"/>
        <v>0</v>
      </c>
      <c r="Z57" s="4">
        <f t="shared" si="11"/>
        <v>0</v>
      </c>
      <c r="AA57" s="4">
        <v>0</v>
      </c>
      <c r="AB57" s="4">
        <f t="shared" si="12"/>
        <v>0</v>
      </c>
      <c r="AC57" s="4">
        <f t="shared" si="13"/>
        <v>0</v>
      </c>
      <c r="AD57" s="4">
        <f t="shared" si="14"/>
        <v>1</v>
      </c>
      <c r="AE57" s="4">
        <f t="shared" si="15"/>
        <v>0.66670344827586203</v>
      </c>
      <c r="AF57" s="4">
        <f t="shared" si="16"/>
        <v>0.17910957973234828</v>
      </c>
      <c r="AG57" s="4">
        <f t="shared" si="17"/>
        <v>3.9184932124438534</v>
      </c>
      <c r="AH57" s="4">
        <f t="shared" si="18"/>
        <v>0.96891033598146314</v>
      </c>
      <c r="AI57" s="4">
        <f t="shared" si="19"/>
        <v>1.4346062052505966E-3</v>
      </c>
      <c r="AJ57" s="4"/>
      <c r="AK57" s="4"/>
      <c r="AL57" s="4"/>
      <c r="AM57" s="4"/>
      <c r="AN57" s="4"/>
      <c r="AO57" s="4"/>
      <c r="AP57" s="4"/>
      <c r="AQ57" s="4"/>
      <c r="AR57" s="4"/>
    </row>
    <row r="58" spans="1:44" customFormat="1">
      <c r="A58" s="14" t="s">
        <v>108</v>
      </c>
      <c r="B58" s="14" t="s">
        <v>29</v>
      </c>
      <c r="C58" s="14" t="s">
        <v>147</v>
      </c>
      <c r="D58" s="15" t="s">
        <v>148</v>
      </c>
      <c r="E58" s="15">
        <v>-2.7733399999999998E-2</v>
      </c>
      <c r="F58" s="16">
        <v>-2.209465E-2</v>
      </c>
      <c r="G58" s="17">
        <v>41</v>
      </c>
      <c r="H58" s="17">
        <v>136</v>
      </c>
      <c r="I58" s="18">
        <v>4.9532895799999999</v>
      </c>
      <c r="J58" s="18">
        <v>24.034800000000001</v>
      </c>
      <c r="K58" s="19">
        <v>3.6054669499999998</v>
      </c>
      <c r="L58" s="19">
        <v>0.3725</v>
      </c>
      <c r="M58" s="19">
        <v>1.34782263</v>
      </c>
      <c r="N58" s="20">
        <v>2.0722999999999998</v>
      </c>
      <c r="O58" s="21">
        <v>5.7574808099999997</v>
      </c>
      <c r="P58" s="21">
        <v>5.7852100000000002</v>
      </c>
      <c r="Q58" s="22">
        <v>-4.8169331197475589E-3</v>
      </c>
      <c r="R58" s="21">
        <v>8.6</v>
      </c>
      <c r="S58" s="23"/>
      <c r="T58" s="24">
        <v>2016</v>
      </c>
      <c r="U58" s="25">
        <v>1</v>
      </c>
      <c r="V58" s="25">
        <v>0</v>
      </c>
      <c r="W58" s="4">
        <v>1</v>
      </c>
      <c r="X58" s="4">
        <v>0</v>
      </c>
      <c r="Y58" s="4">
        <f t="shared" si="10"/>
        <v>0</v>
      </c>
      <c r="Z58" s="4">
        <f t="shared" si="11"/>
        <v>0</v>
      </c>
      <c r="AA58" s="4">
        <v>0</v>
      </c>
      <c r="AB58" s="4">
        <f t="shared" si="12"/>
        <v>0</v>
      </c>
      <c r="AC58" s="4">
        <f t="shared" si="13"/>
        <v>0</v>
      </c>
      <c r="AD58" s="4">
        <f t="shared" si="14"/>
        <v>1</v>
      </c>
      <c r="AE58" s="4">
        <f t="shared" si="15"/>
        <v>0.59529999999999994</v>
      </c>
      <c r="AF58" s="4">
        <f t="shared" si="16"/>
        <v>0.15001027468504002</v>
      </c>
      <c r="AG58" s="4">
        <f t="shared" si="17"/>
        <v>3.6183157852348993</v>
      </c>
      <c r="AH58" s="4">
        <f t="shared" si="18"/>
        <v>0.98473817259590368</v>
      </c>
      <c r="AI58" s="4">
        <f t="shared" si="19"/>
        <v>2.7389705882352941E-3</v>
      </c>
      <c r="AJ58" s="4"/>
      <c r="AK58" s="4"/>
      <c r="AL58" s="4"/>
      <c r="AM58" s="4"/>
      <c r="AN58" s="4"/>
      <c r="AO58" s="4"/>
      <c r="AP58" s="4"/>
      <c r="AQ58" s="4"/>
      <c r="AR58" s="4"/>
    </row>
    <row r="59" spans="1:44" customFormat="1">
      <c r="A59" s="14" t="s">
        <v>108</v>
      </c>
      <c r="B59" s="14" t="s">
        <v>29</v>
      </c>
      <c r="C59" s="14" t="s">
        <v>149</v>
      </c>
      <c r="D59" s="15" t="s">
        <v>150</v>
      </c>
      <c r="E59" s="15">
        <v>-4.4661190000000003E-2</v>
      </c>
      <c r="F59" s="16">
        <v>-0.17143655999999999</v>
      </c>
      <c r="G59" s="17">
        <v>33</v>
      </c>
      <c r="H59" s="17">
        <v>245</v>
      </c>
      <c r="I59" s="18">
        <v>7.1192613900000001</v>
      </c>
      <c r="J59" s="18">
        <v>24.508900000000001</v>
      </c>
      <c r="K59" s="19">
        <v>4.8547731299999999</v>
      </c>
      <c r="L59" s="19">
        <v>0.53300000000000003</v>
      </c>
      <c r="M59" s="19">
        <v>2.2644882599999998</v>
      </c>
      <c r="N59" s="20">
        <v>3.4544000000000001</v>
      </c>
      <c r="O59" s="21">
        <v>7.5684579699999999</v>
      </c>
      <c r="P59" s="21">
        <v>6.2544410199999998</v>
      </c>
      <c r="Q59" s="22">
        <v>-5.9009629408036477E-3</v>
      </c>
      <c r="R59" s="21">
        <v>8.6999999999999993</v>
      </c>
      <c r="S59" s="23"/>
      <c r="T59" s="24">
        <v>2016</v>
      </c>
      <c r="U59" s="25">
        <v>1</v>
      </c>
      <c r="V59" s="25">
        <v>0</v>
      </c>
      <c r="W59" s="4">
        <v>1</v>
      </c>
      <c r="X59" s="4">
        <v>0</v>
      </c>
      <c r="Y59" s="4">
        <f t="shared" si="10"/>
        <v>0</v>
      </c>
      <c r="Z59" s="4">
        <f t="shared" si="11"/>
        <v>0</v>
      </c>
      <c r="AA59" s="4">
        <v>0</v>
      </c>
      <c r="AB59" s="4">
        <f t="shared" si="12"/>
        <v>0</v>
      </c>
      <c r="AC59" s="4">
        <f t="shared" si="13"/>
        <v>0</v>
      </c>
      <c r="AD59" s="4">
        <f t="shared" si="14"/>
        <v>1</v>
      </c>
      <c r="AE59" s="4">
        <f t="shared" si="15"/>
        <v>0.7588454545454546</v>
      </c>
      <c r="AF59" s="4">
        <f t="shared" si="16"/>
        <v>0.19808204896996601</v>
      </c>
      <c r="AG59" s="4">
        <f t="shared" si="17"/>
        <v>4.2485708442776726</v>
      </c>
      <c r="AH59" s="4">
        <f t="shared" si="18"/>
        <v>0.97871567253283487</v>
      </c>
      <c r="AI59" s="4">
        <f t="shared" si="19"/>
        <v>2.175510204081633E-3</v>
      </c>
      <c r="AJ59" s="4"/>
      <c r="AK59" s="4"/>
      <c r="AL59" s="4"/>
      <c r="AM59" s="4"/>
      <c r="AN59" s="4"/>
      <c r="AO59" s="4"/>
      <c r="AP59" s="4"/>
      <c r="AQ59" s="4"/>
      <c r="AR59" s="4"/>
    </row>
    <row r="60" spans="1:44" customFormat="1">
      <c r="A60" s="14" t="s">
        <v>108</v>
      </c>
      <c r="B60" s="14" t="s">
        <v>29</v>
      </c>
      <c r="C60" s="14" t="s">
        <v>151</v>
      </c>
      <c r="D60" s="15" t="s">
        <v>152</v>
      </c>
      <c r="E60" s="15">
        <v>-0.36133957</v>
      </c>
      <c r="F60" s="16">
        <v>-0.33287230000000001</v>
      </c>
      <c r="G60" s="17">
        <v>45</v>
      </c>
      <c r="H60" s="17">
        <v>297</v>
      </c>
      <c r="I60" s="18">
        <v>7.8936436499999996</v>
      </c>
      <c r="J60" s="18">
        <v>27.3508</v>
      </c>
      <c r="K60" s="19">
        <v>5.3987652300000004</v>
      </c>
      <c r="L60" s="19">
        <v>0.6835</v>
      </c>
      <c r="M60" s="19">
        <v>2.49487842</v>
      </c>
      <c r="N60" s="20">
        <v>4.4623999999999997</v>
      </c>
      <c r="O60" s="21">
        <v>9.1583792400000004</v>
      </c>
      <c r="P60" s="21">
        <v>7.9987290399999997</v>
      </c>
      <c r="Q60" s="22">
        <v>-3.9454532350202173E-2</v>
      </c>
      <c r="R60" s="21">
        <v>11.5</v>
      </c>
      <c r="S60" s="23"/>
      <c r="T60" s="24">
        <v>2016</v>
      </c>
      <c r="U60" s="25">
        <v>1</v>
      </c>
      <c r="V60" s="25">
        <v>0</v>
      </c>
      <c r="W60" s="4">
        <v>1</v>
      </c>
      <c r="X60" s="4">
        <v>0</v>
      </c>
      <c r="Y60" s="4">
        <f t="shared" si="10"/>
        <v>0</v>
      </c>
      <c r="Z60" s="4">
        <f t="shared" si="11"/>
        <v>0</v>
      </c>
      <c r="AA60" s="4">
        <v>0</v>
      </c>
      <c r="AB60" s="4">
        <f t="shared" si="12"/>
        <v>0</v>
      </c>
      <c r="AC60" s="4">
        <f t="shared" si="13"/>
        <v>0</v>
      </c>
      <c r="AD60" s="4">
        <f t="shared" si="14"/>
        <v>1</v>
      </c>
      <c r="AE60" s="4">
        <f t="shared" si="15"/>
        <v>0.62298444444444445</v>
      </c>
      <c r="AF60" s="4">
        <f t="shared" si="16"/>
        <v>0.19738966428769911</v>
      </c>
      <c r="AG60" s="4">
        <f t="shared" si="17"/>
        <v>3.6501513094367226</v>
      </c>
      <c r="AH60" s="4">
        <f t="shared" si="18"/>
        <v>0.97561915225277607</v>
      </c>
      <c r="AI60" s="4">
        <f t="shared" si="19"/>
        <v>2.3013468013468015E-3</v>
      </c>
      <c r="AJ60" s="4"/>
      <c r="AK60" s="4"/>
      <c r="AL60" s="4"/>
      <c r="AM60" s="4"/>
      <c r="AN60" s="4"/>
      <c r="AO60" s="4"/>
      <c r="AP60" s="4"/>
      <c r="AQ60" s="4"/>
      <c r="AR60" s="4"/>
    </row>
    <row r="61" spans="1:44" customFormat="1">
      <c r="A61" s="14" t="s">
        <v>108</v>
      </c>
      <c r="B61" s="14" t="s">
        <v>29</v>
      </c>
      <c r="C61" s="14" t="s">
        <v>153</v>
      </c>
      <c r="D61" s="15" t="s">
        <v>154</v>
      </c>
      <c r="E61" s="15">
        <v>9.3999999999999997E-4</v>
      </c>
      <c r="F61" s="16">
        <v>9.3999999999999997E-4</v>
      </c>
      <c r="G61" s="17">
        <v>79</v>
      </c>
      <c r="H61" s="17">
        <v>509</v>
      </c>
      <c r="I61" s="18">
        <v>19.664512120000001</v>
      </c>
      <c r="J61" s="18">
        <v>50.093600000000002</v>
      </c>
      <c r="K61" s="19">
        <v>11.39795324</v>
      </c>
      <c r="L61" s="19">
        <v>1.62</v>
      </c>
      <c r="M61" s="19">
        <v>8.2665588799999998</v>
      </c>
      <c r="N61" s="20">
        <v>10.236499999999999</v>
      </c>
      <c r="O61" s="21">
        <v>17.554449999999999</v>
      </c>
      <c r="P61" s="21">
        <v>16.901230000000002</v>
      </c>
      <c r="Q61" s="22">
        <v>5.3547675945415554E-5</v>
      </c>
      <c r="R61" s="21">
        <v>11</v>
      </c>
      <c r="S61" s="23"/>
      <c r="T61" s="24">
        <v>2016</v>
      </c>
      <c r="U61" s="25">
        <v>1</v>
      </c>
      <c r="V61" s="25">
        <v>0</v>
      </c>
      <c r="W61" s="4">
        <v>1</v>
      </c>
      <c r="X61" s="4">
        <v>0</v>
      </c>
      <c r="Y61" s="4">
        <f t="shared" si="10"/>
        <v>0</v>
      </c>
      <c r="Z61" s="4">
        <f t="shared" si="11"/>
        <v>0</v>
      </c>
      <c r="AA61" s="4">
        <v>0</v>
      </c>
      <c r="AB61" s="4">
        <f t="shared" si="12"/>
        <v>0</v>
      </c>
      <c r="AC61" s="4">
        <f t="shared" si="13"/>
        <v>0</v>
      </c>
      <c r="AD61" s="4">
        <f t="shared" si="14"/>
        <v>1</v>
      </c>
      <c r="AE61" s="4">
        <f t="shared" si="15"/>
        <v>0.65460253164556959</v>
      </c>
      <c r="AF61" s="4">
        <f t="shared" si="16"/>
        <v>0.22753312279412938</v>
      </c>
      <c r="AG61" s="4">
        <f t="shared" si="17"/>
        <v>5.1028141234567901</v>
      </c>
      <c r="AH61" s="4">
        <f t="shared" si="18"/>
        <v>0.96867361777172745</v>
      </c>
      <c r="AI61" s="4">
        <f t="shared" si="19"/>
        <v>3.1827111984282911E-3</v>
      </c>
      <c r="AJ61" s="4"/>
      <c r="AK61" s="4"/>
      <c r="AL61" s="4"/>
      <c r="AM61" s="4"/>
      <c r="AN61" s="4"/>
      <c r="AO61" s="4"/>
      <c r="AP61" s="4"/>
      <c r="AQ61" s="4"/>
      <c r="AR61" s="4"/>
    </row>
    <row r="62" spans="1:44" customFormat="1">
      <c r="A62" s="14" t="s">
        <v>155</v>
      </c>
      <c r="B62" s="14" t="s">
        <v>27</v>
      </c>
      <c r="C62" s="14" t="s">
        <v>156</v>
      </c>
      <c r="D62" s="15" t="s">
        <v>157</v>
      </c>
      <c r="E62" s="15">
        <v>0.89796739999999997</v>
      </c>
      <c r="F62" s="16">
        <v>5.0420906600000004</v>
      </c>
      <c r="G62" s="17">
        <v>752</v>
      </c>
      <c r="H62" s="17">
        <v>1484</v>
      </c>
      <c r="I62" s="18">
        <v>112.35072257</v>
      </c>
      <c r="J62" s="18">
        <v>168.72460000000001</v>
      </c>
      <c r="K62" s="19">
        <v>64.045112930000002</v>
      </c>
      <c r="L62" s="19">
        <v>6.4470000000000001</v>
      </c>
      <c r="M62" s="19">
        <v>48.30560964</v>
      </c>
      <c r="N62" s="20">
        <v>45.579300000000003</v>
      </c>
      <c r="O62" s="21">
        <v>122.83222293999999</v>
      </c>
      <c r="P62" s="21">
        <v>109.703705</v>
      </c>
      <c r="Q62" s="22">
        <v>7.3105198172521164E-3</v>
      </c>
      <c r="R62" s="21">
        <v>8.1</v>
      </c>
      <c r="S62" s="23"/>
      <c r="T62" s="24">
        <v>2016</v>
      </c>
      <c r="U62" s="25">
        <v>0</v>
      </c>
      <c r="V62" s="25">
        <v>0</v>
      </c>
      <c r="W62" s="4">
        <v>0</v>
      </c>
      <c r="X62" s="4">
        <v>1</v>
      </c>
      <c r="Y62" s="4">
        <f t="shared" si="10"/>
        <v>0</v>
      </c>
      <c r="Z62" s="4">
        <f t="shared" si="11"/>
        <v>0</v>
      </c>
      <c r="AA62" s="4">
        <v>0</v>
      </c>
      <c r="AB62" s="4">
        <f t="shared" si="12"/>
        <v>1</v>
      </c>
      <c r="AC62" s="4">
        <f t="shared" si="13"/>
        <v>0</v>
      </c>
      <c r="AD62" s="4">
        <f t="shared" si="14"/>
        <v>0</v>
      </c>
      <c r="AE62" s="4">
        <f t="shared" si="15"/>
        <v>0.23294095744680854</v>
      </c>
      <c r="AF62" s="4">
        <f t="shared" si="16"/>
        <v>0.37958372952136205</v>
      </c>
      <c r="AG62" s="4">
        <f t="shared" si="17"/>
        <v>7.4927267938576083</v>
      </c>
      <c r="AH62" s="4">
        <f t="shared" si="18"/>
        <v>0.96319608886371988</v>
      </c>
      <c r="AI62" s="4">
        <f t="shared" si="19"/>
        <v>4.3443396226415095E-3</v>
      </c>
      <c r="AJ62" s="4"/>
      <c r="AK62" s="4"/>
      <c r="AL62" s="4"/>
      <c r="AM62" s="4"/>
      <c r="AN62" s="4"/>
      <c r="AO62" s="4"/>
      <c r="AP62" s="4"/>
      <c r="AQ62" s="4"/>
      <c r="AR62" s="4"/>
    </row>
    <row r="63" spans="1:44" customFormat="1">
      <c r="A63" s="14" t="s">
        <v>155</v>
      </c>
      <c r="B63" s="14" t="s">
        <v>27</v>
      </c>
      <c r="C63" s="14" t="s">
        <v>158</v>
      </c>
      <c r="D63" s="15" t="s">
        <v>159</v>
      </c>
      <c r="E63" s="15">
        <v>3.6586633399999999</v>
      </c>
      <c r="F63" s="16">
        <v>8.81485363</v>
      </c>
      <c r="G63" s="17">
        <v>699</v>
      </c>
      <c r="H63" s="17">
        <v>1635</v>
      </c>
      <c r="I63" s="18">
        <v>96.778555429999997</v>
      </c>
      <c r="J63" s="18">
        <v>164.85079999999999</v>
      </c>
      <c r="K63" s="19">
        <v>53.41369838</v>
      </c>
      <c r="L63" s="19">
        <v>5.7896999999999998</v>
      </c>
      <c r="M63" s="19">
        <v>43.364857049999998</v>
      </c>
      <c r="N63" s="20">
        <v>44.585700000000003</v>
      </c>
      <c r="O63" s="21">
        <v>117.88282541</v>
      </c>
      <c r="P63" s="21">
        <v>104.82826217</v>
      </c>
      <c r="Q63" s="22">
        <v>3.1036440866386256E-2</v>
      </c>
      <c r="R63" s="21">
        <v>7.5</v>
      </c>
      <c r="S63" s="23"/>
      <c r="T63" s="24">
        <v>2016</v>
      </c>
      <c r="U63" s="25">
        <v>1</v>
      </c>
      <c r="V63" s="25">
        <v>0</v>
      </c>
      <c r="W63" s="4">
        <v>0</v>
      </c>
      <c r="X63" s="4">
        <v>1</v>
      </c>
      <c r="Y63" s="4">
        <f t="shared" si="10"/>
        <v>0</v>
      </c>
      <c r="Z63" s="4">
        <f t="shared" si="11"/>
        <v>0</v>
      </c>
      <c r="AA63" s="4">
        <v>0</v>
      </c>
      <c r="AB63" s="4">
        <f t="shared" si="12"/>
        <v>1</v>
      </c>
      <c r="AC63" s="4">
        <f t="shared" si="13"/>
        <v>0</v>
      </c>
      <c r="AD63" s="4">
        <f t="shared" si="14"/>
        <v>0</v>
      </c>
      <c r="AE63" s="4">
        <f t="shared" si="15"/>
        <v>0.244120886981402</v>
      </c>
      <c r="AF63" s="4">
        <f t="shared" si="16"/>
        <v>0.32401236985201165</v>
      </c>
      <c r="AG63" s="4">
        <f t="shared" si="17"/>
        <v>7.4900006995181094</v>
      </c>
      <c r="AH63" s="4">
        <f t="shared" si="18"/>
        <v>0.9660707745230469</v>
      </c>
      <c r="AI63" s="4">
        <f t="shared" si="19"/>
        <v>3.5411009174311924E-3</v>
      </c>
      <c r="AJ63" s="4"/>
      <c r="AK63" s="4"/>
      <c r="AL63" s="4"/>
      <c r="AM63" s="4"/>
      <c r="AN63" s="4"/>
      <c r="AO63" s="4"/>
      <c r="AP63" s="4"/>
      <c r="AQ63" s="4"/>
      <c r="AR63" s="4"/>
    </row>
    <row r="64" spans="1:44" customFormat="1">
      <c r="A64" s="14" t="s">
        <v>155</v>
      </c>
      <c r="B64" s="14" t="s">
        <v>27</v>
      </c>
      <c r="C64" s="14" t="s">
        <v>160</v>
      </c>
      <c r="D64" s="15" t="s">
        <v>95</v>
      </c>
      <c r="E64" s="15">
        <v>1.04853</v>
      </c>
      <c r="F64" s="16">
        <v>1.87408</v>
      </c>
      <c r="G64" s="17">
        <v>402</v>
      </c>
      <c r="H64" s="17">
        <v>1109</v>
      </c>
      <c r="I64" s="18">
        <v>46.601252070000001</v>
      </c>
      <c r="J64" s="18">
        <v>87.568899999999999</v>
      </c>
      <c r="K64" s="19">
        <v>25.500919360000001</v>
      </c>
      <c r="L64" s="19">
        <v>3.06</v>
      </c>
      <c r="M64" s="19">
        <v>21.10033271</v>
      </c>
      <c r="N64" s="20">
        <v>23.541399999999999</v>
      </c>
      <c r="O64" s="21">
        <v>60.222679999999997</v>
      </c>
      <c r="P64" s="21">
        <v>57.833950000000002</v>
      </c>
      <c r="Q64" s="22">
        <v>1.7410882411742552E-2</v>
      </c>
      <c r="R64" s="21">
        <v>7.9</v>
      </c>
      <c r="S64" s="23"/>
      <c r="T64" s="24">
        <v>2016</v>
      </c>
      <c r="U64" s="25">
        <v>1</v>
      </c>
      <c r="V64" s="25">
        <v>0</v>
      </c>
      <c r="W64" s="4">
        <v>0</v>
      </c>
      <c r="X64" s="4">
        <v>1</v>
      </c>
      <c r="Y64" s="4">
        <f t="shared" si="10"/>
        <v>0</v>
      </c>
      <c r="Z64" s="4">
        <f t="shared" si="11"/>
        <v>0</v>
      </c>
      <c r="AA64" s="4">
        <v>0</v>
      </c>
      <c r="AB64" s="4">
        <f t="shared" si="12"/>
        <v>1</v>
      </c>
      <c r="AC64" s="4">
        <f t="shared" si="13"/>
        <v>0</v>
      </c>
      <c r="AD64" s="4">
        <f t="shared" si="14"/>
        <v>0</v>
      </c>
      <c r="AE64" s="4">
        <f t="shared" si="15"/>
        <v>0.2254450248756219</v>
      </c>
      <c r="AF64" s="4">
        <f t="shared" si="16"/>
        <v>0.29120977150563732</v>
      </c>
      <c r="AG64" s="4">
        <f t="shared" si="17"/>
        <v>6.8955335653594769</v>
      </c>
      <c r="AH64" s="4">
        <f t="shared" si="18"/>
        <v>0.96623593577766032</v>
      </c>
      <c r="AI64" s="4">
        <f t="shared" si="19"/>
        <v>2.7592425608656446E-3</v>
      </c>
      <c r="AJ64" s="4"/>
      <c r="AK64" s="4"/>
      <c r="AL64" s="4"/>
      <c r="AM64" s="4"/>
      <c r="AN64" s="4"/>
      <c r="AO64" s="4"/>
      <c r="AP64" s="4"/>
      <c r="AQ64" s="4"/>
      <c r="AR64" s="4"/>
    </row>
    <row r="65" spans="1:44" customFormat="1">
      <c r="A65" s="14" t="s">
        <v>155</v>
      </c>
      <c r="B65" s="14" t="s">
        <v>27</v>
      </c>
      <c r="C65" s="14" t="s">
        <v>161</v>
      </c>
      <c r="D65" s="15" t="s">
        <v>162</v>
      </c>
      <c r="E65" s="15">
        <v>17.28773</v>
      </c>
      <c r="F65" s="16">
        <v>21.428139999999999</v>
      </c>
      <c r="G65" s="17">
        <v>854</v>
      </c>
      <c r="H65" s="17">
        <v>2043</v>
      </c>
      <c r="I65" s="18">
        <v>142.17314941999999</v>
      </c>
      <c r="J65" s="18">
        <v>257.22149999999999</v>
      </c>
      <c r="K65" s="19">
        <v>77.821605489999996</v>
      </c>
      <c r="L65" s="19">
        <v>8.0591000000000008</v>
      </c>
      <c r="M65" s="19">
        <v>64.351543930000005</v>
      </c>
      <c r="N65" s="20">
        <v>59.437100000000001</v>
      </c>
      <c r="O65" s="21">
        <v>175.73059000000001</v>
      </c>
      <c r="P65" s="21">
        <v>152.86608000000001</v>
      </c>
      <c r="Q65" s="22">
        <v>9.8376327081130269E-2</v>
      </c>
      <c r="R65" s="21">
        <v>8</v>
      </c>
      <c r="S65" s="23"/>
      <c r="T65" s="24">
        <v>2016</v>
      </c>
      <c r="U65" s="25">
        <v>1</v>
      </c>
      <c r="V65" s="25">
        <v>0</v>
      </c>
      <c r="W65" s="4">
        <v>0</v>
      </c>
      <c r="X65" s="4">
        <v>1</v>
      </c>
      <c r="Y65" s="4">
        <f t="shared" ref="Y65:Y96" si="20">IF(A65="南區",1,0)</f>
        <v>0</v>
      </c>
      <c r="Z65" s="4">
        <f t="shared" ref="Z65:Z96" si="21">IF(A65="高屏",1,0)</f>
        <v>0</v>
      </c>
      <c r="AA65" s="4">
        <v>0</v>
      </c>
      <c r="AB65" s="4">
        <f t="shared" ref="AB65:AB96" si="22">IF(B65="醫學中心",1,0)</f>
        <v>1</v>
      </c>
      <c r="AC65" s="4">
        <f t="shared" ref="AC65:AC96" si="23">IF(B65="區域醫院",1,0)</f>
        <v>0</v>
      </c>
      <c r="AD65" s="4">
        <f t="shared" ref="AD65:AD96" si="24">IF(B65="地區醫院",1,0)</f>
        <v>0</v>
      </c>
      <c r="AE65" s="4">
        <f t="shared" ref="AE65:AE96" si="25">(L65+J65)/G65</f>
        <v>0.31063302107728336</v>
      </c>
      <c r="AF65" s="4">
        <f t="shared" ref="AF65:AF96" si="26">K65/J65</f>
        <v>0.30254704793339593</v>
      </c>
      <c r="AG65" s="4">
        <f t="shared" ref="AG65:AG96" si="27">M65/L65</f>
        <v>7.9849541425221178</v>
      </c>
      <c r="AH65" s="4">
        <f t="shared" ref="AH65:AH96" si="28">J65/(L65+J65)</f>
        <v>0.96962046979688676</v>
      </c>
      <c r="AI65" s="4">
        <f t="shared" ref="AI65:AI96" si="29">L65/H65</f>
        <v>3.9447381302006859E-3</v>
      </c>
      <c r="AJ65" s="4"/>
      <c r="AK65" s="4"/>
      <c r="AL65" s="4"/>
      <c r="AM65" s="4"/>
      <c r="AN65" s="4"/>
      <c r="AO65" s="4"/>
      <c r="AP65" s="4"/>
      <c r="AQ65" s="4"/>
      <c r="AR65" s="4"/>
    </row>
    <row r="66" spans="1:44" customFormat="1">
      <c r="A66" s="14" t="s">
        <v>155</v>
      </c>
      <c r="B66" s="14" t="s">
        <v>28</v>
      </c>
      <c r="C66" s="14" t="s">
        <v>163</v>
      </c>
      <c r="D66" s="15" t="s">
        <v>164</v>
      </c>
      <c r="E66" s="15">
        <v>0.47996401999999999</v>
      </c>
      <c r="F66" s="16">
        <v>0.63841091999999999</v>
      </c>
      <c r="G66" s="17">
        <v>121</v>
      </c>
      <c r="H66" s="17">
        <v>615</v>
      </c>
      <c r="I66" s="18">
        <v>15.852064070000001</v>
      </c>
      <c r="J66" s="18">
        <v>47.507199999999997</v>
      </c>
      <c r="K66" s="19">
        <v>9.1825400199999994</v>
      </c>
      <c r="L66" s="19">
        <v>1.3202</v>
      </c>
      <c r="M66" s="19">
        <v>6.6695240499999997</v>
      </c>
      <c r="N66" s="20">
        <v>13.096</v>
      </c>
      <c r="O66" s="21">
        <v>18.39199322</v>
      </c>
      <c r="P66" s="21">
        <v>17.920967749999999</v>
      </c>
      <c r="Q66" s="22">
        <v>2.6096356945046764E-2</v>
      </c>
      <c r="R66" s="21">
        <v>9.8000000000000007</v>
      </c>
      <c r="S66" s="23"/>
      <c r="T66" s="24">
        <v>2016</v>
      </c>
      <c r="U66" s="25">
        <v>0</v>
      </c>
      <c r="V66" s="25">
        <v>0</v>
      </c>
      <c r="W66" s="4">
        <v>0</v>
      </c>
      <c r="X66" s="4">
        <v>1</v>
      </c>
      <c r="Y66" s="4">
        <f t="shared" si="20"/>
        <v>0</v>
      </c>
      <c r="Z66" s="4">
        <f t="shared" si="21"/>
        <v>0</v>
      </c>
      <c r="AA66" s="4">
        <v>0</v>
      </c>
      <c r="AB66" s="4">
        <f t="shared" si="22"/>
        <v>0</v>
      </c>
      <c r="AC66" s="4">
        <f t="shared" si="23"/>
        <v>1</v>
      </c>
      <c r="AD66" s="4">
        <f t="shared" si="24"/>
        <v>0</v>
      </c>
      <c r="AE66" s="4">
        <f t="shared" si="25"/>
        <v>0.40353223140495864</v>
      </c>
      <c r="AF66" s="4">
        <f t="shared" si="26"/>
        <v>0.19328733370941667</v>
      </c>
      <c r="AG66" s="4">
        <f t="shared" si="27"/>
        <v>5.0519042948038173</v>
      </c>
      <c r="AH66" s="4">
        <f t="shared" si="28"/>
        <v>0.97296190253832893</v>
      </c>
      <c r="AI66" s="4">
        <f t="shared" si="29"/>
        <v>2.1466666666666669E-3</v>
      </c>
      <c r="AJ66" s="4"/>
      <c r="AK66" s="4"/>
      <c r="AL66" s="4"/>
      <c r="AM66" s="4"/>
      <c r="AN66" s="4"/>
      <c r="AO66" s="4"/>
      <c r="AP66" s="4"/>
      <c r="AQ66" s="4"/>
      <c r="AR66" s="4"/>
    </row>
    <row r="67" spans="1:44" customFormat="1">
      <c r="A67" s="14" t="s">
        <v>155</v>
      </c>
      <c r="B67" s="14" t="s">
        <v>28</v>
      </c>
      <c r="C67" s="14" t="s">
        <v>165</v>
      </c>
      <c r="D67" s="15" t="s">
        <v>166</v>
      </c>
      <c r="E67" s="15">
        <v>0.88208319999999996</v>
      </c>
      <c r="F67" s="16">
        <v>1.00107974</v>
      </c>
      <c r="G67" s="17">
        <v>112</v>
      </c>
      <c r="H67" s="17">
        <v>694</v>
      </c>
      <c r="I67" s="18">
        <v>20.383122849999999</v>
      </c>
      <c r="J67" s="18">
        <v>54.175699999999999</v>
      </c>
      <c r="K67" s="19">
        <v>10.93472697</v>
      </c>
      <c r="L67" s="19">
        <v>1.7298</v>
      </c>
      <c r="M67" s="19">
        <v>9.4483958799999996</v>
      </c>
      <c r="N67" s="20">
        <v>14.6953</v>
      </c>
      <c r="O67" s="21">
        <v>21.29550755</v>
      </c>
      <c r="P67" s="21">
        <v>20.615600740000001</v>
      </c>
      <c r="Q67" s="22">
        <v>4.1421093060540835E-2</v>
      </c>
      <c r="R67" s="21">
        <v>9.9</v>
      </c>
      <c r="S67" s="23"/>
      <c r="T67" s="24">
        <v>2016</v>
      </c>
      <c r="U67" s="25">
        <v>0</v>
      </c>
      <c r="V67" s="25">
        <v>0</v>
      </c>
      <c r="W67" s="4">
        <v>0</v>
      </c>
      <c r="X67" s="4">
        <v>1</v>
      </c>
      <c r="Y67" s="4">
        <f t="shared" si="20"/>
        <v>0</v>
      </c>
      <c r="Z67" s="4">
        <f t="shared" si="21"/>
        <v>0</v>
      </c>
      <c r="AA67" s="4">
        <v>0</v>
      </c>
      <c r="AB67" s="4">
        <f t="shared" si="22"/>
        <v>0</v>
      </c>
      <c r="AC67" s="4">
        <f t="shared" si="23"/>
        <v>1</v>
      </c>
      <c r="AD67" s="4">
        <f t="shared" si="24"/>
        <v>0</v>
      </c>
      <c r="AE67" s="4">
        <f t="shared" si="25"/>
        <v>0.49915624999999997</v>
      </c>
      <c r="AF67" s="4">
        <f t="shared" si="26"/>
        <v>0.20183822211803448</v>
      </c>
      <c r="AG67" s="4">
        <f t="shared" si="27"/>
        <v>5.4621319690137584</v>
      </c>
      <c r="AH67" s="4">
        <f t="shared" si="28"/>
        <v>0.96905850050531706</v>
      </c>
      <c r="AI67" s="4">
        <f t="shared" si="29"/>
        <v>2.4925072046109512E-3</v>
      </c>
      <c r="AJ67" s="4"/>
      <c r="AK67" s="4"/>
      <c r="AL67" s="4"/>
      <c r="AM67" s="4"/>
      <c r="AN67" s="4"/>
      <c r="AO67" s="4"/>
      <c r="AP67" s="4"/>
      <c r="AQ67" s="4"/>
      <c r="AR67" s="4"/>
    </row>
    <row r="68" spans="1:44" customFormat="1">
      <c r="A68" s="14" t="s">
        <v>155</v>
      </c>
      <c r="B68" s="14" t="s">
        <v>28</v>
      </c>
      <c r="C68" s="14" t="s">
        <v>167</v>
      </c>
      <c r="D68" s="15" t="s">
        <v>168</v>
      </c>
      <c r="E68" s="15">
        <v>0.26004553000000002</v>
      </c>
      <c r="F68" s="16">
        <v>0.56446894000000003</v>
      </c>
      <c r="G68" s="17">
        <v>62</v>
      </c>
      <c r="H68" s="17">
        <v>653</v>
      </c>
      <c r="I68" s="18">
        <v>12.88903131</v>
      </c>
      <c r="J68" s="18">
        <v>29.430099999999999</v>
      </c>
      <c r="K68" s="19">
        <v>7.0568216399999999</v>
      </c>
      <c r="L68" s="19">
        <v>1.0617000000000001</v>
      </c>
      <c r="M68" s="19">
        <v>5.8322096700000001</v>
      </c>
      <c r="N68" s="20">
        <v>17.525700000000001</v>
      </c>
      <c r="O68" s="21">
        <v>13.73885392</v>
      </c>
      <c r="P68" s="21">
        <v>13.56208797</v>
      </c>
      <c r="Q68" s="22">
        <v>1.8927745466559266E-2</v>
      </c>
      <c r="R68" s="21">
        <v>10.6</v>
      </c>
      <c r="S68" s="23"/>
      <c r="T68" s="24">
        <v>2016</v>
      </c>
      <c r="U68" s="25">
        <v>0</v>
      </c>
      <c r="V68" s="25">
        <v>0</v>
      </c>
      <c r="W68" s="4">
        <v>0</v>
      </c>
      <c r="X68" s="4">
        <v>1</v>
      </c>
      <c r="Y68" s="4">
        <f t="shared" si="20"/>
        <v>0</v>
      </c>
      <c r="Z68" s="4">
        <f t="shared" si="21"/>
        <v>0</v>
      </c>
      <c r="AA68" s="4">
        <v>0</v>
      </c>
      <c r="AB68" s="4">
        <f t="shared" si="22"/>
        <v>0</v>
      </c>
      <c r="AC68" s="4">
        <f t="shared" si="23"/>
        <v>1</v>
      </c>
      <c r="AD68" s="4">
        <f t="shared" si="24"/>
        <v>0</v>
      </c>
      <c r="AE68" s="4">
        <f t="shared" si="25"/>
        <v>0.49180322580645158</v>
      </c>
      <c r="AF68" s="4">
        <f t="shared" si="26"/>
        <v>0.23978245537731779</v>
      </c>
      <c r="AG68" s="4">
        <f t="shared" si="27"/>
        <v>5.4932746256004519</v>
      </c>
      <c r="AH68" s="4">
        <f t="shared" si="28"/>
        <v>0.96518080270761319</v>
      </c>
      <c r="AI68" s="4">
        <f t="shared" si="29"/>
        <v>1.6258805513016848E-3</v>
      </c>
      <c r="AJ68" s="4"/>
      <c r="AK68" s="4"/>
      <c r="AL68" s="4"/>
      <c r="AM68" s="4"/>
      <c r="AN68" s="4"/>
      <c r="AO68" s="4"/>
      <c r="AP68" s="4"/>
      <c r="AQ68" s="4"/>
      <c r="AR68" s="4"/>
    </row>
    <row r="69" spans="1:44" customFormat="1">
      <c r="A69" s="14" t="s">
        <v>155</v>
      </c>
      <c r="B69" s="14" t="s">
        <v>28</v>
      </c>
      <c r="C69" s="14" t="s">
        <v>169</v>
      </c>
      <c r="D69" s="15" t="s">
        <v>170</v>
      </c>
      <c r="E69" s="15">
        <v>0.31655858999999997</v>
      </c>
      <c r="F69" s="16">
        <v>0.38333931999999998</v>
      </c>
      <c r="G69" s="17">
        <v>34</v>
      </c>
      <c r="H69" s="17">
        <v>949</v>
      </c>
      <c r="I69" s="18">
        <v>6.67843535</v>
      </c>
      <c r="J69" s="18">
        <v>6.4175000000000004</v>
      </c>
      <c r="K69" s="19">
        <v>1.3483949500000001</v>
      </c>
      <c r="L69" s="19">
        <v>1.6113999999999999</v>
      </c>
      <c r="M69" s="19">
        <v>5.3300403999999997</v>
      </c>
      <c r="N69" s="20">
        <v>50.8979</v>
      </c>
      <c r="O69" s="21">
        <v>6.9252553099999998</v>
      </c>
      <c r="P69" s="21">
        <v>6.9371819600000002</v>
      </c>
      <c r="Q69" s="22">
        <v>4.5710746511091443E-2</v>
      </c>
      <c r="R69" s="21">
        <v>11.3</v>
      </c>
      <c r="S69" s="23"/>
      <c r="T69" s="24">
        <v>2016</v>
      </c>
      <c r="U69" s="25">
        <v>0</v>
      </c>
      <c r="V69" s="25">
        <v>0</v>
      </c>
      <c r="W69" s="4">
        <v>0</v>
      </c>
      <c r="X69" s="4">
        <v>1</v>
      </c>
      <c r="Y69" s="4">
        <f t="shared" si="20"/>
        <v>0</v>
      </c>
      <c r="Z69" s="4">
        <f t="shared" si="21"/>
        <v>0</v>
      </c>
      <c r="AA69" s="4">
        <v>0</v>
      </c>
      <c r="AB69" s="4">
        <f t="shared" si="22"/>
        <v>0</v>
      </c>
      <c r="AC69" s="4">
        <f t="shared" si="23"/>
        <v>1</v>
      </c>
      <c r="AD69" s="4">
        <f t="shared" si="24"/>
        <v>0</v>
      </c>
      <c r="AE69" s="4">
        <f t="shared" si="25"/>
        <v>0.23614411764705884</v>
      </c>
      <c r="AF69" s="4">
        <f t="shared" si="26"/>
        <v>0.21011218543046359</v>
      </c>
      <c r="AG69" s="4">
        <f t="shared" si="27"/>
        <v>3.3077078316991435</v>
      </c>
      <c r="AH69" s="4">
        <f t="shared" si="28"/>
        <v>0.7993000286465145</v>
      </c>
      <c r="AI69" s="4">
        <f t="shared" si="29"/>
        <v>1.6979978925184404E-3</v>
      </c>
      <c r="AJ69" s="4"/>
      <c r="AK69" s="4"/>
      <c r="AL69" s="4"/>
      <c r="AM69" s="4"/>
      <c r="AN69" s="4"/>
      <c r="AO69" s="4"/>
      <c r="AP69" s="4"/>
      <c r="AQ69" s="4"/>
      <c r="AR69" s="4"/>
    </row>
    <row r="70" spans="1:44" customFormat="1">
      <c r="A70" s="14" t="s">
        <v>155</v>
      </c>
      <c r="B70" s="14" t="s">
        <v>28</v>
      </c>
      <c r="C70" s="14" t="s">
        <v>171</v>
      </c>
      <c r="D70" s="15" t="s">
        <v>172</v>
      </c>
      <c r="E70" s="15">
        <v>0.34916875000000003</v>
      </c>
      <c r="F70" s="16">
        <v>0.32328000000000001</v>
      </c>
      <c r="G70" s="17">
        <v>91</v>
      </c>
      <c r="H70" s="17">
        <v>455</v>
      </c>
      <c r="I70" s="18">
        <v>10.46462099</v>
      </c>
      <c r="J70" s="18">
        <v>28.752300000000002</v>
      </c>
      <c r="K70" s="19">
        <v>4.8045595399999996</v>
      </c>
      <c r="L70" s="19">
        <v>1.1880999999999999</v>
      </c>
      <c r="M70" s="19">
        <v>5.6600614499999997</v>
      </c>
      <c r="N70" s="20">
        <v>9.6677</v>
      </c>
      <c r="O70" s="21">
        <v>14.327506189999999</v>
      </c>
      <c r="P70" s="21">
        <v>11.88916785</v>
      </c>
      <c r="Q70" s="22">
        <v>2.4370518174593792E-2</v>
      </c>
      <c r="R70" s="21">
        <v>10.5</v>
      </c>
      <c r="S70" s="23"/>
      <c r="T70" s="24">
        <v>2016</v>
      </c>
      <c r="U70" s="25">
        <v>0</v>
      </c>
      <c r="V70" s="25">
        <v>0</v>
      </c>
      <c r="W70" s="4">
        <v>0</v>
      </c>
      <c r="X70" s="4">
        <v>1</v>
      </c>
      <c r="Y70" s="4">
        <f t="shared" si="20"/>
        <v>0</v>
      </c>
      <c r="Z70" s="4">
        <f t="shared" si="21"/>
        <v>0</v>
      </c>
      <c r="AA70" s="4">
        <v>0</v>
      </c>
      <c r="AB70" s="4">
        <f t="shared" si="22"/>
        <v>0</v>
      </c>
      <c r="AC70" s="4">
        <f t="shared" si="23"/>
        <v>1</v>
      </c>
      <c r="AD70" s="4">
        <f t="shared" si="24"/>
        <v>0</v>
      </c>
      <c r="AE70" s="4">
        <f t="shared" si="25"/>
        <v>0.3290153846153846</v>
      </c>
      <c r="AF70" s="4">
        <f t="shared" si="26"/>
        <v>0.16710174629507898</v>
      </c>
      <c r="AG70" s="4">
        <f t="shared" si="27"/>
        <v>4.7639604831243165</v>
      </c>
      <c r="AH70" s="4">
        <f t="shared" si="28"/>
        <v>0.96031783142509786</v>
      </c>
      <c r="AI70" s="4">
        <f t="shared" si="29"/>
        <v>2.611208791208791E-3</v>
      </c>
      <c r="AJ70" s="4"/>
      <c r="AK70" s="4"/>
      <c r="AL70" s="4"/>
      <c r="AM70" s="4"/>
      <c r="AN70" s="4"/>
      <c r="AO70" s="4"/>
      <c r="AP70" s="4"/>
      <c r="AQ70" s="4"/>
      <c r="AR70" s="4"/>
    </row>
    <row r="71" spans="1:44" customFormat="1">
      <c r="A71" s="14" t="s">
        <v>155</v>
      </c>
      <c r="B71" s="14" t="s">
        <v>28</v>
      </c>
      <c r="C71" s="14" t="s">
        <v>173</v>
      </c>
      <c r="D71" s="15" t="s">
        <v>174</v>
      </c>
      <c r="E71" s="15">
        <v>0.62685999999999997</v>
      </c>
      <c r="F71" s="16">
        <v>0.45934999999999998</v>
      </c>
      <c r="G71" s="17">
        <v>84</v>
      </c>
      <c r="H71" s="17">
        <v>672</v>
      </c>
      <c r="I71" s="18">
        <v>17.553371439999999</v>
      </c>
      <c r="J71" s="18">
        <v>43.048999999999999</v>
      </c>
      <c r="K71" s="19">
        <v>9.2462500399999996</v>
      </c>
      <c r="L71" s="19">
        <v>1.9500999999999999</v>
      </c>
      <c r="M71" s="19">
        <v>8.3071213999999998</v>
      </c>
      <c r="N71" s="20">
        <v>12.9039</v>
      </c>
      <c r="O71" s="21">
        <v>22.955919999999999</v>
      </c>
      <c r="P71" s="21">
        <v>21.581019999999999</v>
      </c>
      <c r="Q71" s="22">
        <v>2.7307117292619944E-2</v>
      </c>
      <c r="R71" s="21">
        <v>7.9</v>
      </c>
      <c r="S71" s="23"/>
      <c r="T71" s="24">
        <v>2016</v>
      </c>
      <c r="U71" s="25">
        <v>0</v>
      </c>
      <c r="V71" s="25">
        <v>0</v>
      </c>
      <c r="W71" s="4">
        <v>0</v>
      </c>
      <c r="X71" s="4">
        <v>1</v>
      </c>
      <c r="Y71" s="4">
        <f t="shared" si="20"/>
        <v>0</v>
      </c>
      <c r="Z71" s="4">
        <f t="shared" si="21"/>
        <v>0</v>
      </c>
      <c r="AA71" s="4">
        <v>0</v>
      </c>
      <c r="AB71" s="4">
        <f t="shared" si="22"/>
        <v>0</v>
      </c>
      <c r="AC71" s="4">
        <f t="shared" si="23"/>
        <v>1</v>
      </c>
      <c r="AD71" s="4">
        <f t="shared" si="24"/>
        <v>0</v>
      </c>
      <c r="AE71" s="4">
        <f t="shared" si="25"/>
        <v>0.53570357142857139</v>
      </c>
      <c r="AF71" s="4">
        <f t="shared" si="26"/>
        <v>0.2147843164765732</v>
      </c>
      <c r="AG71" s="4">
        <f t="shared" si="27"/>
        <v>4.2598438028819032</v>
      </c>
      <c r="AH71" s="4">
        <f t="shared" si="28"/>
        <v>0.95666357771599875</v>
      </c>
      <c r="AI71" s="4">
        <f t="shared" si="29"/>
        <v>2.9019345238095236E-3</v>
      </c>
      <c r="AJ71" s="4"/>
      <c r="AK71" s="4"/>
      <c r="AL71" s="4"/>
      <c r="AM71" s="4"/>
      <c r="AN71" s="4"/>
      <c r="AO71" s="4"/>
      <c r="AP71" s="4"/>
      <c r="AQ71" s="4"/>
      <c r="AR71" s="4"/>
    </row>
    <row r="72" spans="1:44" customFormat="1">
      <c r="A72" s="14" t="s">
        <v>155</v>
      </c>
      <c r="B72" s="14" t="s">
        <v>28</v>
      </c>
      <c r="C72" s="14" t="s">
        <v>175</v>
      </c>
      <c r="D72" s="15" t="s">
        <v>176</v>
      </c>
      <c r="E72" s="15">
        <v>-8.5976410000000003E-2</v>
      </c>
      <c r="F72" s="16">
        <v>1.3650299999999999E-3</v>
      </c>
      <c r="G72" s="17">
        <v>35</v>
      </c>
      <c r="H72" s="17">
        <v>260</v>
      </c>
      <c r="I72" s="18">
        <v>5.6082991099999999</v>
      </c>
      <c r="J72" s="18">
        <v>13.802199999999999</v>
      </c>
      <c r="K72" s="19">
        <v>2.7881568300000001</v>
      </c>
      <c r="L72" s="19">
        <v>0.48559999999999998</v>
      </c>
      <c r="M72" s="19">
        <v>2.8201422799999998</v>
      </c>
      <c r="N72" s="20">
        <v>3.5438000000000001</v>
      </c>
      <c r="O72" s="21">
        <v>6.4506781599999998</v>
      </c>
      <c r="P72" s="21">
        <v>6.1621719400000003</v>
      </c>
      <c r="Q72" s="22">
        <v>-1.3328274619733935E-2</v>
      </c>
      <c r="R72" s="21">
        <v>8.4</v>
      </c>
      <c r="S72" s="23"/>
      <c r="T72" s="24">
        <v>2016</v>
      </c>
      <c r="U72" s="25">
        <v>0</v>
      </c>
      <c r="V72" s="25">
        <v>0</v>
      </c>
      <c r="W72" s="4">
        <v>0</v>
      </c>
      <c r="X72" s="4">
        <v>1</v>
      </c>
      <c r="Y72" s="4">
        <f t="shared" si="20"/>
        <v>0</v>
      </c>
      <c r="Z72" s="4">
        <f t="shared" si="21"/>
        <v>0</v>
      </c>
      <c r="AA72" s="4">
        <v>0</v>
      </c>
      <c r="AB72" s="4">
        <f t="shared" si="22"/>
        <v>0</v>
      </c>
      <c r="AC72" s="4">
        <f t="shared" si="23"/>
        <v>1</v>
      </c>
      <c r="AD72" s="4">
        <f t="shared" si="24"/>
        <v>0</v>
      </c>
      <c r="AE72" s="4">
        <f t="shared" si="25"/>
        <v>0.40822285714285711</v>
      </c>
      <c r="AF72" s="4">
        <f t="shared" si="26"/>
        <v>0.20200814580284304</v>
      </c>
      <c r="AG72" s="4">
        <f t="shared" si="27"/>
        <v>5.8075417627677099</v>
      </c>
      <c r="AH72" s="4">
        <f t="shared" si="28"/>
        <v>0.96601296210753229</v>
      </c>
      <c r="AI72" s="4">
        <f t="shared" si="29"/>
        <v>1.8676923076923076E-3</v>
      </c>
      <c r="AJ72" s="4"/>
      <c r="AK72" s="4"/>
      <c r="AL72" s="4"/>
      <c r="AM72" s="4"/>
      <c r="AN72" s="4"/>
      <c r="AO72" s="4"/>
      <c r="AP72" s="4"/>
      <c r="AQ72" s="4"/>
      <c r="AR72" s="4"/>
    </row>
    <row r="73" spans="1:44" customFormat="1">
      <c r="A73" s="14" t="s">
        <v>155</v>
      </c>
      <c r="B73" s="14" t="s">
        <v>28</v>
      </c>
      <c r="C73" s="14" t="s">
        <v>177</v>
      </c>
      <c r="D73" s="15" t="s">
        <v>178</v>
      </c>
      <c r="E73" s="15">
        <v>0.41732999999999998</v>
      </c>
      <c r="F73" s="16">
        <v>1.3692599999999999</v>
      </c>
      <c r="G73" s="17">
        <v>213</v>
      </c>
      <c r="H73" s="17">
        <v>1137</v>
      </c>
      <c r="I73" s="18">
        <v>34.65150731</v>
      </c>
      <c r="J73" s="18">
        <v>90.780900000000003</v>
      </c>
      <c r="K73" s="19">
        <v>20.49254255</v>
      </c>
      <c r="L73" s="19">
        <v>2.8584999999999998</v>
      </c>
      <c r="M73" s="19">
        <v>14.15896476</v>
      </c>
      <c r="N73" s="20">
        <v>22.733499999999999</v>
      </c>
      <c r="O73" s="21">
        <v>39.267890000000001</v>
      </c>
      <c r="P73" s="21">
        <v>32.182369999999999</v>
      </c>
      <c r="Q73" s="22">
        <v>1.0627767369216935E-2</v>
      </c>
      <c r="R73" s="21">
        <v>9.4</v>
      </c>
      <c r="S73" s="23"/>
      <c r="T73" s="24">
        <v>2016</v>
      </c>
      <c r="U73" s="25">
        <v>0</v>
      </c>
      <c r="V73" s="25">
        <v>0</v>
      </c>
      <c r="W73" s="4">
        <v>0</v>
      </c>
      <c r="X73" s="4">
        <v>1</v>
      </c>
      <c r="Y73" s="4">
        <f t="shared" si="20"/>
        <v>0</v>
      </c>
      <c r="Z73" s="4">
        <f t="shared" si="21"/>
        <v>0</v>
      </c>
      <c r="AA73" s="4">
        <v>0</v>
      </c>
      <c r="AB73" s="4">
        <f t="shared" si="22"/>
        <v>0</v>
      </c>
      <c r="AC73" s="4">
        <f t="shared" si="23"/>
        <v>1</v>
      </c>
      <c r="AD73" s="4">
        <f t="shared" si="24"/>
        <v>0</v>
      </c>
      <c r="AE73" s="4">
        <f t="shared" si="25"/>
        <v>0.4396215962441315</v>
      </c>
      <c r="AF73" s="4">
        <f t="shared" si="26"/>
        <v>0.22573627877670302</v>
      </c>
      <c r="AG73" s="4">
        <f t="shared" si="27"/>
        <v>4.9532848556935463</v>
      </c>
      <c r="AH73" s="4">
        <f t="shared" si="28"/>
        <v>0.9694733199913711</v>
      </c>
      <c r="AI73" s="4">
        <f t="shared" si="29"/>
        <v>2.5140721196130165E-3</v>
      </c>
      <c r="AJ73" s="4"/>
      <c r="AK73" s="4"/>
      <c r="AL73" s="4"/>
      <c r="AM73" s="4"/>
      <c r="AN73" s="4"/>
      <c r="AO73" s="4"/>
      <c r="AP73" s="4"/>
      <c r="AQ73" s="4"/>
      <c r="AR73" s="4"/>
    </row>
    <row r="74" spans="1:44" customFormat="1">
      <c r="A74" s="14" t="s">
        <v>155</v>
      </c>
      <c r="B74" s="14" t="s">
        <v>28</v>
      </c>
      <c r="C74" s="14" t="s">
        <v>179</v>
      </c>
      <c r="D74" s="15" t="s">
        <v>180</v>
      </c>
      <c r="E74" s="15">
        <v>0.96548</v>
      </c>
      <c r="F74" s="16">
        <v>0.61631000000000002</v>
      </c>
      <c r="G74" s="17">
        <v>268</v>
      </c>
      <c r="H74" s="17">
        <v>1254</v>
      </c>
      <c r="I74" s="18">
        <v>44.126921979999999</v>
      </c>
      <c r="J74" s="18">
        <v>102.26860000000001</v>
      </c>
      <c r="K74" s="19">
        <v>22.386187849999999</v>
      </c>
      <c r="L74" s="19">
        <v>3.5192999999999999</v>
      </c>
      <c r="M74" s="19">
        <v>21.74073413</v>
      </c>
      <c r="N74" s="20">
        <v>30.188500000000001</v>
      </c>
      <c r="O74" s="21">
        <v>53.685250000000003</v>
      </c>
      <c r="P74" s="21">
        <v>51.45185</v>
      </c>
      <c r="Q74" s="22">
        <v>1.7984083151331137E-2</v>
      </c>
      <c r="R74" s="21">
        <v>8.3000000000000007</v>
      </c>
      <c r="S74" s="23"/>
      <c r="T74" s="24">
        <v>2016</v>
      </c>
      <c r="U74" s="25">
        <v>0</v>
      </c>
      <c r="V74" s="25">
        <v>0</v>
      </c>
      <c r="W74" s="4">
        <v>0</v>
      </c>
      <c r="X74" s="4">
        <v>1</v>
      </c>
      <c r="Y74" s="4">
        <f t="shared" si="20"/>
        <v>0</v>
      </c>
      <c r="Z74" s="4">
        <f t="shared" si="21"/>
        <v>0</v>
      </c>
      <c r="AA74" s="4">
        <v>0</v>
      </c>
      <c r="AB74" s="4">
        <f t="shared" si="22"/>
        <v>0</v>
      </c>
      <c r="AC74" s="4">
        <f t="shared" si="23"/>
        <v>1</v>
      </c>
      <c r="AD74" s="4">
        <f t="shared" si="24"/>
        <v>0</v>
      </c>
      <c r="AE74" s="4">
        <f t="shared" si="25"/>
        <v>0.39473097014925373</v>
      </c>
      <c r="AF74" s="4">
        <f t="shared" si="26"/>
        <v>0.21889600375872945</v>
      </c>
      <c r="AG74" s="4">
        <f t="shared" si="27"/>
        <v>6.1775734180092634</v>
      </c>
      <c r="AH74" s="4">
        <f t="shared" si="28"/>
        <v>0.96673249019972984</v>
      </c>
      <c r="AI74" s="4">
        <f t="shared" si="29"/>
        <v>2.8064593301435404E-3</v>
      </c>
      <c r="AJ74" s="4"/>
      <c r="AK74" s="4"/>
      <c r="AL74" s="4"/>
      <c r="AM74" s="4"/>
      <c r="AN74" s="4"/>
      <c r="AO74" s="4"/>
      <c r="AP74" s="4"/>
      <c r="AQ74" s="4"/>
      <c r="AR74" s="4"/>
    </row>
    <row r="75" spans="1:44" customFormat="1">
      <c r="A75" s="14" t="s">
        <v>155</v>
      </c>
      <c r="B75" s="14" t="s">
        <v>28</v>
      </c>
      <c r="C75" s="14" t="s">
        <v>181</v>
      </c>
      <c r="D75" s="15" t="s">
        <v>182</v>
      </c>
      <c r="E75" s="15">
        <v>0.41130852000000001</v>
      </c>
      <c r="F75" s="16">
        <v>0.47013472000000001</v>
      </c>
      <c r="G75" s="17">
        <v>227</v>
      </c>
      <c r="H75" s="17">
        <v>682</v>
      </c>
      <c r="I75" s="18">
        <v>31.45258106</v>
      </c>
      <c r="J75" s="18">
        <v>72.418800000000005</v>
      </c>
      <c r="K75" s="19">
        <v>17.260597310000001</v>
      </c>
      <c r="L75" s="19">
        <v>2.6688999999999998</v>
      </c>
      <c r="M75" s="19">
        <v>14.19198375</v>
      </c>
      <c r="N75" s="20">
        <v>15.983499999999999</v>
      </c>
      <c r="O75" s="21">
        <v>36.405920199999997</v>
      </c>
      <c r="P75" s="21">
        <v>34.308372329999997</v>
      </c>
      <c r="Q75" s="22">
        <v>1.1297847101252506E-2</v>
      </c>
      <c r="R75" s="21">
        <v>9</v>
      </c>
      <c r="S75" s="23"/>
      <c r="T75" s="24">
        <v>2016</v>
      </c>
      <c r="U75" s="25">
        <v>0</v>
      </c>
      <c r="V75" s="25">
        <v>0</v>
      </c>
      <c r="W75" s="4">
        <v>0</v>
      </c>
      <c r="X75" s="4">
        <v>1</v>
      </c>
      <c r="Y75" s="4">
        <f t="shared" si="20"/>
        <v>0</v>
      </c>
      <c r="Z75" s="4">
        <f t="shared" si="21"/>
        <v>0</v>
      </c>
      <c r="AA75" s="4">
        <v>0</v>
      </c>
      <c r="AB75" s="4">
        <f t="shared" si="22"/>
        <v>0</v>
      </c>
      <c r="AC75" s="4">
        <f t="shared" si="23"/>
        <v>1</v>
      </c>
      <c r="AD75" s="4">
        <f t="shared" si="24"/>
        <v>0</v>
      </c>
      <c r="AE75" s="4">
        <f t="shared" si="25"/>
        <v>0.33078281938325993</v>
      </c>
      <c r="AF75" s="4">
        <f t="shared" si="26"/>
        <v>0.23834414972355245</v>
      </c>
      <c r="AG75" s="4">
        <f t="shared" si="27"/>
        <v>5.3175404661096337</v>
      </c>
      <c r="AH75" s="4">
        <f t="shared" si="28"/>
        <v>0.96445622918267582</v>
      </c>
      <c r="AI75" s="4">
        <f t="shared" si="29"/>
        <v>3.9133431085043987E-3</v>
      </c>
      <c r="AJ75" s="4"/>
      <c r="AK75" s="4"/>
      <c r="AL75" s="4"/>
      <c r="AM75" s="4"/>
      <c r="AN75" s="4"/>
      <c r="AO75" s="4"/>
      <c r="AP75" s="4"/>
      <c r="AQ75" s="4"/>
      <c r="AR75" s="4"/>
    </row>
    <row r="76" spans="1:44" customFormat="1">
      <c r="A76" s="14" t="s">
        <v>155</v>
      </c>
      <c r="B76" s="14" t="s">
        <v>28</v>
      </c>
      <c r="C76" s="14" t="s">
        <v>183</v>
      </c>
      <c r="D76" s="15" t="s">
        <v>184</v>
      </c>
      <c r="E76" s="15">
        <v>-0.37436017999999999</v>
      </c>
      <c r="F76" s="16">
        <v>1.1041238600000001</v>
      </c>
      <c r="G76" s="17">
        <v>193</v>
      </c>
      <c r="H76" s="17">
        <v>1117</v>
      </c>
      <c r="I76" s="18">
        <v>32.085033780000003</v>
      </c>
      <c r="J76" s="18">
        <v>77.382199999999997</v>
      </c>
      <c r="K76" s="19">
        <v>18.873818180000001</v>
      </c>
      <c r="L76" s="19">
        <v>2.2898000000000001</v>
      </c>
      <c r="M76" s="19">
        <v>13.211215599999999</v>
      </c>
      <c r="N76" s="20">
        <v>15.803000000000001</v>
      </c>
      <c r="O76" s="21">
        <v>35.203759150000003</v>
      </c>
      <c r="P76" s="21">
        <v>34.288051830000001</v>
      </c>
      <c r="Q76" s="22">
        <v>-1.0634096728275109E-2</v>
      </c>
      <c r="R76" s="21">
        <v>10</v>
      </c>
      <c r="S76" s="23"/>
      <c r="T76" s="24">
        <v>2016</v>
      </c>
      <c r="U76" s="25">
        <v>1</v>
      </c>
      <c r="V76" s="25">
        <v>0</v>
      </c>
      <c r="W76" s="4">
        <v>0</v>
      </c>
      <c r="X76" s="4">
        <v>1</v>
      </c>
      <c r="Y76" s="4">
        <f t="shared" si="20"/>
        <v>0</v>
      </c>
      <c r="Z76" s="4">
        <f t="shared" si="21"/>
        <v>0</v>
      </c>
      <c r="AA76" s="4">
        <v>0</v>
      </c>
      <c r="AB76" s="4">
        <f t="shared" si="22"/>
        <v>0</v>
      </c>
      <c r="AC76" s="4">
        <f t="shared" si="23"/>
        <v>1</v>
      </c>
      <c r="AD76" s="4">
        <f t="shared" si="24"/>
        <v>0</v>
      </c>
      <c r="AE76" s="4">
        <f t="shared" si="25"/>
        <v>0.4128082901554404</v>
      </c>
      <c r="AF76" s="4">
        <f t="shared" si="26"/>
        <v>0.24390387169142258</v>
      </c>
      <c r="AG76" s="4">
        <f t="shared" si="27"/>
        <v>5.7695936763036064</v>
      </c>
      <c r="AH76" s="4">
        <f t="shared" si="28"/>
        <v>0.97125966462496238</v>
      </c>
      <c r="AI76" s="4">
        <f t="shared" si="29"/>
        <v>2.049955237242614E-3</v>
      </c>
      <c r="AJ76" s="4"/>
      <c r="AK76" s="4"/>
      <c r="AL76" s="4"/>
      <c r="AM76" s="4"/>
      <c r="AN76" s="4"/>
      <c r="AO76" s="4"/>
      <c r="AP76" s="4"/>
      <c r="AQ76" s="4"/>
      <c r="AR76" s="4"/>
    </row>
    <row r="77" spans="1:44" customFormat="1">
      <c r="A77" s="14" t="s">
        <v>155</v>
      </c>
      <c r="B77" s="14" t="s">
        <v>28</v>
      </c>
      <c r="C77" s="14" t="s">
        <v>185</v>
      </c>
      <c r="D77" s="15" t="s">
        <v>186</v>
      </c>
      <c r="E77" s="15">
        <v>0.61963999999999997</v>
      </c>
      <c r="F77" s="16">
        <v>0.67235999999999996</v>
      </c>
      <c r="G77" s="17">
        <v>99</v>
      </c>
      <c r="H77" s="17">
        <v>590</v>
      </c>
      <c r="I77" s="18">
        <v>18.702971640000001</v>
      </c>
      <c r="J77" s="18">
        <v>50.572200000000002</v>
      </c>
      <c r="K77" s="19">
        <v>10.210666229999999</v>
      </c>
      <c r="L77" s="19">
        <v>1.8466</v>
      </c>
      <c r="M77" s="19">
        <v>8.4923054100000002</v>
      </c>
      <c r="N77" s="20">
        <v>9.4265000000000008</v>
      </c>
      <c r="O77" s="21">
        <v>21.98565</v>
      </c>
      <c r="P77" s="21">
        <v>20.700859999999999</v>
      </c>
      <c r="Q77" s="22">
        <v>2.8183838094393388E-2</v>
      </c>
      <c r="R77" s="21">
        <v>7.2</v>
      </c>
      <c r="S77" s="23"/>
      <c r="T77" s="24">
        <v>2016</v>
      </c>
      <c r="U77" s="25">
        <v>1</v>
      </c>
      <c r="V77" s="25">
        <v>0</v>
      </c>
      <c r="W77" s="4">
        <v>0</v>
      </c>
      <c r="X77" s="4">
        <v>1</v>
      </c>
      <c r="Y77" s="4">
        <f t="shared" si="20"/>
        <v>0</v>
      </c>
      <c r="Z77" s="4">
        <f t="shared" si="21"/>
        <v>0</v>
      </c>
      <c r="AA77" s="4">
        <v>0</v>
      </c>
      <c r="AB77" s="4">
        <f t="shared" si="22"/>
        <v>0</v>
      </c>
      <c r="AC77" s="4">
        <f t="shared" si="23"/>
        <v>1</v>
      </c>
      <c r="AD77" s="4">
        <f t="shared" si="24"/>
        <v>0</v>
      </c>
      <c r="AE77" s="4">
        <f t="shared" si="25"/>
        <v>0.52948282828282833</v>
      </c>
      <c r="AF77" s="4">
        <f t="shared" si="26"/>
        <v>0.2019027495343291</v>
      </c>
      <c r="AG77" s="4">
        <f t="shared" si="27"/>
        <v>4.5988873659698903</v>
      </c>
      <c r="AH77" s="4">
        <f t="shared" si="28"/>
        <v>0.96477218097323858</v>
      </c>
      <c r="AI77" s="4">
        <f t="shared" si="29"/>
        <v>3.1298305084745764E-3</v>
      </c>
      <c r="AJ77" s="4"/>
      <c r="AK77" s="4"/>
      <c r="AL77" s="4"/>
      <c r="AM77" s="4"/>
      <c r="AN77" s="4"/>
      <c r="AO77" s="4"/>
      <c r="AP77" s="4"/>
      <c r="AQ77" s="4"/>
      <c r="AR77" s="4"/>
    </row>
    <row r="78" spans="1:44" customFormat="1">
      <c r="A78" s="14" t="s">
        <v>155</v>
      </c>
      <c r="B78" s="14" t="s">
        <v>28</v>
      </c>
      <c r="C78" s="14" t="s">
        <v>187</v>
      </c>
      <c r="D78" s="15" t="s">
        <v>188</v>
      </c>
      <c r="E78" s="15">
        <v>4.4185879999999997E-2</v>
      </c>
      <c r="F78" s="16">
        <v>0.29080579000000001</v>
      </c>
      <c r="G78" s="17">
        <v>116</v>
      </c>
      <c r="H78" s="17">
        <v>1075</v>
      </c>
      <c r="I78" s="18">
        <v>21.096707420000001</v>
      </c>
      <c r="J78" s="18">
        <v>47.985900000000001</v>
      </c>
      <c r="K78" s="19">
        <v>10.40333034</v>
      </c>
      <c r="L78" s="19">
        <v>2.1686000000000001</v>
      </c>
      <c r="M78" s="19">
        <v>10.693377079999999</v>
      </c>
      <c r="N78" s="20">
        <v>27.837199999999999</v>
      </c>
      <c r="O78" s="21">
        <v>24.869051379999998</v>
      </c>
      <c r="P78" s="21">
        <v>23.724711289999998</v>
      </c>
      <c r="Q78" s="22">
        <v>1.7767416748165486E-3</v>
      </c>
      <c r="R78" s="21">
        <v>8.8000000000000007</v>
      </c>
      <c r="S78" s="23"/>
      <c r="T78" s="24">
        <v>2016</v>
      </c>
      <c r="U78" s="25">
        <v>1</v>
      </c>
      <c r="V78" s="25">
        <v>0</v>
      </c>
      <c r="W78" s="4">
        <v>0</v>
      </c>
      <c r="X78" s="4">
        <v>1</v>
      </c>
      <c r="Y78" s="4">
        <f t="shared" si="20"/>
        <v>0</v>
      </c>
      <c r="Z78" s="4">
        <f t="shared" si="21"/>
        <v>0</v>
      </c>
      <c r="AA78" s="4">
        <v>0</v>
      </c>
      <c r="AB78" s="4">
        <f t="shared" si="22"/>
        <v>0</v>
      </c>
      <c r="AC78" s="4">
        <f t="shared" si="23"/>
        <v>1</v>
      </c>
      <c r="AD78" s="4">
        <f t="shared" si="24"/>
        <v>0</v>
      </c>
      <c r="AE78" s="4">
        <f t="shared" si="25"/>
        <v>0.43236637931034483</v>
      </c>
      <c r="AF78" s="4">
        <f t="shared" si="26"/>
        <v>0.21679973367176608</v>
      </c>
      <c r="AG78" s="4">
        <f t="shared" si="27"/>
        <v>4.9310048326109008</v>
      </c>
      <c r="AH78" s="4">
        <f t="shared" si="28"/>
        <v>0.95676160663549636</v>
      </c>
      <c r="AI78" s="4">
        <f t="shared" si="29"/>
        <v>2.0173023255813955E-3</v>
      </c>
      <c r="AJ78" s="4"/>
      <c r="AK78" s="4"/>
      <c r="AL78" s="4"/>
      <c r="AM78" s="4"/>
      <c r="AN78" s="4"/>
      <c r="AO78" s="4"/>
      <c r="AP78" s="4"/>
      <c r="AQ78" s="4"/>
      <c r="AR78" s="4"/>
    </row>
    <row r="79" spans="1:44" customFormat="1">
      <c r="A79" s="14" t="s">
        <v>155</v>
      </c>
      <c r="B79" s="14" t="s">
        <v>28</v>
      </c>
      <c r="C79" s="14" t="s">
        <v>189</v>
      </c>
      <c r="D79" s="15" t="s">
        <v>190</v>
      </c>
      <c r="E79" s="15">
        <v>0.66998000000000002</v>
      </c>
      <c r="F79" s="16">
        <v>7.0720000000000005E-2</v>
      </c>
      <c r="G79" s="17">
        <v>73</v>
      </c>
      <c r="H79" s="17">
        <v>375</v>
      </c>
      <c r="I79" s="18">
        <v>9.8026551899999994</v>
      </c>
      <c r="J79" s="18">
        <v>31.687200000000001</v>
      </c>
      <c r="K79" s="19">
        <v>6.2129987199999999</v>
      </c>
      <c r="L79" s="19">
        <v>1.1189</v>
      </c>
      <c r="M79" s="19">
        <v>3.58965647</v>
      </c>
      <c r="N79" s="20">
        <v>6.5224000000000002</v>
      </c>
      <c r="O79" s="21">
        <v>11.70171</v>
      </c>
      <c r="P79" s="21">
        <v>11.880599999999999</v>
      </c>
      <c r="Q79" s="22">
        <v>5.7254879842347825E-2</v>
      </c>
      <c r="R79" s="21">
        <v>10.9</v>
      </c>
      <c r="S79" s="23"/>
      <c r="T79" s="24">
        <v>2016</v>
      </c>
      <c r="U79" s="25">
        <v>1</v>
      </c>
      <c r="V79" s="25">
        <v>0</v>
      </c>
      <c r="W79" s="4">
        <v>0</v>
      </c>
      <c r="X79" s="4">
        <v>1</v>
      </c>
      <c r="Y79" s="4">
        <f t="shared" si="20"/>
        <v>0</v>
      </c>
      <c r="Z79" s="4">
        <f t="shared" si="21"/>
        <v>0</v>
      </c>
      <c r="AA79" s="4">
        <v>0</v>
      </c>
      <c r="AB79" s="4">
        <f t="shared" si="22"/>
        <v>0</v>
      </c>
      <c r="AC79" s="4">
        <f t="shared" si="23"/>
        <v>1</v>
      </c>
      <c r="AD79" s="4">
        <f t="shared" si="24"/>
        <v>0</v>
      </c>
      <c r="AE79" s="4">
        <f t="shared" si="25"/>
        <v>0.44939863013698633</v>
      </c>
      <c r="AF79" s="4">
        <f t="shared" si="26"/>
        <v>0.1960728218334217</v>
      </c>
      <c r="AG79" s="4">
        <f t="shared" si="27"/>
        <v>3.2082013316650282</v>
      </c>
      <c r="AH79" s="4">
        <f t="shared" si="28"/>
        <v>0.96589353809200118</v>
      </c>
      <c r="AI79" s="4">
        <f t="shared" si="29"/>
        <v>2.9837333333333333E-3</v>
      </c>
      <c r="AJ79" s="4"/>
      <c r="AK79" s="4"/>
      <c r="AL79" s="4"/>
      <c r="AM79" s="4"/>
      <c r="AN79" s="4"/>
      <c r="AO79" s="4"/>
      <c r="AP79" s="4"/>
      <c r="AQ79" s="4"/>
      <c r="AR79" s="4"/>
    </row>
    <row r="80" spans="1:44" customFormat="1">
      <c r="A80" s="14" t="s">
        <v>155</v>
      </c>
      <c r="B80" s="14" t="s">
        <v>28</v>
      </c>
      <c r="C80" s="14" t="s">
        <v>191</v>
      </c>
      <c r="D80" s="15" t="s">
        <v>192</v>
      </c>
      <c r="E80" s="15">
        <v>0.48546999000000002</v>
      </c>
      <c r="F80" s="16">
        <v>0.44194225999999998</v>
      </c>
      <c r="G80" s="17">
        <v>193</v>
      </c>
      <c r="H80" s="17">
        <v>1054</v>
      </c>
      <c r="I80" s="18">
        <v>35.834867690000003</v>
      </c>
      <c r="J80" s="18">
        <v>88.414599999999993</v>
      </c>
      <c r="K80" s="19">
        <v>19.446700440000001</v>
      </c>
      <c r="L80" s="19">
        <v>3.3875000000000002</v>
      </c>
      <c r="M80" s="19">
        <v>16.388167249999999</v>
      </c>
      <c r="N80" s="20">
        <v>22.437000000000001</v>
      </c>
      <c r="O80" s="21">
        <v>39.61070891</v>
      </c>
      <c r="P80" s="21">
        <v>33.989778110000003</v>
      </c>
      <c r="Q80" s="22">
        <v>1.2256028820464754E-2</v>
      </c>
      <c r="R80" s="21">
        <v>10.3</v>
      </c>
      <c r="S80" s="23"/>
      <c r="T80" s="24">
        <v>2016</v>
      </c>
      <c r="U80" s="25">
        <v>1</v>
      </c>
      <c r="V80" s="25">
        <v>0</v>
      </c>
      <c r="W80" s="4">
        <v>0</v>
      </c>
      <c r="X80" s="4">
        <v>1</v>
      </c>
      <c r="Y80" s="4">
        <f t="shared" si="20"/>
        <v>0</v>
      </c>
      <c r="Z80" s="4">
        <f t="shared" si="21"/>
        <v>0</v>
      </c>
      <c r="AA80" s="4">
        <v>0</v>
      </c>
      <c r="AB80" s="4">
        <f t="shared" si="22"/>
        <v>0</v>
      </c>
      <c r="AC80" s="4">
        <f t="shared" si="23"/>
        <v>1</v>
      </c>
      <c r="AD80" s="4">
        <f t="shared" si="24"/>
        <v>0</v>
      </c>
      <c r="AE80" s="4">
        <f t="shared" si="25"/>
        <v>0.47565854922279793</v>
      </c>
      <c r="AF80" s="4">
        <f t="shared" si="26"/>
        <v>0.21994897268098257</v>
      </c>
      <c r="AG80" s="4">
        <f t="shared" si="27"/>
        <v>4.8378353505535046</v>
      </c>
      <c r="AH80" s="4">
        <f t="shared" si="28"/>
        <v>0.9630999726585775</v>
      </c>
      <c r="AI80" s="4">
        <f t="shared" si="29"/>
        <v>3.2139468690702091E-3</v>
      </c>
      <c r="AJ80" s="4"/>
      <c r="AK80" s="4"/>
      <c r="AL80" s="4"/>
      <c r="AM80" s="4"/>
      <c r="AN80" s="4"/>
      <c r="AO80" s="4"/>
      <c r="AP80" s="4"/>
      <c r="AQ80" s="4"/>
      <c r="AR80" s="4"/>
    </row>
    <row r="81" spans="1:44" customFormat="1">
      <c r="A81" s="14" t="s">
        <v>155</v>
      </c>
      <c r="B81" s="14" t="s">
        <v>29</v>
      </c>
      <c r="C81" s="14" t="s">
        <v>193</v>
      </c>
      <c r="D81" s="15" t="s">
        <v>194</v>
      </c>
      <c r="E81" s="15">
        <v>0.46901299000000002</v>
      </c>
      <c r="F81" s="16">
        <v>0.68126814999999996</v>
      </c>
      <c r="G81" s="17">
        <v>60</v>
      </c>
      <c r="H81" s="17">
        <v>413</v>
      </c>
      <c r="I81" s="18">
        <v>12.56948809</v>
      </c>
      <c r="J81" s="18">
        <v>38.673499999999997</v>
      </c>
      <c r="K81" s="19">
        <v>7.2036680300000002</v>
      </c>
      <c r="L81" s="19">
        <v>1.0702</v>
      </c>
      <c r="M81" s="19">
        <v>5.3658200599999999</v>
      </c>
      <c r="N81" s="20">
        <v>11.017899999999999</v>
      </c>
      <c r="O81" s="21">
        <v>11.97671688</v>
      </c>
      <c r="P81" s="21">
        <v>11.785967660000001</v>
      </c>
      <c r="Q81" s="22">
        <v>3.9160397185576623E-2</v>
      </c>
      <c r="R81" s="21">
        <v>12.2</v>
      </c>
      <c r="S81" s="23"/>
      <c r="T81" s="24">
        <v>2016</v>
      </c>
      <c r="U81" s="25">
        <v>0</v>
      </c>
      <c r="V81" s="25">
        <v>0</v>
      </c>
      <c r="W81" s="4">
        <v>0</v>
      </c>
      <c r="X81" s="4">
        <v>1</v>
      </c>
      <c r="Y81" s="4">
        <f t="shared" si="20"/>
        <v>0</v>
      </c>
      <c r="Z81" s="4">
        <f t="shared" si="21"/>
        <v>0</v>
      </c>
      <c r="AA81" s="4">
        <v>0</v>
      </c>
      <c r="AB81" s="4">
        <f t="shared" si="22"/>
        <v>0</v>
      </c>
      <c r="AC81" s="4">
        <f t="shared" si="23"/>
        <v>0</v>
      </c>
      <c r="AD81" s="4">
        <f t="shared" si="24"/>
        <v>1</v>
      </c>
      <c r="AE81" s="4">
        <f t="shared" si="25"/>
        <v>0.66239499999999996</v>
      </c>
      <c r="AF81" s="4">
        <f t="shared" si="26"/>
        <v>0.18626884119616793</v>
      </c>
      <c r="AG81" s="4">
        <f t="shared" si="27"/>
        <v>5.013847934965427</v>
      </c>
      <c r="AH81" s="4">
        <f t="shared" si="28"/>
        <v>0.973072461798977</v>
      </c>
      <c r="AI81" s="4">
        <f t="shared" si="29"/>
        <v>2.5912832929782083E-3</v>
      </c>
      <c r="AJ81" s="4"/>
      <c r="AK81" s="4"/>
      <c r="AL81" s="4"/>
      <c r="AM81" s="4"/>
      <c r="AN81" s="4"/>
      <c r="AO81" s="4"/>
      <c r="AP81" s="4"/>
      <c r="AQ81" s="4"/>
      <c r="AR81" s="4"/>
    </row>
    <row r="82" spans="1:44" customFormat="1">
      <c r="A82" s="14" t="s">
        <v>155</v>
      </c>
      <c r="B82" s="14" t="s">
        <v>29</v>
      </c>
      <c r="C82" s="14" t="s">
        <v>195</v>
      </c>
      <c r="D82" s="15" t="s">
        <v>196</v>
      </c>
      <c r="E82" s="15">
        <v>-1.27447E-3</v>
      </c>
      <c r="F82" s="16">
        <v>0.11045133</v>
      </c>
      <c r="G82" s="17">
        <v>44</v>
      </c>
      <c r="H82" s="17">
        <v>340</v>
      </c>
      <c r="I82" s="18">
        <v>7.3658327200000002</v>
      </c>
      <c r="J82" s="18">
        <v>24.544699999999999</v>
      </c>
      <c r="K82" s="19">
        <v>3.8576584899999999</v>
      </c>
      <c r="L82" s="19">
        <v>0.76700000000000002</v>
      </c>
      <c r="M82" s="19">
        <v>3.5081742299999998</v>
      </c>
      <c r="N82" s="20">
        <v>8.9868000000000006</v>
      </c>
      <c r="O82" s="21">
        <v>7.9747627000000003</v>
      </c>
      <c r="P82" s="21">
        <v>7.9992614399999997</v>
      </c>
      <c r="Q82" s="22">
        <v>-1.5981290578088298E-4</v>
      </c>
      <c r="R82" s="21">
        <v>10.8</v>
      </c>
      <c r="S82" s="23"/>
      <c r="T82" s="24">
        <v>2016</v>
      </c>
      <c r="U82" s="25">
        <v>0</v>
      </c>
      <c r="V82" s="25">
        <v>0</v>
      </c>
      <c r="W82" s="4">
        <v>0</v>
      </c>
      <c r="X82" s="4">
        <v>1</v>
      </c>
      <c r="Y82" s="4">
        <f t="shared" si="20"/>
        <v>0</v>
      </c>
      <c r="Z82" s="4">
        <f t="shared" si="21"/>
        <v>0</v>
      </c>
      <c r="AA82" s="4">
        <v>0</v>
      </c>
      <c r="AB82" s="4">
        <f t="shared" si="22"/>
        <v>0</v>
      </c>
      <c r="AC82" s="4">
        <f t="shared" si="23"/>
        <v>0</v>
      </c>
      <c r="AD82" s="4">
        <f t="shared" si="24"/>
        <v>1</v>
      </c>
      <c r="AE82" s="4">
        <f t="shared" si="25"/>
        <v>0.57526590909090902</v>
      </c>
      <c r="AF82" s="4">
        <f t="shared" si="26"/>
        <v>0.1571686958895403</v>
      </c>
      <c r="AG82" s="4">
        <f t="shared" si="27"/>
        <v>4.5738907822685784</v>
      </c>
      <c r="AH82" s="4">
        <f t="shared" si="28"/>
        <v>0.9696978077331827</v>
      </c>
      <c r="AI82" s="4">
        <f t="shared" si="29"/>
        <v>2.2558823529411766E-3</v>
      </c>
      <c r="AJ82" s="4"/>
      <c r="AK82" s="4"/>
      <c r="AL82" s="4"/>
      <c r="AM82" s="4"/>
      <c r="AN82" s="4"/>
      <c r="AO82" s="4"/>
      <c r="AP82" s="4"/>
      <c r="AQ82" s="4"/>
      <c r="AR82" s="4"/>
    </row>
    <row r="83" spans="1:44" customFormat="1">
      <c r="A83" s="14" t="s">
        <v>155</v>
      </c>
      <c r="B83" s="14" t="s">
        <v>29</v>
      </c>
      <c r="C83" s="14" t="s">
        <v>197</v>
      </c>
      <c r="D83" s="15" t="s">
        <v>198</v>
      </c>
      <c r="E83" s="15">
        <v>0.38531396000000001</v>
      </c>
      <c r="F83" s="16">
        <v>0.26294018000000002</v>
      </c>
      <c r="G83" s="17">
        <v>25</v>
      </c>
      <c r="H83" s="17">
        <v>199</v>
      </c>
      <c r="I83" s="18">
        <v>5.5961072700000001</v>
      </c>
      <c r="J83" s="18">
        <v>16.293700000000001</v>
      </c>
      <c r="K83" s="19">
        <v>3.27834848</v>
      </c>
      <c r="L83" s="19">
        <v>0.41249999999999998</v>
      </c>
      <c r="M83" s="19">
        <v>2.3177587900000001</v>
      </c>
      <c r="N83" s="20">
        <v>3.2391999999999999</v>
      </c>
      <c r="O83" s="21">
        <v>5.9738254599999996</v>
      </c>
      <c r="P83" s="21">
        <v>4.9889161900000003</v>
      </c>
      <c r="Q83" s="22">
        <v>6.4500371257917535E-2</v>
      </c>
      <c r="R83" s="21">
        <v>9.3000000000000007</v>
      </c>
      <c r="S83" s="23"/>
      <c r="T83" s="24">
        <v>2016</v>
      </c>
      <c r="U83" s="25">
        <v>0</v>
      </c>
      <c r="V83" s="25">
        <v>0</v>
      </c>
      <c r="W83" s="4">
        <v>0</v>
      </c>
      <c r="X83" s="4">
        <v>1</v>
      </c>
      <c r="Y83" s="4">
        <f t="shared" si="20"/>
        <v>0</v>
      </c>
      <c r="Z83" s="4">
        <f t="shared" si="21"/>
        <v>0</v>
      </c>
      <c r="AA83" s="4">
        <v>0</v>
      </c>
      <c r="AB83" s="4">
        <f t="shared" si="22"/>
        <v>0</v>
      </c>
      <c r="AC83" s="4">
        <f t="shared" si="23"/>
        <v>0</v>
      </c>
      <c r="AD83" s="4">
        <f t="shared" si="24"/>
        <v>1</v>
      </c>
      <c r="AE83" s="4">
        <f t="shared" si="25"/>
        <v>0.66824800000000006</v>
      </c>
      <c r="AF83" s="4">
        <f t="shared" si="26"/>
        <v>0.20120343936613536</v>
      </c>
      <c r="AG83" s="4">
        <f t="shared" si="27"/>
        <v>5.6188091878787887</v>
      </c>
      <c r="AH83" s="4">
        <f t="shared" si="28"/>
        <v>0.97530856807652244</v>
      </c>
      <c r="AI83" s="4">
        <f t="shared" si="29"/>
        <v>2.0728643216080399E-3</v>
      </c>
      <c r="AJ83" s="4"/>
      <c r="AK83" s="4"/>
      <c r="AL83" s="4"/>
      <c r="AM83" s="4"/>
      <c r="AN83" s="4"/>
      <c r="AO83" s="4"/>
      <c r="AP83" s="4"/>
      <c r="AQ83" s="4"/>
      <c r="AR83" s="4"/>
    </row>
    <row r="84" spans="1:44" customFormat="1">
      <c r="A84" s="14" t="s">
        <v>155</v>
      </c>
      <c r="B84" s="14" t="s">
        <v>29</v>
      </c>
      <c r="C84" s="14" t="s">
        <v>199</v>
      </c>
      <c r="D84" s="15" t="s">
        <v>200</v>
      </c>
      <c r="E84" s="15">
        <v>0.37676999999999999</v>
      </c>
      <c r="F84" s="16">
        <v>0.43101</v>
      </c>
      <c r="G84" s="17">
        <v>54</v>
      </c>
      <c r="H84" s="17">
        <v>266</v>
      </c>
      <c r="I84" s="18">
        <v>9.2231778000000002</v>
      </c>
      <c r="J84" s="18">
        <v>36.107700000000001</v>
      </c>
      <c r="K84" s="19">
        <v>6.8208312199999996</v>
      </c>
      <c r="L84" s="19">
        <v>0.75009999999999999</v>
      </c>
      <c r="M84" s="19">
        <v>2.4023465800000001</v>
      </c>
      <c r="N84" s="20">
        <v>3.4285000000000001</v>
      </c>
      <c r="O84" s="21">
        <v>10.878590000000001</v>
      </c>
      <c r="P84" s="21">
        <v>9.2935499999999998</v>
      </c>
      <c r="Q84" s="22">
        <v>3.4634084012725913E-2</v>
      </c>
      <c r="R84" s="21">
        <v>8.9</v>
      </c>
      <c r="S84" s="23"/>
      <c r="T84" s="24">
        <v>2016</v>
      </c>
      <c r="U84" s="25">
        <v>0</v>
      </c>
      <c r="V84" s="25">
        <v>0</v>
      </c>
      <c r="W84" s="4">
        <v>0</v>
      </c>
      <c r="X84" s="4">
        <v>1</v>
      </c>
      <c r="Y84" s="4">
        <f t="shared" si="20"/>
        <v>0</v>
      </c>
      <c r="Z84" s="4">
        <f t="shared" si="21"/>
        <v>0</v>
      </c>
      <c r="AA84" s="4">
        <v>0</v>
      </c>
      <c r="AB84" s="4">
        <f t="shared" si="22"/>
        <v>0</v>
      </c>
      <c r="AC84" s="4">
        <f t="shared" si="23"/>
        <v>0</v>
      </c>
      <c r="AD84" s="4">
        <f t="shared" si="24"/>
        <v>1</v>
      </c>
      <c r="AE84" s="4">
        <f t="shared" si="25"/>
        <v>0.68255185185185197</v>
      </c>
      <c r="AF84" s="4">
        <f t="shared" si="26"/>
        <v>0.18890240087294399</v>
      </c>
      <c r="AG84" s="4">
        <f t="shared" si="27"/>
        <v>3.2027017464338092</v>
      </c>
      <c r="AH84" s="4">
        <f t="shared" si="28"/>
        <v>0.97964881246303348</v>
      </c>
      <c r="AI84" s="4">
        <f t="shared" si="29"/>
        <v>2.8199248120300753E-3</v>
      </c>
      <c r="AJ84" s="4"/>
      <c r="AK84" s="4"/>
      <c r="AL84" s="4"/>
      <c r="AM84" s="4"/>
      <c r="AN84" s="4"/>
      <c r="AO84" s="4"/>
      <c r="AP84" s="4"/>
      <c r="AQ84" s="4"/>
      <c r="AR84" s="4"/>
    </row>
    <row r="85" spans="1:44" customFormat="1">
      <c r="A85" s="14" t="s">
        <v>155</v>
      </c>
      <c r="B85" s="14" t="s">
        <v>29</v>
      </c>
      <c r="C85" s="14" t="s">
        <v>201</v>
      </c>
      <c r="D85" s="15" t="s">
        <v>202</v>
      </c>
      <c r="E85" s="15">
        <v>1.32829171</v>
      </c>
      <c r="F85" s="16">
        <v>1.33062993</v>
      </c>
      <c r="G85" s="17">
        <v>44</v>
      </c>
      <c r="H85" s="17">
        <v>242</v>
      </c>
      <c r="I85" s="18">
        <v>11.801078860000001</v>
      </c>
      <c r="J85" s="18">
        <v>48.553899999999999</v>
      </c>
      <c r="K85" s="19">
        <v>9.3704395700000003</v>
      </c>
      <c r="L85" s="19">
        <v>0.69350000000000001</v>
      </c>
      <c r="M85" s="19">
        <v>2.4306392899999998</v>
      </c>
      <c r="N85" s="20">
        <v>4.1120000000000001</v>
      </c>
      <c r="O85" s="21">
        <v>12.530617660000001</v>
      </c>
      <c r="P85" s="21">
        <v>10.25636504</v>
      </c>
      <c r="Q85" s="22">
        <v>0.10600369000485486</v>
      </c>
      <c r="R85" s="21">
        <v>8.4</v>
      </c>
      <c r="S85" s="23"/>
      <c r="T85" s="24">
        <v>2016</v>
      </c>
      <c r="U85" s="25">
        <v>1</v>
      </c>
      <c r="V85" s="25">
        <v>0</v>
      </c>
      <c r="W85" s="4">
        <v>0</v>
      </c>
      <c r="X85" s="4">
        <v>1</v>
      </c>
      <c r="Y85" s="4">
        <f t="shared" si="20"/>
        <v>0</v>
      </c>
      <c r="Z85" s="4">
        <f t="shared" si="21"/>
        <v>0</v>
      </c>
      <c r="AA85" s="4">
        <v>0</v>
      </c>
      <c r="AB85" s="4">
        <f t="shared" si="22"/>
        <v>0</v>
      </c>
      <c r="AC85" s="4">
        <f t="shared" si="23"/>
        <v>0</v>
      </c>
      <c r="AD85" s="4">
        <f t="shared" si="24"/>
        <v>1</v>
      </c>
      <c r="AE85" s="4">
        <f t="shared" si="25"/>
        <v>1.1192590909090909</v>
      </c>
      <c r="AF85" s="4">
        <f t="shared" si="26"/>
        <v>0.19299046152832214</v>
      </c>
      <c r="AG85" s="4">
        <f t="shared" si="27"/>
        <v>3.5048872242249458</v>
      </c>
      <c r="AH85" s="4">
        <f t="shared" si="28"/>
        <v>0.98591803831268254</v>
      </c>
      <c r="AI85" s="4">
        <f t="shared" si="29"/>
        <v>2.8657024793388428E-3</v>
      </c>
      <c r="AJ85" s="4"/>
      <c r="AK85" s="4"/>
      <c r="AL85" s="4"/>
      <c r="AM85" s="4"/>
      <c r="AN85" s="4"/>
      <c r="AO85" s="4"/>
      <c r="AP85" s="4"/>
      <c r="AQ85" s="4"/>
      <c r="AR85" s="4"/>
    </row>
    <row r="86" spans="1:44" customFormat="1">
      <c r="A86" s="14" t="s">
        <v>155</v>
      </c>
      <c r="B86" s="14" t="s">
        <v>29</v>
      </c>
      <c r="C86" s="14" t="s">
        <v>203</v>
      </c>
      <c r="D86" s="15" t="s">
        <v>204</v>
      </c>
      <c r="E86" s="15">
        <v>-0.26188042</v>
      </c>
      <c r="F86" s="16">
        <v>2.3012149999999999E-2</v>
      </c>
      <c r="G86" s="17">
        <v>75</v>
      </c>
      <c r="H86" s="17">
        <v>302</v>
      </c>
      <c r="I86" s="18">
        <v>20.681302840000001</v>
      </c>
      <c r="J86" s="18">
        <v>82.619799999999998</v>
      </c>
      <c r="K86" s="19">
        <v>15.299529619999999</v>
      </c>
      <c r="L86" s="19">
        <v>1.2607999999999999</v>
      </c>
      <c r="M86" s="19">
        <v>5.3817732200000004</v>
      </c>
      <c r="N86" s="20">
        <v>5.9284999999999997</v>
      </c>
      <c r="O86" s="21">
        <v>23.428946140000001</v>
      </c>
      <c r="P86" s="21">
        <v>21.94798986</v>
      </c>
      <c r="Q86" s="22">
        <v>-1.1177644032093028E-2</v>
      </c>
      <c r="R86" s="21">
        <v>8.8000000000000007</v>
      </c>
      <c r="S86" s="23"/>
      <c r="T86" s="24">
        <v>2016</v>
      </c>
      <c r="U86" s="25">
        <v>1</v>
      </c>
      <c r="V86" s="25">
        <v>0</v>
      </c>
      <c r="W86" s="4">
        <v>0</v>
      </c>
      <c r="X86" s="4">
        <v>1</v>
      </c>
      <c r="Y86" s="4">
        <f t="shared" si="20"/>
        <v>0</v>
      </c>
      <c r="Z86" s="4">
        <f t="shared" si="21"/>
        <v>0</v>
      </c>
      <c r="AA86" s="4">
        <v>0</v>
      </c>
      <c r="AB86" s="4">
        <f t="shared" si="22"/>
        <v>0</v>
      </c>
      <c r="AC86" s="4">
        <f t="shared" si="23"/>
        <v>0</v>
      </c>
      <c r="AD86" s="4">
        <f t="shared" si="24"/>
        <v>1</v>
      </c>
      <c r="AE86" s="4">
        <f t="shared" si="25"/>
        <v>1.1184080000000001</v>
      </c>
      <c r="AF86" s="4">
        <f t="shared" si="26"/>
        <v>0.18517994015962275</v>
      </c>
      <c r="AG86" s="4">
        <f t="shared" si="27"/>
        <v>4.2685384041878178</v>
      </c>
      <c r="AH86" s="4">
        <f t="shared" si="28"/>
        <v>0.98496911085519179</v>
      </c>
      <c r="AI86" s="4">
        <f t="shared" si="29"/>
        <v>4.1748344370860927E-3</v>
      </c>
      <c r="AJ86" s="4"/>
      <c r="AK86" s="4"/>
      <c r="AL86" s="4"/>
      <c r="AM86" s="4"/>
      <c r="AN86" s="4"/>
      <c r="AO86" s="4"/>
      <c r="AP86" s="4"/>
      <c r="AQ86" s="4"/>
      <c r="AR86" s="4"/>
    </row>
    <row r="87" spans="1:44" customFormat="1">
      <c r="A87" s="14" t="s">
        <v>155</v>
      </c>
      <c r="B87" s="14" t="s">
        <v>29</v>
      </c>
      <c r="C87" s="14" t="s">
        <v>205</v>
      </c>
      <c r="D87" s="15" t="s">
        <v>206</v>
      </c>
      <c r="E87" s="15">
        <v>0.40264264999999999</v>
      </c>
      <c r="F87" s="16">
        <v>0.51805177000000002</v>
      </c>
      <c r="G87" s="17">
        <v>46</v>
      </c>
      <c r="H87" s="17">
        <v>248</v>
      </c>
      <c r="I87" s="18">
        <v>8.9094706299999995</v>
      </c>
      <c r="J87" s="18">
        <v>30.790400000000002</v>
      </c>
      <c r="K87" s="19">
        <v>6.2482127500000004</v>
      </c>
      <c r="L87" s="19">
        <v>0.59640000000000004</v>
      </c>
      <c r="M87" s="19">
        <v>2.66125788</v>
      </c>
      <c r="N87" s="20">
        <v>4.0904999999999996</v>
      </c>
      <c r="O87" s="21">
        <v>10.01533229</v>
      </c>
      <c r="P87" s="21">
        <v>8.7739003400000009</v>
      </c>
      <c r="Q87" s="22">
        <v>4.0202625169214433E-2</v>
      </c>
      <c r="R87" s="21">
        <v>7.6</v>
      </c>
      <c r="S87" s="23"/>
      <c r="T87" s="24">
        <v>2016</v>
      </c>
      <c r="U87" s="25">
        <v>1</v>
      </c>
      <c r="V87" s="25">
        <v>0</v>
      </c>
      <c r="W87" s="4">
        <v>0</v>
      </c>
      <c r="X87" s="4">
        <v>1</v>
      </c>
      <c r="Y87" s="4">
        <f t="shared" si="20"/>
        <v>0</v>
      </c>
      <c r="Z87" s="4">
        <f t="shared" si="21"/>
        <v>0</v>
      </c>
      <c r="AA87" s="4">
        <v>0</v>
      </c>
      <c r="AB87" s="4">
        <f t="shared" si="22"/>
        <v>0</v>
      </c>
      <c r="AC87" s="4">
        <f t="shared" si="23"/>
        <v>0</v>
      </c>
      <c r="AD87" s="4">
        <f t="shared" si="24"/>
        <v>1</v>
      </c>
      <c r="AE87" s="4">
        <f t="shared" si="25"/>
        <v>0.68232173913043481</v>
      </c>
      <c r="AF87" s="4">
        <f t="shared" si="26"/>
        <v>0.20292730039233009</v>
      </c>
      <c r="AG87" s="4">
        <f t="shared" si="27"/>
        <v>4.4622030181086512</v>
      </c>
      <c r="AH87" s="4">
        <f t="shared" si="28"/>
        <v>0.98099838148521035</v>
      </c>
      <c r="AI87" s="4">
        <f t="shared" si="29"/>
        <v>2.4048387096774195E-3</v>
      </c>
      <c r="AJ87" s="4"/>
      <c r="AK87" s="4"/>
      <c r="AL87" s="4"/>
      <c r="AM87" s="4"/>
      <c r="AN87" s="4"/>
      <c r="AO87" s="4"/>
      <c r="AP87" s="4"/>
      <c r="AQ87" s="4"/>
      <c r="AR87" s="4"/>
    </row>
    <row r="88" spans="1:44" customFormat="1">
      <c r="A88" s="14" t="s">
        <v>155</v>
      </c>
      <c r="B88" s="14" t="s">
        <v>29</v>
      </c>
      <c r="C88" s="14" t="s">
        <v>207</v>
      </c>
      <c r="D88" s="15" t="s">
        <v>208</v>
      </c>
      <c r="E88" s="15">
        <v>8.7220000000000006E-2</v>
      </c>
      <c r="F88" s="16">
        <v>9.307E-2</v>
      </c>
      <c r="G88" s="17">
        <v>30</v>
      </c>
      <c r="H88" s="17">
        <v>230</v>
      </c>
      <c r="I88" s="18">
        <v>4.9686094799999996</v>
      </c>
      <c r="J88" s="18">
        <v>21.020099999999999</v>
      </c>
      <c r="K88" s="19">
        <v>3.1907904</v>
      </c>
      <c r="L88" s="19">
        <v>0.4577</v>
      </c>
      <c r="M88" s="19">
        <v>1.77781908</v>
      </c>
      <c r="N88" s="20">
        <v>3.2629000000000001</v>
      </c>
      <c r="O88" s="21">
        <v>5.1359300000000001</v>
      </c>
      <c r="P88" s="21">
        <v>4.5493300000000003</v>
      </c>
      <c r="Q88" s="22">
        <v>1.6982318684249979E-2</v>
      </c>
      <c r="R88" s="21">
        <v>11</v>
      </c>
      <c r="S88" s="23"/>
      <c r="T88" s="24">
        <v>2016</v>
      </c>
      <c r="U88" s="25">
        <v>1</v>
      </c>
      <c r="V88" s="25">
        <v>0</v>
      </c>
      <c r="W88" s="4">
        <v>0</v>
      </c>
      <c r="X88" s="4">
        <v>1</v>
      </c>
      <c r="Y88" s="4">
        <f t="shared" si="20"/>
        <v>0</v>
      </c>
      <c r="Z88" s="4">
        <f t="shared" si="21"/>
        <v>0</v>
      </c>
      <c r="AA88" s="4">
        <v>0</v>
      </c>
      <c r="AB88" s="4">
        <f t="shared" si="22"/>
        <v>0</v>
      </c>
      <c r="AC88" s="4">
        <f t="shared" si="23"/>
        <v>0</v>
      </c>
      <c r="AD88" s="4">
        <f t="shared" si="24"/>
        <v>1</v>
      </c>
      <c r="AE88" s="4">
        <f t="shared" si="25"/>
        <v>0.7159266666666666</v>
      </c>
      <c r="AF88" s="4">
        <f t="shared" si="26"/>
        <v>0.15179710848188163</v>
      </c>
      <c r="AG88" s="4">
        <f t="shared" si="27"/>
        <v>3.8842453135241426</v>
      </c>
      <c r="AH88" s="4">
        <f t="shared" si="28"/>
        <v>0.97868962370447632</v>
      </c>
      <c r="AI88" s="4">
        <f t="shared" si="29"/>
        <v>1.99E-3</v>
      </c>
      <c r="AJ88" s="4"/>
      <c r="AK88" s="4"/>
      <c r="AL88" s="4"/>
      <c r="AM88" s="4"/>
      <c r="AN88" s="4"/>
      <c r="AO88" s="4"/>
      <c r="AP88" s="4"/>
      <c r="AQ88" s="4"/>
      <c r="AR88" s="4"/>
    </row>
    <row r="89" spans="1:44" customFormat="1">
      <c r="A89" s="14" t="s">
        <v>155</v>
      </c>
      <c r="B89" s="14" t="s">
        <v>29</v>
      </c>
      <c r="C89" s="14" t="s">
        <v>209</v>
      </c>
      <c r="D89" s="15" t="s">
        <v>210</v>
      </c>
      <c r="E89" s="15">
        <v>0.14710288999999999</v>
      </c>
      <c r="F89" s="16">
        <v>0.15102256999999999</v>
      </c>
      <c r="G89" s="17">
        <v>38</v>
      </c>
      <c r="H89" s="17">
        <v>460</v>
      </c>
      <c r="I89" s="18">
        <v>5.5334773400000001</v>
      </c>
      <c r="J89" s="18">
        <v>13.401199999999999</v>
      </c>
      <c r="K89" s="19">
        <v>2.2781820599999998</v>
      </c>
      <c r="L89" s="19">
        <v>0.70050000000000001</v>
      </c>
      <c r="M89" s="19">
        <v>3.2552952799999999</v>
      </c>
      <c r="N89" s="20">
        <v>14.2088</v>
      </c>
      <c r="O89" s="21">
        <v>5.0934281099999996</v>
      </c>
      <c r="P89" s="21">
        <v>4.5205564000000003</v>
      </c>
      <c r="Q89" s="22">
        <v>2.8880920045026414E-2</v>
      </c>
      <c r="R89" s="21">
        <v>8.8000000000000007</v>
      </c>
      <c r="S89" s="23"/>
      <c r="T89" s="24">
        <v>2016</v>
      </c>
      <c r="U89" s="25">
        <v>1</v>
      </c>
      <c r="V89" s="25">
        <v>0</v>
      </c>
      <c r="W89" s="4">
        <v>0</v>
      </c>
      <c r="X89" s="4">
        <v>1</v>
      </c>
      <c r="Y89" s="4">
        <f t="shared" si="20"/>
        <v>0</v>
      </c>
      <c r="Z89" s="4">
        <f t="shared" si="21"/>
        <v>0</v>
      </c>
      <c r="AA89" s="4">
        <v>0</v>
      </c>
      <c r="AB89" s="4">
        <f t="shared" si="22"/>
        <v>0</v>
      </c>
      <c r="AC89" s="4">
        <f t="shared" si="23"/>
        <v>0</v>
      </c>
      <c r="AD89" s="4">
        <f t="shared" si="24"/>
        <v>1</v>
      </c>
      <c r="AE89" s="4">
        <f t="shared" si="25"/>
        <v>0.37109736842105262</v>
      </c>
      <c r="AF89" s="4">
        <f t="shared" si="26"/>
        <v>0.16999836283317912</v>
      </c>
      <c r="AG89" s="4">
        <f t="shared" si="27"/>
        <v>4.6471024696645253</v>
      </c>
      <c r="AH89" s="4">
        <f t="shared" si="28"/>
        <v>0.9503251381039165</v>
      </c>
      <c r="AI89" s="4">
        <f t="shared" si="29"/>
        <v>1.5228260869565218E-3</v>
      </c>
      <c r="AJ89" s="4"/>
      <c r="AK89" s="4"/>
      <c r="AL89" s="4"/>
      <c r="AM89" s="4"/>
      <c r="AN89" s="4"/>
      <c r="AO89" s="4"/>
      <c r="AP89" s="4"/>
      <c r="AQ89" s="4"/>
      <c r="AR89" s="4"/>
    </row>
    <row r="90" spans="1:44" customFormat="1">
      <c r="A90" s="14" t="s">
        <v>155</v>
      </c>
      <c r="B90" s="14" t="s">
        <v>29</v>
      </c>
      <c r="C90" s="14" t="s">
        <v>211</v>
      </c>
      <c r="D90" s="15" t="s">
        <v>212</v>
      </c>
      <c r="E90" s="15">
        <v>0.16724278000000001</v>
      </c>
      <c r="F90" s="16">
        <v>0.16360477000000001</v>
      </c>
      <c r="G90" s="17">
        <v>20</v>
      </c>
      <c r="H90" s="17">
        <v>123</v>
      </c>
      <c r="I90" s="18">
        <v>4.79127977</v>
      </c>
      <c r="J90" s="18">
        <v>18.731000000000002</v>
      </c>
      <c r="K90" s="19">
        <v>3.4336728000000001</v>
      </c>
      <c r="L90" s="19">
        <v>0.34200000000000003</v>
      </c>
      <c r="M90" s="19">
        <v>1.35760697</v>
      </c>
      <c r="N90" s="20">
        <v>2.6757</v>
      </c>
      <c r="O90" s="21">
        <v>5.2001041399999997</v>
      </c>
      <c r="P90" s="21">
        <v>4.55700197</v>
      </c>
      <c r="Q90" s="22">
        <v>3.2161428982458808E-2</v>
      </c>
      <c r="R90" s="21">
        <v>8.9</v>
      </c>
      <c r="S90" s="23"/>
      <c r="T90" s="24">
        <v>2016</v>
      </c>
      <c r="U90" s="25">
        <v>1</v>
      </c>
      <c r="V90" s="25">
        <v>0</v>
      </c>
      <c r="W90" s="4">
        <v>0</v>
      </c>
      <c r="X90" s="4">
        <v>1</v>
      </c>
      <c r="Y90" s="4">
        <f t="shared" si="20"/>
        <v>0</v>
      </c>
      <c r="Z90" s="4">
        <f t="shared" si="21"/>
        <v>0</v>
      </c>
      <c r="AA90" s="4">
        <v>0</v>
      </c>
      <c r="AB90" s="4">
        <f t="shared" si="22"/>
        <v>0</v>
      </c>
      <c r="AC90" s="4">
        <f t="shared" si="23"/>
        <v>0</v>
      </c>
      <c r="AD90" s="4">
        <f t="shared" si="24"/>
        <v>1</v>
      </c>
      <c r="AE90" s="4">
        <f t="shared" si="25"/>
        <v>0.95365</v>
      </c>
      <c r="AF90" s="4">
        <f t="shared" si="26"/>
        <v>0.18331497517484382</v>
      </c>
      <c r="AG90" s="4">
        <f t="shared" si="27"/>
        <v>3.9696110233918125</v>
      </c>
      <c r="AH90" s="4">
        <f t="shared" si="28"/>
        <v>0.98206889319981128</v>
      </c>
      <c r="AI90" s="4">
        <f t="shared" si="29"/>
        <v>2.7804878048780491E-3</v>
      </c>
      <c r="AJ90" s="4"/>
      <c r="AK90" s="4"/>
      <c r="AL90" s="4"/>
      <c r="AM90" s="4"/>
      <c r="AN90" s="4"/>
      <c r="AO90" s="4"/>
      <c r="AP90" s="4"/>
      <c r="AQ90" s="4"/>
      <c r="AR90" s="4"/>
    </row>
    <row r="91" spans="1:44" customFormat="1">
      <c r="A91" s="14" t="s">
        <v>155</v>
      </c>
      <c r="B91" s="14" t="s">
        <v>29</v>
      </c>
      <c r="C91" s="14" t="s">
        <v>213</v>
      </c>
      <c r="D91" s="15" t="s">
        <v>214</v>
      </c>
      <c r="E91" s="15">
        <v>-0.13023815999999999</v>
      </c>
      <c r="F91" s="16">
        <v>0.27843147000000001</v>
      </c>
      <c r="G91" s="17">
        <v>43</v>
      </c>
      <c r="H91" s="17">
        <v>290</v>
      </c>
      <c r="I91" s="18">
        <v>8.3867106200000006</v>
      </c>
      <c r="J91" s="18">
        <v>30.911100000000001</v>
      </c>
      <c r="K91" s="19">
        <v>5.8406380499999999</v>
      </c>
      <c r="L91" s="19">
        <v>0.68899999999999995</v>
      </c>
      <c r="M91" s="19">
        <v>2.5460725700000002</v>
      </c>
      <c r="N91" s="20">
        <v>4.1635999999999997</v>
      </c>
      <c r="O91" s="21">
        <v>9.0001323099999997</v>
      </c>
      <c r="P91" s="21">
        <v>7.7741171900000001</v>
      </c>
      <c r="Q91" s="22">
        <v>-1.4470693931387326E-2</v>
      </c>
      <c r="R91" s="21">
        <v>8.5</v>
      </c>
      <c r="S91" s="23"/>
      <c r="T91" s="24">
        <v>2016</v>
      </c>
      <c r="U91" s="25">
        <v>1</v>
      </c>
      <c r="V91" s="25">
        <v>0</v>
      </c>
      <c r="W91" s="4">
        <v>0</v>
      </c>
      <c r="X91" s="4">
        <v>1</v>
      </c>
      <c r="Y91" s="4">
        <f t="shared" si="20"/>
        <v>0</v>
      </c>
      <c r="Z91" s="4">
        <f t="shared" si="21"/>
        <v>0</v>
      </c>
      <c r="AA91" s="4">
        <v>0</v>
      </c>
      <c r="AB91" s="4">
        <f t="shared" si="22"/>
        <v>0</v>
      </c>
      <c r="AC91" s="4">
        <f t="shared" si="23"/>
        <v>0</v>
      </c>
      <c r="AD91" s="4">
        <f t="shared" si="24"/>
        <v>1</v>
      </c>
      <c r="AE91" s="4">
        <f t="shared" si="25"/>
        <v>0.73488604651162792</v>
      </c>
      <c r="AF91" s="4">
        <f t="shared" si="26"/>
        <v>0.18894953754476546</v>
      </c>
      <c r="AG91" s="4">
        <f t="shared" si="27"/>
        <v>3.6953157764876639</v>
      </c>
      <c r="AH91" s="4">
        <f t="shared" si="28"/>
        <v>0.97819627153078625</v>
      </c>
      <c r="AI91" s="4">
        <f t="shared" si="29"/>
        <v>2.3758620689655172E-3</v>
      </c>
      <c r="AJ91" s="4"/>
      <c r="AK91" s="4"/>
      <c r="AL91" s="4"/>
      <c r="AM91" s="4"/>
      <c r="AN91" s="4"/>
      <c r="AO91" s="4"/>
      <c r="AP91" s="4"/>
      <c r="AQ91" s="4"/>
      <c r="AR91" s="4"/>
    </row>
    <row r="92" spans="1:44" customFormat="1">
      <c r="A92" s="14" t="s">
        <v>215</v>
      </c>
      <c r="B92" s="14" t="s">
        <v>27</v>
      </c>
      <c r="C92" s="14" t="s">
        <v>216</v>
      </c>
      <c r="D92" s="15" t="s">
        <v>217</v>
      </c>
      <c r="E92" s="15">
        <v>-1.4579144100000001</v>
      </c>
      <c r="F92" s="16">
        <v>7.99375021</v>
      </c>
      <c r="G92" s="17">
        <v>728</v>
      </c>
      <c r="H92" s="17">
        <v>1330</v>
      </c>
      <c r="I92" s="18">
        <v>91.931150579999994</v>
      </c>
      <c r="J92" s="18">
        <v>155.94759999999999</v>
      </c>
      <c r="K92" s="19">
        <v>50.223598690000003</v>
      </c>
      <c r="L92" s="19">
        <v>5.5186999999999999</v>
      </c>
      <c r="M92" s="19">
        <v>41.707551889999998</v>
      </c>
      <c r="N92" s="20">
        <v>39.973999999999997</v>
      </c>
      <c r="O92" s="21">
        <v>101.02545517</v>
      </c>
      <c r="P92" s="21">
        <v>86.981731300000007</v>
      </c>
      <c r="Q92" s="22">
        <v>-1.4431159033599037E-2</v>
      </c>
      <c r="R92" s="21">
        <v>7.3</v>
      </c>
      <c r="S92" s="23"/>
      <c r="T92" s="24">
        <v>2016</v>
      </c>
      <c r="U92" s="25">
        <v>0</v>
      </c>
      <c r="V92" s="25">
        <v>0</v>
      </c>
      <c r="W92" s="4">
        <v>0</v>
      </c>
      <c r="X92" s="4">
        <v>0</v>
      </c>
      <c r="Y92" s="4">
        <f t="shared" si="20"/>
        <v>1</v>
      </c>
      <c r="Z92" s="4">
        <f t="shared" si="21"/>
        <v>0</v>
      </c>
      <c r="AA92" s="4">
        <v>0</v>
      </c>
      <c r="AB92" s="4">
        <f t="shared" si="22"/>
        <v>1</v>
      </c>
      <c r="AC92" s="4">
        <f t="shared" si="23"/>
        <v>0</v>
      </c>
      <c r="AD92" s="4">
        <f t="shared" si="24"/>
        <v>0</v>
      </c>
      <c r="AE92" s="4">
        <f t="shared" si="25"/>
        <v>0.22179436813186812</v>
      </c>
      <c r="AF92" s="4">
        <f t="shared" si="26"/>
        <v>0.32205432266992251</v>
      </c>
      <c r="AG92" s="4">
        <f t="shared" si="27"/>
        <v>7.5574957671190672</v>
      </c>
      <c r="AH92" s="4">
        <f t="shared" si="28"/>
        <v>0.96582135095682509</v>
      </c>
      <c r="AI92" s="4">
        <f t="shared" si="29"/>
        <v>4.1493984962406019E-3</v>
      </c>
      <c r="AJ92" s="4"/>
      <c r="AK92" s="4"/>
      <c r="AL92" s="4"/>
      <c r="AM92" s="4"/>
      <c r="AN92" s="4"/>
      <c r="AO92" s="4"/>
      <c r="AP92" s="4"/>
      <c r="AQ92" s="4"/>
      <c r="AR92" s="4"/>
    </row>
    <row r="93" spans="1:44" customFormat="1">
      <c r="A93" s="14" t="s">
        <v>215</v>
      </c>
      <c r="B93" s="14" t="s">
        <v>27</v>
      </c>
      <c r="C93" s="14" t="s">
        <v>218</v>
      </c>
      <c r="D93" s="15" t="s">
        <v>219</v>
      </c>
      <c r="E93" s="15">
        <v>-0.18392236000000001</v>
      </c>
      <c r="F93" s="16">
        <v>1.18126456</v>
      </c>
      <c r="G93" s="17">
        <v>583</v>
      </c>
      <c r="H93" s="17">
        <v>1218</v>
      </c>
      <c r="I93" s="18">
        <v>71.174134109999997</v>
      </c>
      <c r="J93" s="18">
        <v>121.8882</v>
      </c>
      <c r="K93" s="19">
        <v>35.25082261</v>
      </c>
      <c r="L93" s="19">
        <v>5.0773999999999999</v>
      </c>
      <c r="M93" s="19">
        <v>35.923311499999997</v>
      </c>
      <c r="N93" s="20">
        <v>34.8279</v>
      </c>
      <c r="O93" s="21">
        <v>80.895365179999999</v>
      </c>
      <c r="P93" s="21">
        <v>73.96619235</v>
      </c>
      <c r="Q93" s="22">
        <v>-2.2735834072910729E-3</v>
      </c>
      <c r="R93" s="21">
        <v>7.2</v>
      </c>
      <c r="S93" s="23"/>
      <c r="T93" s="24">
        <v>2016</v>
      </c>
      <c r="U93" s="25">
        <v>1</v>
      </c>
      <c r="V93" s="25">
        <v>0</v>
      </c>
      <c r="W93" s="4">
        <v>0</v>
      </c>
      <c r="X93" s="4">
        <v>0</v>
      </c>
      <c r="Y93" s="4">
        <f t="shared" si="20"/>
        <v>1</v>
      </c>
      <c r="Z93" s="4">
        <f t="shared" si="21"/>
        <v>0</v>
      </c>
      <c r="AA93" s="4">
        <v>0</v>
      </c>
      <c r="AB93" s="4">
        <f t="shared" si="22"/>
        <v>1</v>
      </c>
      <c r="AC93" s="4">
        <f t="shared" si="23"/>
        <v>0</v>
      </c>
      <c r="AD93" s="4">
        <f t="shared" si="24"/>
        <v>0</v>
      </c>
      <c r="AE93" s="4">
        <f t="shared" si="25"/>
        <v>0.21777975986277873</v>
      </c>
      <c r="AF93" s="4">
        <f t="shared" si="26"/>
        <v>0.28920619559563598</v>
      </c>
      <c r="AG93" s="4">
        <f t="shared" si="27"/>
        <v>7.075139146019616</v>
      </c>
      <c r="AH93" s="4">
        <f t="shared" si="28"/>
        <v>0.96000964040653536</v>
      </c>
      <c r="AI93" s="4">
        <f t="shared" si="29"/>
        <v>4.1686371100164207E-3</v>
      </c>
      <c r="AJ93" s="4"/>
      <c r="AK93" s="4"/>
      <c r="AL93" s="4"/>
      <c r="AM93" s="4"/>
      <c r="AN93" s="4"/>
      <c r="AO93" s="4"/>
      <c r="AP93" s="4"/>
      <c r="AQ93" s="4"/>
      <c r="AR93" s="4"/>
    </row>
    <row r="94" spans="1:44" customFormat="1">
      <c r="A94" s="14" t="s">
        <v>215</v>
      </c>
      <c r="B94" s="14" t="s">
        <v>28</v>
      </c>
      <c r="C94" s="14" t="s">
        <v>220</v>
      </c>
      <c r="D94" s="15" t="s">
        <v>221</v>
      </c>
      <c r="E94" s="15">
        <v>0.21895999999999999</v>
      </c>
      <c r="F94" s="16">
        <v>0.30610999999999999</v>
      </c>
      <c r="G94" s="17">
        <v>78</v>
      </c>
      <c r="H94" s="17">
        <v>663</v>
      </c>
      <c r="I94" s="18">
        <v>12.83087128</v>
      </c>
      <c r="J94" s="18">
        <v>27.324999999999999</v>
      </c>
      <c r="K94" s="19">
        <v>5.5293342900000004</v>
      </c>
      <c r="L94" s="19">
        <v>1.1194</v>
      </c>
      <c r="M94" s="19">
        <v>7.3015369899999998</v>
      </c>
      <c r="N94" s="20">
        <v>17.3611</v>
      </c>
      <c r="O94" s="21">
        <v>14.73269</v>
      </c>
      <c r="P94" s="21">
        <v>14.73061</v>
      </c>
      <c r="Q94" s="22">
        <v>1.4862187421305953E-2</v>
      </c>
      <c r="R94" s="21">
        <v>10.7</v>
      </c>
      <c r="S94" s="23"/>
      <c r="T94" s="24">
        <v>2016</v>
      </c>
      <c r="U94" s="25">
        <v>0</v>
      </c>
      <c r="V94" s="25">
        <v>0</v>
      </c>
      <c r="W94" s="4">
        <v>0</v>
      </c>
      <c r="X94" s="4">
        <v>0</v>
      </c>
      <c r="Y94" s="4">
        <f t="shared" si="20"/>
        <v>1</v>
      </c>
      <c r="Z94" s="4">
        <f t="shared" si="21"/>
        <v>0</v>
      </c>
      <c r="AA94" s="4">
        <v>0</v>
      </c>
      <c r="AB94" s="4">
        <f t="shared" si="22"/>
        <v>0</v>
      </c>
      <c r="AC94" s="4">
        <f t="shared" si="23"/>
        <v>1</v>
      </c>
      <c r="AD94" s="4">
        <f t="shared" si="24"/>
        <v>0</v>
      </c>
      <c r="AE94" s="4">
        <f t="shared" si="25"/>
        <v>0.36467179487179485</v>
      </c>
      <c r="AF94" s="4">
        <f t="shared" si="26"/>
        <v>0.20235441134492224</v>
      </c>
      <c r="AG94" s="4">
        <f t="shared" si="27"/>
        <v>6.522723771663391</v>
      </c>
      <c r="AH94" s="4">
        <f t="shared" si="28"/>
        <v>0.96064603225942546</v>
      </c>
      <c r="AI94" s="4">
        <f t="shared" si="29"/>
        <v>1.6883861236802412E-3</v>
      </c>
      <c r="AJ94" s="4"/>
      <c r="AK94" s="4"/>
      <c r="AL94" s="4"/>
      <c r="AM94" s="4"/>
      <c r="AN94" s="4"/>
      <c r="AO94" s="4"/>
      <c r="AP94" s="4"/>
      <c r="AQ94" s="4"/>
      <c r="AR94" s="4"/>
    </row>
    <row r="95" spans="1:44" customFormat="1">
      <c r="A95" s="14" t="s">
        <v>215</v>
      </c>
      <c r="B95" s="14" t="s">
        <v>28</v>
      </c>
      <c r="C95" s="14" t="s">
        <v>222</v>
      </c>
      <c r="D95" s="15" t="s">
        <v>223</v>
      </c>
      <c r="E95" s="15">
        <v>0.12113118</v>
      </c>
      <c r="F95" s="16">
        <v>0.17789131999999999</v>
      </c>
      <c r="G95" s="17">
        <v>22</v>
      </c>
      <c r="H95" s="17">
        <v>505</v>
      </c>
      <c r="I95" s="18">
        <v>4.4904327500000001</v>
      </c>
      <c r="J95" s="18">
        <v>6.1501000000000001</v>
      </c>
      <c r="K95" s="19">
        <v>1.1229174</v>
      </c>
      <c r="L95" s="19">
        <v>0.50639999999999996</v>
      </c>
      <c r="M95" s="19">
        <v>3.3675153500000001</v>
      </c>
      <c r="N95" s="20">
        <v>25.010200000000001</v>
      </c>
      <c r="O95" s="21">
        <v>4.35873344</v>
      </c>
      <c r="P95" s="21">
        <v>4.4180228100000001</v>
      </c>
      <c r="Q95" s="22">
        <v>2.7790453733275326E-2</v>
      </c>
      <c r="R95" s="21">
        <v>11.9</v>
      </c>
      <c r="S95" s="23"/>
      <c r="T95" s="24">
        <v>2016</v>
      </c>
      <c r="U95" s="25">
        <v>0</v>
      </c>
      <c r="V95" s="25">
        <v>0</v>
      </c>
      <c r="W95" s="4">
        <v>0</v>
      </c>
      <c r="X95" s="4">
        <v>0</v>
      </c>
      <c r="Y95" s="4">
        <f t="shared" si="20"/>
        <v>1</v>
      </c>
      <c r="Z95" s="4">
        <f t="shared" si="21"/>
        <v>0</v>
      </c>
      <c r="AA95" s="4">
        <v>0</v>
      </c>
      <c r="AB95" s="4">
        <f t="shared" si="22"/>
        <v>0</v>
      </c>
      <c r="AC95" s="4">
        <f t="shared" si="23"/>
        <v>1</v>
      </c>
      <c r="AD95" s="4">
        <f t="shared" si="24"/>
        <v>0</v>
      </c>
      <c r="AE95" s="4">
        <f t="shared" si="25"/>
        <v>0.30256818181818185</v>
      </c>
      <c r="AF95" s="4">
        <f t="shared" si="26"/>
        <v>0.18258522625648363</v>
      </c>
      <c r="AG95" s="4">
        <f t="shared" si="27"/>
        <v>6.6499118285939973</v>
      </c>
      <c r="AH95" s="4">
        <f t="shared" si="28"/>
        <v>0.92392398407571541</v>
      </c>
      <c r="AI95" s="4">
        <f t="shared" si="29"/>
        <v>1.0027722772277226E-3</v>
      </c>
      <c r="AJ95" s="4"/>
      <c r="AK95" s="4"/>
      <c r="AL95" s="4"/>
      <c r="AM95" s="4"/>
      <c r="AN95" s="4"/>
      <c r="AO95" s="4"/>
      <c r="AP95" s="4"/>
      <c r="AQ95" s="4"/>
      <c r="AR95" s="4"/>
    </row>
    <row r="96" spans="1:44" customFormat="1">
      <c r="A96" s="14" t="s">
        <v>215</v>
      </c>
      <c r="B96" s="14" t="s">
        <v>28</v>
      </c>
      <c r="C96" s="14" t="s">
        <v>224</v>
      </c>
      <c r="D96" s="15" t="s">
        <v>225</v>
      </c>
      <c r="E96" s="15">
        <v>1.7142795</v>
      </c>
      <c r="F96" s="16">
        <v>1.4450446299999999</v>
      </c>
      <c r="G96" s="17">
        <v>156</v>
      </c>
      <c r="H96" s="17">
        <v>493</v>
      </c>
      <c r="I96" s="18">
        <v>26.746405459999998</v>
      </c>
      <c r="J96" s="18">
        <v>75.868300000000005</v>
      </c>
      <c r="K96" s="19">
        <v>15.79381815</v>
      </c>
      <c r="L96" s="19">
        <v>2.0657999999999999</v>
      </c>
      <c r="M96" s="19">
        <v>10.95258731</v>
      </c>
      <c r="N96" s="20">
        <v>13.8893</v>
      </c>
      <c r="O96" s="21">
        <v>29.84685386</v>
      </c>
      <c r="P96" s="21">
        <v>26.957851959999999</v>
      </c>
      <c r="Q96" s="22">
        <v>5.7435852637635419E-2</v>
      </c>
      <c r="R96" s="21">
        <v>8.5</v>
      </c>
      <c r="S96" s="23"/>
      <c r="T96" s="24">
        <v>2016</v>
      </c>
      <c r="U96" s="25">
        <v>0</v>
      </c>
      <c r="V96" s="25">
        <v>0</v>
      </c>
      <c r="W96" s="4">
        <v>0</v>
      </c>
      <c r="X96" s="4">
        <v>0</v>
      </c>
      <c r="Y96" s="4">
        <f t="shared" si="20"/>
        <v>1</v>
      </c>
      <c r="Z96" s="4">
        <f t="shared" si="21"/>
        <v>0</v>
      </c>
      <c r="AA96" s="4">
        <v>0</v>
      </c>
      <c r="AB96" s="4">
        <f t="shared" si="22"/>
        <v>0</v>
      </c>
      <c r="AC96" s="4">
        <f t="shared" si="23"/>
        <v>1</v>
      </c>
      <c r="AD96" s="4">
        <f t="shared" si="24"/>
        <v>0</v>
      </c>
      <c r="AE96" s="4">
        <f t="shared" si="25"/>
        <v>0.4995775641025641</v>
      </c>
      <c r="AF96" s="4">
        <f t="shared" si="26"/>
        <v>0.20817414058308936</v>
      </c>
      <c r="AG96" s="4">
        <f t="shared" si="27"/>
        <v>5.3018623826120637</v>
      </c>
      <c r="AH96" s="4">
        <f t="shared" si="28"/>
        <v>0.97349298958992281</v>
      </c>
      <c r="AI96" s="4">
        <f t="shared" si="29"/>
        <v>4.1902636916835694E-3</v>
      </c>
      <c r="AJ96" s="4"/>
      <c r="AK96" s="4"/>
      <c r="AL96" s="4"/>
      <c r="AM96" s="4"/>
      <c r="AN96" s="4"/>
      <c r="AO96" s="4"/>
      <c r="AP96" s="4"/>
      <c r="AQ96" s="4"/>
      <c r="AR96" s="4"/>
    </row>
    <row r="97" spans="1:44" customFormat="1">
      <c r="A97" s="14" t="s">
        <v>215</v>
      </c>
      <c r="B97" s="14" t="s">
        <v>28</v>
      </c>
      <c r="C97" s="14" t="s">
        <v>226</v>
      </c>
      <c r="D97" s="15" t="s">
        <v>227</v>
      </c>
      <c r="E97" s="15">
        <v>0.65840189999999998</v>
      </c>
      <c r="F97" s="16">
        <v>1.94343621</v>
      </c>
      <c r="G97" s="17">
        <v>191</v>
      </c>
      <c r="H97" s="17">
        <v>932</v>
      </c>
      <c r="I97" s="18">
        <v>39.049663600000002</v>
      </c>
      <c r="J97" s="18">
        <v>77.504199999999997</v>
      </c>
      <c r="K97" s="19">
        <v>21.84549475</v>
      </c>
      <c r="L97" s="19">
        <v>2.5998000000000001</v>
      </c>
      <c r="M97" s="19">
        <v>17.204168849999999</v>
      </c>
      <c r="N97" s="20">
        <v>27.201899999999998</v>
      </c>
      <c r="O97" s="21">
        <v>39.561424559999999</v>
      </c>
      <c r="P97" s="21">
        <v>37.153318910000003</v>
      </c>
      <c r="Q97" s="22">
        <v>1.6642522541154923E-2</v>
      </c>
      <c r="R97" s="21">
        <v>10.5</v>
      </c>
      <c r="S97" s="23"/>
      <c r="T97" s="24">
        <v>2016</v>
      </c>
      <c r="U97" s="25">
        <v>0</v>
      </c>
      <c r="V97" s="25">
        <v>0</v>
      </c>
      <c r="W97" s="4">
        <v>0</v>
      </c>
      <c r="X97" s="4">
        <v>0</v>
      </c>
      <c r="Y97" s="4">
        <f t="shared" ref="Y97:Y128" si="30">IF(A97="南區",1,0)</f>
        <v>1</v>
      </c>
      <c r="Z97" s="4">
        <f t="shared" ref="Z97:Z128" si="31">IF(A97="高屏",1,0)</f>
        <v>0</v>
      </c>
      <c r="AA97" s="4">
        <v>0</v>
      </c>
      <c r="AB97" s="4">
        <f t="shared" ref="AB97:AB128" si="32">IF(B97="醫學中心",1,0)</f>
        <v>0</v>
      </c>
      <c r="AC97" s="4">
        <f t="shared" ref="AC97:AC128" si="33">IF(B97="區域醫院",1,0)</f>
        <v>1</v>
      </c>
      <c r="AD97" s="4">
        <f t="shared" ref="AD97:AD128" si="34">IF(B97="地區醫院",1,0)</f>
        <v>0</v>
      </c>
      <c r="AE97" s="4">
        <f t="shared" ref="AE97:AE128" si="35">(L97+J97)/G97</f>
        <v>0.41939267015706805</v>
      </c>
      <c r="AF97" s="4">
        <f t="shared" ref="AF97:AF128" si="36">K97/J97</f>
        <v>0.2818620765068216</v>
      </c>
      <c r="AG97" s="4">
        <f t="shared" ref="AG97:AG128" si="37">M97/L97</f>
        <v>6.6174970574659584</v>
      </c>
      <c r="AH97" s="4">
        <f t="shared" ref="AH97:AH128" si="38">J97/(L97+J97)</f>
        <v>0.96754469190052927</v>
      </c>
      <c r="AI97" s="4">
        <f t="shared" ref="AI97:AI128" si="39">L97/H97</f>
        <v>2.7894849785407728E-3</v>
      </c>
      <c r="AJ97" s="4"/>
      <c r="AK97" s="4"/>
      <c r="AL97" s="4"/>
      <c r="AM97" s="4"/>
      <c r="AN97" s="4"/>
      <c r="AO97" s="4"/>
      <c r="AP97" s="4"/>
      <c r="AQ97" s="4"/>
      <c r="AR97" s="4"/>
    </row>
    <row r="98" spans="1:44" customFormat="1">
      <c r="A98" s="14" t="s">
        <v>215</v>
      </c>
      <c r="B98" s="14" t="s">
        <v>28</v>
      </c>
      <c r="C98" s="14" t="s">
        <v>228</v>
      </c>
      <c r="D98" s="15" t="s">
        <v>229</v>
      </c>
      <c r="E98" s="15">
        <v>2.6542860000000001E-2</v>
      </c>
      <c r="F98" s="16">
        <v>5.8819999999999997E-2</v>
      </c>
      <c r="G98" s="17">
        <v>62</v>
      </c>
      <c r="H98" s="17">
        <v>659</v>
      </c>
      <c r="I98" s="18">
        <v>14.04569307</v>
      </c>
      <c r="J98" s="18">
        <v>32.362499999999997</v>
      </c>
      <c r="K98" s="19">
        <v>6.78876437</v>
      </c>
      <c r="L98" s="19">
        <v>1.0416000000000001</v>
      </c>
      <c r="M98" s="19">
        <v>7.2569286999999996</v>
      </c>
      <c r="N98" s="20">
        <v>17.205500000000001</v>
      </c>
      <c r="O98" s="21">
        <v>18.317779770000001</v>
      </c>
      <c r="P98" s="21">
        <v>19.491413170000001</v>
      </c>
      <c r="Q98" s="22">
        <v>1.4490216791158638E-3</v>
      </c>
      <c r="R98" s="21">
        <v>10.5</v>
      </c>
      <c r="S98" s="23"/>
      <c r="T98" s="24">
        <v>2016</v>
      </c>
      <c r="U98" s="25">
        <v>0</v>
      </c>
      <c r="V98" s="25">
        <v>0</v>
      </c>
      <c r="W98" s="4">
        <v>0</v>
      </c>
      <c r="X98" s="4">
        <v>0</v>
      </c>
      <c r="Y98" s="4">
        <f t="shared" si="30"/>
        <v>1</v>
      </c>
      <c r="Z98" s="4">
        <f t="shared" si="31"/>
        <v>0</v>
      </c>
      <c r="AA98" s="4">
        <v>0</v>
      </c>
      <c r="AB98" s="4">
        <f t="shared" si="32"/>
        <v>0</v>
      </c>
      <c r="AC98" s="4">
        <f t="shared" si="33"/>
        <v>1</v>
      </c>
      <c r="AD98" s="4">
        <f t="shared" si="34"/>
        <v>0</v>
      </c>
      <c r="AE98" s="4">
        <f t="shared" si="35"/>
        <v>0.53877580645161294</v>
      </c>
      <c r="AF98" s="4">
        <f t="shared" si="36"/>
        <v>0.209772556817304</v>
      </c>
      <c r="AG98" s="4">
        <f t="shared" si="37"/>
        <v>6.9670974462365578</v>
      </c>
      <c r="AH98" s="4">
        <f t="shared" si="38"/>
        <v>0.96881819896360022</v>
      </c>
      <c r="AI98" s="4">
        <f t="shared" si="39"/>
        <v>1.5805766312594841E-3</v>
      </c>
      <c r="AJ98" s="4"/>
      <c r="AK98" s="4"/>
      <c r="AL98" s="4"/>
      <c r="AM98" s="4"/>
      <c r="AN98" s="4"/>
      <c r="AO98" s="4"/>
      <c r="AP98" s="4"/>
      <c r="AQ98" s="4"/>
      <c r="AR98" s="4"/>
    </row>
    <row r="99" spans="1:44" customFormat="1">
      <c r="A99" s="14" t="s">
        <v>215</v>
      </c>
      <c r="B99" s="14" t="s">
        <v>28</v>
      </c>
      <c r="C99" s="14" t="s">
        <v>230</v>
      </c>
      <c r="D99" s="15" t="s">
        <v>231</v>
      </c>
      <c r="E99" s="15">
        <v>-1.20920279</v>
      </c>
      <c r="F99" s="16">
        <v>-1.0577147600000001</v>
      </c>
      <c r="G99" s="17">
        <v>60</v>
      </c>
      <c r="H99" s="17">
        <v>372</v>
      </c>
      <c r="I99" s="18">
        <v>11.415206230000001</v>
      </c>
      <c r="J99" s="18">
        <v>36.570900000000002</v>
      </c>
      <c r="K99" s="19">
        <v>6.3244941499999996</v>
      </c>
      <c r="L99" s="19">
        <v>1.1489</v>
      </c>
      <c r="M99" s="19">
        <v>5.0907120800000003</v>
      </c>
      <c r="N99" s="20">
        <v>6.1779000000000002</v>
      </c>
      <c r="O99" s="21">
        <v>12.38001219</v>
      </c>
      <c r="P99" s="21">
        <v>11.95690059</v>
      </c>
      <c r="Q99" s="22">
        <v>-9.7673796393895146E-2</v>
      </c>
      <c r="R99" s="21">
        <v>6.7</v>
      </c>
      <c r="S99" s="23"/>
      <c r="T99" s="24">
        <v>2016</v>
      </c>
      <c r="U99" s="25">
        <v>1</v>
      </c>
      <c r="V99" s="25">
        <v>0</v>
      </c>
      <c r="W99" s="4">
        <v>0</v>
      </c>
      <c r="X99" s="4">
        <v>0</v>
      </c>
      <c r="Y99" s="4">
        <f t="shared" si="30"/>
        <v>1</v>
      </c>
      <c r="Z99" s="4">
        <f t="shared" si="31"/>
        <v>0</v>
      </c>
      <c r="AA99" s="4">
        <v>0</v>
      </c>
      <c r="AB99" s="4">
        <f t="shared" si="32"/>
        <v>0</v>
      </c>
      <c r="AC99" s="4">
        <f t="shared" si="33"/>
        <v>1</v>
      </c>
      <c r="AD99" s="4">
        <f t="shared" si="34"/>
        <v>0</v>
      </c>
      <c r="AE99" s="4">
        <f t="shared" si="35"/>
        <v>0.62866333333333335</v>
      </c>
      <c r="AF99" s="4">
        <f t="shared" si="36"/>
        <v>0.17293788640695196</v>
      </c>
      <c r="AG99" s="4">
        <f t="shared" si="37"/>
        <v>4.4309444512142049</v>
      </c>
      <c r="AH99" s="4">
        <f t="shared" si="38"/>
        <v>0.96954119587060383</v>
      </c>
      <c r="AI99" s="4">
        <f t="shared" si="39"/>
        <v>3.0884408602150537E-3</v>
      </c>
      <c r="AJ99" s="4"/>
      <c r="AK99" s="4"/>
      <c r="AL99" s="4"/>
      <c r="AM99" s="4"/>
      <c r="AN99" s="4"/>
      <c r="AO99" s="4"/>
      <c r="AP99" s="4"/>
      <c r="AQ99" s="4"/>
      <c r="AR99" s="4"/>
    </row>
    <row r="100" spans="1:44" customFormat="1">
      <c r="A100" s="14" t="s">
        <v>215</v>
      </c>
      <c r="B100" s="14" t="s">
        <v>28</v>
      </c>
      <c r="C100" s="14" t="s">
        <v>232</v>
      </c>
      <c r="D100" s="15" t="s">
        <v>233</v>
      </c>
      <c r="E100" s="15">
        <v>0.23952271999999999</v>
      </c>
      <c r="F100" s="16">
        <v>0.42631180000000002</v>
      </c>
      <c r="G100" s="17">
        <v>114</v>
      </c>
      <c r="H100" s="17">
        <v>457</v>
      </c>
      <c r="I100" s="18">
        <v>18.062274590000001</v>
      </c>
      <c r="J100" s="18">
        <v>47.552700000000002</v>
      </c>
      <c r="K100" s="19">
        <v>10.290963659999999</v>
      </c>
      <c r="L100" s="19">
        <v>1.7109000000000001</v>
      </c>
      <c r="M100" s="19">
        <v>7.7713109300000003</v>
      </c>
      <c r="N100" s="20">
        <v>9.8262</v>
      </c>
      <c r="O100" s="21">
        <v>19.920361289999999</v>
      </c>
      <c r="P100" s="21">
        <v>17.651153619999999</v>
      </c>
      <c r="Q100" s="22">
        <v>1.2024014851590074E-2</v>
      </c>
      <c r="R100" s="21">
        <v>6.5</v>
      </c>
      <c r="S100" s="23"/>
      <c r="T100" s="24">
        <v>2016</v>
      </c>
      <c r="U100" s="25">
        <v>1</v>
      </c>
      <c r="V100" s="25">
        <v>0</v>
      </c>
      <c r="W100" s="4">
        <v>0</v>
      </c>
      <c r="X100" s="4">
        <v>0</v>
      </c>
      <c r="Y100" s="4">
        <f t="shared" si="30"/>
        <v>1</v>
      </c>
      <c r="Z100" s="4">
        <f t="shared" si="31"/>
        <v>0</v>
      </c>
      <c r="AA100" s="4">
        <v>0</v>
      </c>
      <c r="AB100" s="4">
        <f t="shared" si="32"/>
        <v>0</v>
      </c>
      <c r="AC100" s="4">
        <f t="shared" si="33"/>
        <v>1</v>
      </c>
      <c r="AD100" s="4">
        <f t="shared" si="34"/>
        <v>0</v>
      </c>
      <c r="AE100" s="4">
        <f t="shared" si="35"/>
        <v>0.43213684210526321</v>
      </c>
      <c r="AF100" s="4">
        <f t="shared" si="36"/>
        <v>0.21641176336990325</v>
      </c>
      <c r="AG100" s="4">
        <f t="shared" si="37"/>
        <v>4.5422356245251034</v>
      </c>
      <c r="AH100" s="4">
        <f t="shared" si="38"/>
        <v>0.96527050398265657</v>
      </c>
      <c r="AI100" s="4">
        <f t="shared" si="39"/>
        <v>3.7437636761487969E-3</v>
      </c>
      <c r="AJ100" s="4"/>
      <c r="AK100" s="4"/>
      <c r="AL100" s="4"/>
      <c r="AM100" s="4"/>
      <c r="AN100" s="4"/>
      <c r="AO100" s="4"/>
      <c r="AP100" s="4"/>
      <c r="AQ100" s="4"/>
      <c r="AR100" s="4"/>
    </row>
    <row r="101" spans="1:44" customFormat="1">
      <c r="A101" s="14" t="s">
        <v>215</v>
      </c>
      <c r="B101" s="14" t="s">
        <v>28</v>
      </c>
      <c r="C101" s="14" t="s">
        <v>234</v>
      </c>
      <c r="D101" s="15" t="s">
        <v>235</v>
      </c>
      <c r="E101" s="15">
        <v>2.1520331000000001</v>
      </c>
      <c r="F101" s="16">
        <v>1.9712849699999999</v>
      </c>
      <c r="G101" s="17">
        <v>330</v>
      </c>
      <c r="H101" s="17">
        <v>1058</v>
      </c>
      <c r="I101" s="18">
        <v>56.152459870000001</v>
      </c>
      <c r="J101" s="18">
        <v>132.4323</v>
      </c>
      <c r="K101" s="19">
        <v>34.003052400000001</v>
      </c>
      <c r="L101" s="19">
        <v>3.9762</v>
      </c>
      <c r="M101" s="19">
        <v>22.14940747</v>
      </c>
      <c r="N101" s="20">
        <v>24.711300000000001</v>
      </c>
      <c r="O101" s="21">
        <v>62.562423440000003</v>
      </c>
      <c r="P101" s="21">
        <v>55.533357109999997</v>
      </c>
      <c r="Q101" s="22">
        <v>3.4398173562823861E-2</v>
      </c>
      <c r="R101" s="21">
        <v>8</v>
      </c>
      <c r="S101" s="23"/>
      <c r="T101" s="24">
        <v>2016</v>
      </c>
      <c r="U101" s="25">
        <v>1</v>
      </c>
      <c r="V101" s="25">
        <v>0</v>
      </c>
      <c r="W101" s="4">
        <v>0</v>
      </c>
      <c r="X101" s="4">
        <v>0</v>
      </c>
      <c r="Y101" s="4">
        <f t="shared" si="30"/>
        <v>1</v>
      </c>
      <c r="Z101" s="4">
        <f t="shared" si="31"/>
        <v>0</v>
      </c>
      <c r="AA101" s="4">
        <v>0</v>
      </c>
      <c r="AB101" s="4">
        <f t="shared" si="32"/>
        <v>0</v>
      </c>
      <c r="AC101" s="4">
        <f t="shared" si="33"/>
        <v>1</v>
      </c>
      <c r="AD101" s="4">
        <f t="shared" si="34"/>
        <v>0</v>
      </c>
      <c r="AE101" s="4">
        <f t="shared" si="35"/>
        <v>0.4133590909090909</v>
      </c>
      <c r="AF101" s="4">
        <f t="shared" si="36"/>
        <v>0.25675799937024429</v>
      </c>
      <c r="AG101" s="4">
        <f t="shared" si="37"/>
        <v>5.5704963206076155</v>
      </c>
      <c r="AH101" s="4">
        <f t="shared" si="38"/>
        <v>0.97085079009006037</v>
      </c>
      <c r="AI101" s="4">
        <f t="shared" si="39"/>
        <v>3.7582230623818525E-3</v>
      </c>
      <c r="AJ101" s="4"/>
      <c r="AK101" s="4"/>
      <c r="AL101" s="4"/>
      <c r="AM101" s="4"/>
      <c r="AN101" s="4"/>
      <c r="AO101" s="4"/>
      <c r="AP101" s="4"/>
      <c r="AQ101" s="4"/>
      <c r="AR101" s="4"/>
    </row>
    <row r="102" spans="1:44" customFormat="1">
      <c r="A102" s="14" t="s">
        <v>215</v>
      </c>
      <c r="B102" s="14" t="s">
        <v>28</v>
      </c>
      <c r="C102" s="14" t="s">
        <v>236</v>
      </c>
      <c r="D102" s="15" t="s">
        <v>237</v>
      </c>
      <c r="E102" s="15">
        <v>0.67484653999999999</v>
      </c>
      <c r="F102" s="16">
        <v>1.0895378899999999</v>
      </c>
      <c r="G102" s="17">
        <v>146</v>
      </c>
      <c r="H102" s="17">
        <v>554</v>
      </c>
      <c r="I102" s="18">
        <v>24.73489812</v>
      </c>
      <c r="J102" s="18">
        <v>61.121899999999997</v>
      </c>
      <c r="K102" s="19">
        <v>14.66940739</v>
      </c>
      <c r="L102" s="19">
        <v>2.1818</v>
      </c>
      <c r="M102" s="19">
        <v>10.06549073</v>
      </c>
      <c r="N102" s="20">
        <v>13.120699999999999</v>
      </c>
      <c r="O102" s="21">
        <v>29.655972299999998</v>
      </c>
      <c r="P102" s="21">
        <v>25.808171290000001</v>
      </c>
      <c r="Q102" s="22">
        <v>2.2755839301886589E-2</v>
      </c>
      <c r="R102" s="21">
        <v>9.6999999999999993</v>
      </c>
      <c r="S102" s="23"/>
      <c r="T102" s="24">
        <v>2016</v>
      </c>
      <c r="U102" s="25">
        <v>1</v>
      </c>
      <c r="V102" s="25">
        <v>0</v>
      </c>
      <c r="W102" s="4">
        <v>0</v>
      </c>
      <c r="X102" s="4">
        <v>0</v>
      </c>
      <c r="Y102" s="4">
        <f t="shared" si="30"/>
        <v>1</v>
      </c>
      <c r="Z102" s="4">
        <f t="shared" si="31"/>
        <v>0</v>
      </c>
      <c r="AA102" s="4">
        <v>0</v>
      </c>
      <c r="AB102" s="4">
        <f t="shared" si="32"/>
        <v>0</v>
      </c>
      <c r="AC102" s="4">
        <f t="shared" si="33"/>
        <v>1</v>
      </c>
      <c r="AD102" s="4">
        <f t="shared" si="34"/>
        <v>0</v>
      </c>
      <c r="AE102" s="4">
        <f t="shared" si="35"/>
        <v>0.43358698630136988</v>
      </c>
      <c r="AF102" s="4">
        <f t="shared" si="36"/>
        <v>0.24000247685363185</v>
      </c>
      <c r="AG102" s="4">
        <f t="shared" si="37"/>
        <v>4.6133883628196903</v>
      </c>
      <c r="AH102" s="4">
        <f t="shared" si="38"/>
        <v>0.96553440004296742</v>
      </c>
      <c r="AI102" s="4">
        <f t="shared" si="39"/>
        <v>3.9382671480144406E-3</v>
      </c>
      <c r="AJ102" s="4"/>
      <c r="AK102" s="4"/>
      <c r="AL102" s="4"/>
      <c r="AM102" s="4"/>
      <c r="AN102" s="4"/>
      <c r="AO102" s="4"/>
      <c r="AP102" s="4"/>
      <c r="AQ102" s="4"/>
      <c r="AR102" s="4"/>
    </row>
    <row r="103" spans="1:44" customFormat="1">
      <c r="A103" s="14" t="s">
        <v>215</v>
      </c>
      <c r="B103" s="14" t="s">
        <v>28</v>
      </c>
      <c r="C103" s="14" t="s">
        <v>238</v>
      </c>
      <c r="D103" s="15" t="s">
        <v>239</v>
      </c>
      <c r="E103" s="15">
        <v>-0.27489999999999998</v>
      </c>
      <c r="F103" s="16">
        <v>-3.3070000000000002E-2</v>
      </c>
      <c r="G103" s="17">
        <v>57</v>
      </c>
      <c r="H103" s="17">
        <v>422</v>
      </c>
      <c r="I103" s="18">
        <v>10.45296469</v>
      </c>
      <c r="J103" s="18">
        <v>32.195300000000003</v>
      </c>
      <c r="K103" s="19">
        <v>6.1837124799999996</v>
      </c>
      <c r="L103" s="19">
        <v>1.1500999999999999</v>
      </c>
      <c r="M103" s="19">
        <v>4.2692522100000003</v>
      </c>
      <c r="N103" s="20">
        <v>7.3715999999999999</v>
      </c>
      <c r="O103" s="21">
        <v>12.31213</v>
      </c>
      <c r="P103" s="21">
        <v>11.06476</v>
      </c>
      <c r="Q103" s="22">
        <v>-2.2327574513914324E-2</v>
      </c>
      <c r="R103" s="21">
        <v>9.9</v>
      </c>
      <c r="S103" s="23"/>
      <c r="T103" s="24">
        <v>2016</v>
      </c>
      <c r="U103" s="25">
        <v>1</v>
      </c>
      <c r="V103" s="25">
        <v>0</v>
      </c>
      <c r="W103" s="4">
        <v>0</v>
      </c>
      <c r="X103" s="4">
        <v>0</v>
      </c>
      <c r="Y103" s="4">
        <f t="shared" si="30"/>
        <v>1</v>
      </c>
      <c r="Z103" s="4">
        <f t="shared" si="31"/>
        <v>0</v>
      </c>
      <c r="AA103" s="4">
        <v>0</v>
      </c>
      <c r="AB103" s="4">
        <f t="shared" si="32"/>
        <v>0</v>
      </c>
      <c r="AC103" s="4">
        <f t="shared" si="33"/>
        <v>1</v>
      </c>
      <c r="AD103" s="4">
        <f t="shared" si="34"/>
        <v>0</v>
      </c>
      <c r="AE103" s="4">
        <f t="shared" si="35"/>
        <v>0.58500701754385975</v>
      </c>
      <c r="AF103" s="4">
        <f t="shared" si="36"/>
        <v>0.19206879513469355</v>
      </c>
      <c r="AG103" s="4">
        <f t="shared" si="37"/>
        <v>3.7120704373532742</v>
      </c>
      <c r="AH103" s="4">
        <f t="shared" si="38"/>
        <v>0.96550948556622496</v>
      </c>
      <c r="AI103" s="4">
        <f t="shared" si="39"/>
        <v>2.7253554502369667E-3</v>
      </c>
      <c r="AJ103" s="4"/>
      <c r="AK103" s="4"/>
      <c r="AL103" s="4"/>
      <c r="AM103" s="4"/>
      <c r="AN103" s="4"/>
      <c r="AO103" s="4"/>
      <c r="AP103" s="4"/>
      <c r="AQ103" s="4"/>
      <c r="AR103" s="4"/>
    </row>
    <row r="104" spans="1:44" customFormat="1">
      <c r="A104" s="14" t="s">
        <v>215</v>
      </c>
      <c r="B104" s="14" t="s">
        <v>28</v>
      </c>
      <c r="C104" s="14" t="s">
        <v>240</v>
      </c>
      <c r="D104" s="15" t="s">
        <v>241</v>
      </c>
      <c r="E104" s="15">
        <v>0.70356114999999997</v>
      </c>
      <c r="F104" s="16">
        <v>0.73278001000000004</v>
      </c>
      <c r="G104" s="17">
        <v>48</v>
      </c>
      <c r="H104" s="17">
        <v>316</v>
      </c>
      <c r="I104" s="18">
        <v>9.3070643700000009</v>
      </c>
      <c r="J104" s="18">
        <v>25.447800000000001</v>
      </c>
      <c r="K104" s="19">
        <v>6.4287564899999996</v>
      </c>
      <c r="L104" s="19">
        <v>0.68830000000000002</v>
      </c>
      <c r="M104" s="19">
        <v>2.8783078799999999</v>
      </c>
      <c r="N104" s="20">
        <v>4.5808999999999997</v>
      </c>
      <c r="O104" s="21">
        <v>10.64805909</v>
      </c>
      <c r="P104" s="21">
        <v>9.1528453899999995</v>
      </c>
      <c r="Q104" s="22">
        <v>6.607412149513156E-2</v>
      </c>
      <c r="R104" s="21">
        <v>9.9</v>
      </c>
      <c r="S104" s="23"/>
      <c r="T104" s="24">
        <v>2016</v>
      </c>
      <c r="U104" s="25">
        <v>1</v>
      </c>
      <c r="V104" s="25">
        <v>0</v>
      </c>
      <c r="W104" s="4">
        <v>0</v>
      </c>
      <c r="X104" s="4">
        <v>0</v>
      </c>
      <c r="Y104" s="4">
        <f t="shared" si="30"/>
        <v>1</v>
      </c>
      <c r="Z104" s="4">
        <f t="shared" si="31"/>
        <v>0</v>
      </c>
      <c r="AA104" s="4">
        <v>0</v>
      </c>
      <c r="AB104" s="4">
        <f t="shared" si="32"/>
        <v>0</v>
      </c>
      <c r="AC104" s="4">
        <f t="shared" si="33"/>
        <v>1</v>
      </c>
      <c r="AD104" s="4">
        <f t="shared" si="34"/>
        <v>0</v>
      </c>
      <c r="AE104" s="4">
        <f t="shared" si="35"/>
        <v>0.54450208333333339</v>
      </c>
      <c r="AF104" s="4">
        <f t="shared" si="36"/>
        <v>0.25262523636620843</v>
      </c>
      <c r="AG104" s="4">
        <f t="shared" si="37"/>
        <v>4.1817635914572131</v>
      </c>
      <c r="AH104" s="4">
        <f t="shared" si="38"/>
        <v>0.9736647778360199</v>
      </c>
      <c r="AI104" s="4">
        <f t="shared" si="39"/>
        <v>2.1781645569620253E-3</v>
      </c>
      <c r="AJ104" s="4"/>
      <c r="AK104" s="4"/>
      <c r="AL104" s="4"/>
      <c r="AM104" s="4"/>
      <c r="AN104" s="4"/>
      <c r="AO104" s="4"/>
      <c r="AP104" s="4"/>
      <c r="AQ104" s="4"/>
      <c r="AR104" s="4"/>
    </row>
    <row r="105" spans="1:44" customFormat="1">
      <c r="A105" s="14" t="s">
        <v>215</v>
      </c>
      <c r="B105" s="14" t="s">
        <v>28</v>
      </c>
      <c r="C105" s="14" t="s">
        <v>242</v>
      </c>
      <c r="D105" s="15" t="s">
        <v>243</v>
      </c>
      <c r="E105" s="15">
        <v>-1.2663445799999999</v>
      </c>
      <c r="F105" s="16">
        <v>-5.6102553300000002</v>
      </c>
      <c r="G105" s="17">
        <v>366</v>
      </c>
      <c r="H105" s="17">
        <v>1357</v>
      </c>
      <c r="I105" s="18">
        <v>57.244178609999999</v>
      </c>
      <c r="J105" s="18">
        <v>104.8741</v>
      </c>
      <c r="K105" s="19">
        <v>31.15646083</v>
      </c>
      <c r="L105" s="19">
        <v>4.1966999999999999</v>
      </c>
      <c r="M105" s="19">
        <v>26.087717779999998</v>
      </c>
      <c r="N105" s="20">
        <v>34.6267</v>
      </c>
      <c r="O105" s="21">
        <v>62.496795290000001</v>
      </c>
      <c r="P105" s="21">
        <v>61.57447449</v>
      </c>
      <c r="Q105" s="22">
        <v>-2.0262552249661118E-2</v>
      </c>
      <c r="R105" s="21">
        <v>8.6</v>
      </c>
      <c r="S105" s="23"/>
      <c r="T105" s="24">
        <v>2016</v>
      </c>
      <c r="U105" s="25">
        <v>1</v>
      </c>
      <c r="V105" s="25">
        <v>0</v>
      </c>
      <c r="W105" s="4">
        <v>0</v>
      </c>
      <c r="X105" s="4">
        <v>0</v>
      </c>
      <c r="Y105" s="4">
        <f t="shared" si="30"/>
        <v>1</v>
      </c>
      <c r="Z105" s="4">
        <f t="shared" si="31"/>
        <v>0</v>
      </c>
      <c r="AA105" s="4">
        <v>0</v>
      </c>
      <c r="AB105" s="4">
        <f t="shared" si="32"/>
        <v>0</v>
      </c>
      <c r="AC105" s="4">
        <f t="shared" si="33"/>
        <v>1</v>
      </c>
      <c r="AD105" s="4">
        <f t="shared" si="34"/>
        <v>0</v>
      </c>
      <c r="AE105" s="4">
        <f t="shared" si="35"/>
        <v>0.29800765027322401</v>
      </c>
      <c r="AF105" s="4">
        <f t="shared" si="36"/>
        <v>0.29708441674350483</v>
      </c>
      <c r="AG105" s="4">
        <f t="shared" si="37"/>
        <v>6.2162455691376559</v>
      </c>
      <c r="AH105" s="4">
        <f t="shared" si="38"/>
        <v>0.96152315743535399</v>
      </c>
      <c r="AI105" s="4">
        <f t="shared" si="39"/>
        <v>3.0926308032424464E-3</v>
      </c>
      <c r="AJ105" s="4"/>
      <c r="AK105" s="4"/>
      <c r="AL105" s="4"/>
      <c r="AM105" s="4"/>
      <c r="AN105" s="4"/>
      <c r="AO105" s="4"/>
      <c r="AP105" s="4"/>
      <c r="AQ105" s="4"/>
      <c r="AR105" s="4"/>
    </row>
    <row r="106" spans="1:44" customFormat="1">
      <c r="A106" s="14" t="s">
        <v>215</v>
      </c>
      <c r="B106" s="14" t="s">
        <v>28</v>
      </c>
      <c r="C106" s="14" t="s">
        <v>244</v>
      </c>
      <c r="D106" s="15" t="s">
        <v>245</v>
      </c>
      <c r="E106" s="15">
        <v>-0.60406340000000003</v>
      </c>
      <c r="F106" s="16">
        <v>0.85681795999999999</v>
      </c>
      <c r="G106" s="17">
        <v>226</v>
      </c>
      <c r="H106" s="17">
        <v>949</v>
      </c>
      <c r="I106" s="18">
        <v>38.08773394</v>
      </c>
      <c r="J106" s="18">
        <v>81.652100000000004</v>
      </c>
      <c r="K106" s="19">
        <v>22.052300200000001</v>
      </c>
      <c r="L106" s="19">
        <v>2.5840000000000001</v>
      </c>
      <c r="M106" s="19">
        <v>16.035433739999998</v>
      </c>
      <c r="N106" s="20">
        <v>23.522500000000001</v>
      </c>
      <c r="O106" s="21">
        <v>40.888117219999998</v>
      </c>
      <c r="P106" s="21">
        <v>40.35001329</v>
      </c>
      <c r="Q106" s="22">
        <v>-1.4773568485675556E-2</v>
      </c>
      <c r="R106" s="21">
        <v>8.9</v>
      </c>
      <c r="S106" s="23"/>
      <c r="T106" s="24">
        <v>2016</v>
      </c>
      <c r="U106" s="25">
        <v>1</v>
      </c>
      <c r="V106" s="25">
        <v>0</v>
      </c>
      <c r="W106" s="4">
        <v>0</v>
      </c>
      <c r="X106" s="4">
        <v>0</v>
      </c>
      <c r="Y106" s="4">
        <f t="shared" si="30"/>
        <v>1</v>
      </c>
      <c r="Z106" s="4">
        <f t="shared" si="31"/>
        <v>0</v>
      </c>
      <c r="AA106" s="4">
        <v>0</v>
      </c>
      <c r="AB106" s="4">
        <f t="shared" si="32"/>
        <v>0</v>
      </c>
      <c r="AC106" s="4">
        <f t="shared" si="33"/>
        <v>1</v>
      </c>
      <c r="AD106" s="4">
        <f t="shared" si="34"/>
        <v>0</v>
      </c>
      <c r="AE106" s="4">
        <f t="shared" si="35"/>
        <v>0.37272610619469032</v>
      </c>
      <c r="AF106" s="4">
        <f t="shared" si="36"/>
        <v>0.27007633851425744</v>
      </c>
      <c r="AG106" s="4">
        <f t="shared" si="37"/>
        <v>6.2056632120743025</v>
      </c>
      <c r="AH106" s="4">
        <f t="shared" si="38"/>
        <v>0.96932431582183887</v>
      </c>
      <c r="AI106" s="4">
        <f t="shared" si="39"/>
        <v>2.7228661749209696E-3</v>
      </c>
      <c r="AJ106" s="4"/>
      <c r="AK106" s="4"/>
      <c r="AL106" s="4"/>
      <c r="AM106" s="4"/>
      <c r="AN106" s="4"/>
      <c r="AO106" s="4"/>
      <c r="AP106" s="4"/>
      <c r="AQ106" s="4"/>
      <c r="AR106" s="4"/>
    </row>
    <row r="107" spans="1:44" customFormat="1">
      <c r="A107" s="14" t="s">
        <v>215</v>
      </c>
      <c r="B107" s="14" t="s">
        <v>28</v>
      </c>
      <c r="C107" s="14" t="s">
        <v>246</v>
      </c>
      <c r="D107" s="15" t="s">
        <v>247</v>
      </c>
      <c r="E107" s="15">
        <v>2.04303832</v>
      </c>
      <c r="F107" s="16">
        <v>2.1772343900000002</v>
      </c>
      <c r="G107" s="17">
        <v>155</v>
      </c>
      <c r="H107" s="17">
        <v>858</v>
      </c>
      <c r="I107" s="18">
        <v>39.217184590000002</v>
      </c>
      <c r="J107" s="18">
        <v>62.815600000000003</v>
      </c>
      <c r="K107" s="19">
        <v>17.96826068</v>
      </c>
      <c r="L107" s="19">
        <v>3.2804000000000002</v>
      </c>
      <c r="M107" s="19">
        <v>21.248923909999998</v>
      </c>
      <c r="N107" s="20">
        <v>25.825399999999998</v>
      </c>
      <c r="O107" s="21">
        <v>41.87617204</v>
      </c>
      <c r="P107" s="21">
        <v>35.527304010000002</v>
      </c>
      <c r="Q107" s="22">
        <v>4.8787609288845589E-2</v>
      </c>
      <c r="R107" s="21">
        <v>8.6999999999999993</v>
      </c>
      <c r="S107" s="23"/>
      <c r="T107" s="24">
        <v>2016</v>
      </c>
      <c r="U107" s="25">
        <v>1</v>
      </c>
      <c r="V107" s="25">
        <v>0</v>
      </c>
      <c r="W107" s="4">
        <v>0</v>
      </c>
      <c r="X107" s="4">
        <v>0</v>
      </c>
      <c r="Y107" s="4">
        <f t="shared" si="30"/>
        <v>1</v>
      </c>
      <c r="Z107" s="4">
        <f t="shared" si="31"/>
        <v>0</v>
      </c>
      <c r="AA107" s="4">
        <v>0</v>
      </c>
      <c r="AB107" s="4">
        <f t="shared" si="32"/>
        <v>0</v>
      </c>
      <c r="AC107" s="4">
        <f t="shared" si="33"/>
        <v>1</v>
      </c>
      <c r="AD107" s="4">
        <f t="shared" si="34"/>
        <v>0</v>
      </c>
      <c r="AE107" s="4">
        <f t="shared" si="35"/>
        <v>0.42642580645161293</v>
      </c>
      <c r="AF107" s="4">
        <f t="shared" si="36"/>
        <v>0.28604774419093343</v>
      </c>
      <c r="AG107" s="4">
        <f t="shared" si="37"/>
        <v>6.4775405164004383</v>
      </c>
      <c r="AH107" s="4">
        <f t="shared" si="38"/>
        <v>0.95036916000968286</v>
      </c>
      <c r="AI107" s="4">
        <f t="shared" si="39"/>
        <v>3.8233100233100235E-3</v>
      </c>
      <c r="AJ107" s="4"/>
      <c r="AK107" s="4"/>
      <c r="AL107" s="4"/>
      <c r="AM107" s="4"/>
      <c r="AN107" s="4"/>
      <c r="AO107" s="4"/>
      <c r="AP107" s="4"/>
      <c r="AQ107" s="4"/>
      <c r="AR107" s="4"/>
    </row>
    <row r="108" spans="1:44" customFormat="1">
      <c r="A108" s="14" t="s">
        <v>215</v>
      </c>
      <c r="B108" s="14" t="s">
        <v>28</v>
      </c>
      <c r="C108" s="14" t="s">
        <v>248</v>
      </c>
      <c r="D108" s="15" t="s">
        <v>249</v>
      </c>
      <c r="E108" s="15">
        <v>0.34622000000000003</v>
      </c>
      <c r="F108" s="16">
        <v>0.68613000000000002</v>
      </c>
      <c r="G108" s="17">
        <v>105</v>
      </c>
      <c r="H108" s="17">
        <v>581</v>
      </c>
      <c r="I108" s="18">
        <v>18.411683190000002</v>
      </c>
      <c r="J108" s="18">
        <v>53.700600000000001</v>
      </c>
      <c r="K108" s="19">
        <v>9.6544220799999998</v>
      </c>
      <c r="L108" s="19">
        <v>1.5702</v>
      </c>
      <c r="M108" s="19">
        <v>8.75726111</v>
      </c>
      <c r="N108" s="20">
        <v>10.8858</v>
      </c>
      <c r="O108" s="21">
        <v>22.236820000000002</v>
      </c>
      <c r="P108" s="21">
        <v>20.03895</v>
      </c>
      <c r="Q108" s="22">
        <v>1.5569672282277772E-2</v>
      </c>
      <c r="R108" s="21">
        <v>9.8000000000000007</v>
      </c>
      <c r="S108" s="23"/>
      <c r="T108" s="24">
        <v>2016</v>
      </c>
      <c r="U108" s="25">
        <v>1</v>
      </c>
      <c r="V108" s="25">
        <v>0</v>
      </c>
      <c r="W108" s="4">
        <v>0</v>
      </c>
      <c r="X108" s="4">
        <v>0</v>
      </c>
      <c r="Y108" s="4">
        <f t="shared" si="30"/>
        <v>1</v>
      </c>
      <c r="Z108" s="4">
        <f t="shared" si="31"/>
        <v>0</v>
      </c>
      <c r="AA108" s="4">
        <v>0</v>
      </c>
      <c r="AB108" s="4">
        <f t="shared" si="32"/>
        <v>0</v>
      </c>
      <c r="AC108" s="4">
        <f t="shared" si="33"/>
        <v>1</v>
      </c>
      <c r="AD108" s="4">
        <f t="shared" si="34"/>
        <v>0</v>
      </c>
      <c r="AE108" s="4">
        <f t="shared" si="35"/>
        <v>0.52638857142857143</v>
      </c>
      <c r="AF108" s="4">
        <f t="shared" si="36"/>
        <v>0.17978238753384504</v>
      </c>
      <c r="AG108" s="4">
        <f t="shared" si="37"/>
        <v>5.5771628518660039</v>
      </c>
      <c r="AH108" s="4">
        <f t="shared" si="38"/>
        <v>0.97159078573134461</v>
      </c>
      <c r="AI108" s="4">
        <f t="shared" si="39"/>
        <v>2.702581755593804E-3</v>
      </c>
      <c r="AJ108" s="4"/>
      <c r="AK108" s="4"/>
      <c r="AL108" s="4"/>
      <c r="AM108" s="4"/>
      <c r="AN108" s="4"/>
      <c r="AO108" s="4"/>
      <c r="AP108" s="4"/>
      <c r="AQ108" s="4"/>
      <c r="AR108" s="4"/>
    </row>
    <row r="109" spans="1:44" customFormat="1">
      <c r="A109" s="14" t="s">
        <v>215</v>
      </c>
      <c r="B109" s="14" t="s">
        <v>28</v>
      </c>
      <c r="C109" s="14" t="s">
        <v>250</v>
      </c>
      <c r="D109" s="15" t="s">
        <v>251</v>
      </c>
      <c r="E109" s="15">
        <v>0.26486999999999999</v>
      </c>
      <c r="F109" s="16">
        <v>0.42010999999999998</v>
      </c>
      <c r="G109" s="17">
        <v>77</v>
      </c>
      <c r="H109" s="17">
        <v>438</v>
      </c>
      <c r="I109" s="18">
        <v>11.90320264</v>
      </c>
      <c r="J109" s="18">
        <v>34.253900000000002</v>
      </c>
      <c r="K109" s="19">
        <v>5.9836844999999999</v>
      </c>
      <c r="L109" s="19">
        <v>1.1467000000000001</v>
      </c>
      <c r="M109" s="19">
        <v>5.9195181400000001</v>
      </c>
      <c r="N109" s="20">
        <v>9.1280999999999999</v>
      </c>
      <c r="O109" s="21">
        <v>13.033379999999999</v>
      </c>
      <c r="P109" s="21">
        <v>11.85773</v>
      </c>
      <c r="Q109" s="22">
        <v>2.0322433628114887E-2</v>
      </c>
      <c r="R109" s="21">
        <v>10.3</v>
      </c>
      <c r="S109" s="23"/>
      <c r="T109" s="24">
        <v>2016</v>
      </c>
      <c r="U109" s="25">
        <v>1</v>
      </c>
      <c r="V109" s="25">
        <v>0</v>
      </c>
      <c r="W109" s="4">
        <v>0</v>
      </c>
      <c r="X109" s="4">
        <v>0</v>
      </c>
      <c r="Y109" s="4">
        <f t="shared" si="30"/>
        <v>1</v>
      </c>
      <c r="Z109" s="4">
        <f t="shared" si="31"/>
        <v>0</v>
      </c>
      <c r="AA109" s="4">
        <v>0</v>
      </c>
      <c r="AB109" s="4">
        <f t="shared" si="32"/>
        <v>0</v>
      </c>
      <c r="AC109" s="4">
        <f t="shared" si="33"/>
        <v>1</v>
      </c>
      <c r="AD109" s="4">
        <f t="shared" si="34"/>
        <v>0</v>
      </c>
      <c r="AE109" s="4">
        <f t="shared" si="35"/>
        <v>0.45974805194805202</v>
      </c>
      <c r="AF109" s="4">
        <f t="shared" si="36"/>
        <v>0.17468622551008789</v>
      </c>
      <c r="AG109" s="4">
        <f t="shared" si="37"/>
        <v>5.1622204063835353</v>
      </c>
      <c r="AH109" s="4">
        <f t="shared" si="38"/>
        <v>0.96760789365152</v>
      </c>
      <c r="AI109" s="4">
        <f t="shared" si="39"/>
        <v>2.6180365296803653E-3</v>
      </c>
      <c r="AJ109" s="4"/>
      <c r="AK109" s="4"/>
      <c r="AL109" s="4"/>
      <c r="AM109" s="4"/>
      <c r="AN109" s="4"/>
      <c r="AO109" s="4"/>
      <c r="AP109" s="4"/>
      <c r="AQ109" s="4"/>
      <c r="AR109" s="4"/>
    </row>
    <row r="110" spans="1:44" customFormat="1">
      <c r="A110" s="14" t="s">
        <v>215</v>
      </c>
      <c r="B110" s="14" t="s">
        <v>28</v>
      </c>
      <c r="C110" s="14" t="s">
        <v>252</v>
      </c>
      <c r="D110" s="15" t="s">
        <v>253</v>
      </c>
      <c r="E110" s="15">
        <v>-0.27456000000000003</v>
      </c>
      <c r="F110" s="16">
        <v>-1.5100000000000001E-3</v>
      </c>
      <c r="G110" s="17">
        <v>84</v>
      </c>
      <c r="H110" s="17">
        <v>469</v>
      </c>
      <c r="I110" s="18">
        <v>12.030343820000001</v>
      </c>
      <c r="J110" s="18">
        <v>36.371299999999998</v>
      </c>
      <c r="K110" s="19">
        <v>7.4469527099999997</v>
      </c>
      <c r="L110" s="19">
        <v>0.89600000000000002</v>
      </c>
      <c r="M110" s="19">
        <v>4.58339111</v>
      </c>
      <c r="N110" s="20">
        <v>6.5845000000000002</v>
      </c>
      <c r="O110" s="21">
        <v>12.90062</v>
      </c>
      <c r="P110" s="21">
        <v>11.31819</v>
      </c>
      <c r="Q110" s="22">
        <v>-2.1282698040869356E-2</v>
      </c>
      <c r="R110" s="21">
        <v>9.3000000000000007</v>
      </c>
      <c r="S110" s="23"/>
      <c r="T110" s="24">
        <v>2016</v>
      </c>
      <c r="U110" s="25">
        <v>1</v>
      </c>
      <c r="V110" s="25">
        <v>0</v>
      </c>
      <c r="W110" s="4">
        <v>0</v>
      </c>
      <c r="X110" s="4">
        <v>0</v>
      </c>
      <c r="Y110" s="4">
        <f t="shared" si="30"/>
        <v>1</v>
      </c>
      <c r="Z110" s="4">
        <f t="shared" si="31"/>
        <v>0</v>
      </c>
      <c r="AA110" s="4">
        <v>0</v>
      </c>
      <c r="AB110" s="4">
        <f t="shared" si="32"/>
        <v>0</v>
      </c>
      <c r="AC110" s="4">
        <f t="shared" si="33"/>
        <v>1</v>
      </c>
      <c r="AD110" s="4">
        <f t="shared" si="34"/>
        <v>0</v>
      </c>
      <c r="AE110" s="4">
        <f t="shared" si="35"/>
        <v>0.44365833333333332</v>
      </c>
      <c r="AF110" s="4">
        <f t="shared" si="36"/>
        <v>0.20474804887369988</v>
      </c>
      <c r="AG110" s="4">
        <f t="shared" si="37"/>
        <v>5.1153918638392852</v>
      </c>
      <c r="AH110" s="4">
        <f t="shared" si="38"/>
        <v>0.97595747478352335</v>
      </c>
      <c r="AI110" s="4">
        <f t="shared" si="39"/>
        <v>1.9104477611940299E-3</v>
      </c>
      <c r="AJ110" s="4"/>
      <c r="AK110" s="4"/>
      <c r="AL110" s="4"/>
      <c r="AM110" s="4"/>
      <c r="AN110" s="4"/>
      <c r="AO110" s="4"/>
      <c r="AP110" s="4"/>
      <c r="AQ110" s="4"/>
      <c r="AR110" s="4"/>
    </row>
    <row r="111" spans="1:44" customFormat="1">
      <c r="A111" s="14" t="s">
        <v>215</v>
      </c>
      <c r="B111" s="14" t="s">
        <v>29</v>
      </c>
      <c r="C111" s="14" t="s">
        <v>254</v>
      </c>
      <c r="D111" s="15" t="s">
        <v>255</v>
      </c>
      <c r="E111" s="15">
        <v>-1.155252E-2</v>
      </c>
      <c r="F111" s="16">
        <v>0.10485702</v>
      </c>
      <c r="G111" s="17">
        <v>39</v>
      </c>
      <c r="H111" s="17">
        <v>341</v>
      </c>
      <c r="I111" s="18">
        <v>5.1258918700000002</v>
      </c>
      <c r="J111" s="18">
        <v>14.4117</v>
      </c>
      <c r="K111" s="19">
        <v>2.5084475099999999</v>
      </c>
      <c r="L111" s="19">
        <v>0.45219999999999999</v>
      </c>
      <c r="M111" s="19">
        <v>2.6174443599999999</v>
      </c>
      <c r="N111" s="20">
        <v>7.9824999999999999</v>
      </c>
      <c r="O111" s="21">
        <v>5.9240456300000002</v>
      </c>
      <c r="P111" s="21">
        <v>6.4844627800000003</v>
      </c>
      <c r="Q111" s="22">
        <v>-1.9501065186764944E-3</v>
      </c>
      <c r="R111" s="21">
        <v>13.1</v>
      </c>
      <c r="S111" s="23"/>
      <c r="T111" s="24">
        <v>2016</v>
      </c>
      <c r="U111" s="25">
        <v>0</v>
      </c>
      <c r="V111" s="25">
        <v>0</v>
      </c>
      <c r="W111" s="4">
        <v>0</v>
      </c>
      <c r="X111" s="4">
        <v>0</v>
      </c>
      <c r="Y111" s="4">
        <f t="shared" si="30"/>
        <v>1</v>
      </c>
      <c r="Z111" s="4">
        <f t="shared" si="31"/>
        <v>0</v>
      </c>
      <c r="AA111" s="4">
        <v>0</v>
      </c>
      <c r="AB111" s="4">
        <f t="shared" si="32"/>
        <v>0</v>
      </c>
      <c r="AC111" s="4">
        <f t="shared" si="33"/>
        <v>0</v>
      </c>
      <c r="AD111" s="4">
        <f t="shared" si="34"/>
        <v>1</v>
      </c>
      <c r="AE111" s="4">
        <f t="shared" si="35"/>
        <v>0.381125641025641</v>
      </c>
      <c r="AF111" s="4">
        <f t="shared" si="36"/>
        <v>0.17405632298757259</v>
      </c>
      <c r="AG111" s="4">
        <f t="shared" si="37"/>
        <v>5.7882449358690842</v>
      </c>
      <c r="AH111" s="4">
        <f t="shared" si="38"/>
        <v>0.96957729801734405</v>
      </c>
      <c r="AI111" s="4">
        <f t="shared" si="39"/>
        <v>1.326099706744868E-3</v>
      </c>
      <c r="AJ111" s="4"/>
      <c r="AK111" s="4"/>
      <c r="AL111" s="4"/>
      <c r="AM111" s="4"/>
      <c r="AN111" s="4"/>
      <c r="AO111" s="4"/>
      <c r="AP111" s="4"/>
      <c r="AQ111" s="4"/>
      <c r="AR111" s="4"/>
    </row>
    <row r="112" spans="1:44" customFormat="1">
      <c r="A112" s="14" t="s">
        <v>215</v>
      </c>
      <c r="B112" s="14" t="s">
        <v>29</v>
      </c>
      <c r="C112" s="14" t="s">
        <v>256</v>
      </c>
      <c r="D112" s="14" t="s">
        <v>257</v>
      </c>
      <c r="E112" s="15">
        <v>1.1836259999999999E-2</v>
      </c>
      <c r="F112" s="16">
        <v>7.2704700000000002E-3</v>
      </c>
      <c r="G112" s="17">
        <v>65</v>
      </c>
      <c r="H112" s="17">
        <v>347</v>
      </c>
      <c r="I112" s="18">
        <v>8.6540592099999998</v>
      </c>
      <c r="J112" s="18">
        <v>26.031500000000001</v>
      </c>
      <c r="K112" s="19">
        <v>5.0655585399999996</v>
      </c>
      <c r="L112" s="19">
        <v>0.69889999999999997</v>
      </c>
      <c r="M112" s="19">
        <v>3.5885006700000002</v>
      </c>
      <c r="N112" s="20">
        <v>7.7511999999999999</v>
      </c>
      <c r="O112" s="21">
        <v>9.0260905699999991</v>
      </c>
      <c r="P112" s="21">
        <v>8.4848662699999995</v>
      </c>
      <c r="Q112" s="22">
        <v>1.3113384923634775E-3</v>
      </c>
      <c r="R112" s="21">
        <v>9.6</v>
      </c>
      <c r="S112" s="23"/>
      <c r="T112" s="24">
        <v>2016</v>
      </c>
      <c r="U112" s="25">
        <v>0</v>
      </c>
      <c r="V112" s="25">
        <v>0</v>
      </c>
      <c r="W112" s="4">
        <v>0</v>
      </c>
      <c r="X112" s="4">
        <v>0</v>
      </c>
      <c r="Y112" s="4">
        <f t="shared" si="30"/>
        <v>1</v>
      </c>
      <c r="Z112" s="4">
        <f t="shared" si="31"/>
        <v>0</v>
      </c>
      <c r="AA112" s="4">
        <v>0</v>
      </c>
      <c r="AB112" s="4">
        <f t="shared" si="32"/>
        <v>0</v>
      </c>
      <c r="AC112" s="4">
        <f t="shared" si="33"/>
        <v>0</v>
      </c>
      <c r="AD112" s="4">
        <f t="shared" si="34"/>
        <v>1</v>
      </c>
      <c r="AE112" s="4">
        <f t="shared" si="35"/>
        <v>0.41123692307692306</v>
      </c>
      <c r="AF112" s="4">
        <f t="shared" si="36"/>
        <v>0.19459341720607723</v>
      </c>
      <c r="AG112" s="4">
        <f t="shared" si="37"/>
        <v>5.1344980254685941</v>
      </c>
      <c r="AH112" s="4">
        <f t="shared" si="38"/>
        <v>0.97385373956244581</v>
      </c>
      <c r="AI112" s="4">
        <f t="shared" si="39"/>
        <v>2.014121037463977E-3</v>
      </c>
      <c r="AJ112" s="4"/>
      <c r="AK112" s="4"/>
      <c r="AL112" s="4"/>
      <c r="AM112" s="4"/>
      <c r="AN112" s="4"/>
      <c r="AO112" s="4"/>
      <c r="AP112" s="4"/>
      <c r="AQ112" s="4"/>
      <c r="AR112" s="4"/>
    </row>
    <row r="113" spans="1:44" customFormat="1">
      <c r="A113" s="14" t="s">
        <v>215</v>
      </c>
      <c r="B113" s="14" t="s">
        <v>29</v>
      </c>
      <c r="C113" s="14" t="s">
        <v>258</v>
      </c>
      <c r="D113" s="14" t="s">
        <v>259</v>
      </c>
      <c r="E113" s="15">
        <v>8.5545389999999999E-2</v>
      </c>
      <c r="F113" s="16">
        <v>0.20755328000000001</v>
      </c>
      <c r="G113" s="17">
        <v>37</v>
      </c>
      <c r="H113" s="17">
        <v>629</v>
      </c>
      <c r="I113" s="18">
        <v>6.1845928299999997</v>
      </c>
      <c r="J113" s="18">
        <v>20.097000000000001</v>
      </c>
      <c r="K113" s="19">
        <v>2.81016092</v>
      </c>
      <c r="L113" s="19">
        <v>0.53339999999999999</v>
      </c>
      <c r="M113" s="19">
        <v>3.3744319100000002</v>
      </c>
      <c r="N113" s="20">
        <v>11.553599999999999</v>
      </c>
      <c r="O113" s="21">
        <v>6.9110540699999996</v>
      </c>
      <c r="P113" s="21">
        <v>7.5867732400000003</v>
      </c>
      <c r="Q113" s="22">
        <v>1.2378052484257296E-2</v>
      </c>
      <c r="R113" s="21">
        <v>10.4</v>
      </c>
      <c r="S113" s="23"/>
      <c r="T113" s="24">
        <v>2016</v>
      </c>
      <c r="U113" s="25">
        <v>0</v>
      </c>
      <c r="V113" s="25">
        <v>0</v>
      </c>
      <c r="W113" s="4">
        <v>0</v>
      </c>
      <c r="X113" s="4">
        <v>0</v>
      </c>
      <c r="Y113" s="4">
        <f t="shared" si="30"/>
        <v>1</v>
      </c>
      <c r="Z113" s="4">
        <f t="shared" si="31"/>
        <v>0</v>
      </c>
      <c r="AA113" s="4">
        <v>0</v>
      </c>
      <c r="AB113" s="4">
        <f t="shared" si="32"/>
        <v>0</v>
      </c>
      <c r="AC113" s="4">
        <f t="shared" si="33"/>
        <v>0</v>
      </c>
      <c r="AD113" s="4">
        <f t="shared" si="34"/>
        <v>1</v>
      </c>
      <c r="AE113" s="4">
        <f t="shared" si="35"/>
        <v>0.55757837837837843</v>
      </c>
      <c r="AF113" s="4">
        <f t="shared" si="36"/>
        <v>0.13982987112504353</v>
      </c>
      <c r="AG113" s="4">
        <f t="shared" si="37"/>
        <v>6.3262690476190482</v>
      </c>
      <c r="AH113" s="4">
        <f t="shared" si="38"/>
        <v>0.97414495114006516</v>
      </c>
      <c r="AI113" s="4">
        <f t="shared" si="39"/>
        <v>8.480127186009539E-4</v>
      </c>
      <c r="AJ113" s="4"/>
      <c r="AK113" s="4"/>
      <c r="AL113" s="4"/>
      <c r="AM113" s="4"/>
      <c r="AN113" s="4"/>
      <c r="AO113" s="4"/>
      <c r="AP113" s="4"/>
      <c r="AQ113" s="4"/>
      <c r="AR113" s="4"/>
    </row>
    <row r="114" spans="1:44" customFormat="1">
      <c r="A114" s="14" t="s">
        <v>215</v>
      </c>
      <c r="B114" s="14" t="s">
        <v>29</v>
      </c>
      <c r="C114" s="14" t="s">
        <v>260</v>
      </c>
      <c r="D114" s="14" t="s">
        <v>261</v>
      </c>
      <c r="E114" s="15">
        <v>1.4797728999999999</v>
      </c>
      <c r="F114" s="16">
        <v>1.37690516</v>
      </c>
      <c r="G114" s="17">
        <v>52</v>
      </c>
      <c r="H114" s="17">
        <v>261</v>
      </c>
      <c r="I114" s="18">
        <v>12.2959399</v>
      </c>
      <c r="J114" s="18">
        <v>35.0321</v>
      </c>
      <c r="K114" s="19">
        <v>7.29240186</v>
      </c>
      <c r="L114" s="19">
        <v>0.98070000000000002</v>
      </c>
      <c r="M114" s="19">
        <v>5.0035380399999996</v>
      </c>
      <c r="N114" s="20">
        <v>7.6763000000000003</v>
      </c>
      <c r="O114" s="21">
        <v>13.080896559999999</v>
      </c>
      <c r="P114" s="21">
        <v>10.26339501</v>
      </c>
      <c r="Q114" s="22">
        <v>0.11312473064919643</v>
      </c>
      <c r="R114" s="21">
        <v>11.5</v>
      </c>
      <c r="S114" s="23"/>
      <c r="T114" s="24">
        <v>2016</v>
      </c>
      <c r="U114" s="25">
        <v>1</v>
      </c>
      <c r="V114" s="25">
        <v>0</v>
      </c>
      <c r="W114" s="4">
        <v>0</v>
      </c>
      <c r="X114" s="4">
        <v>0</v>
      </c>
      <c r="Y114" s="4">
        <f t="shared" si="30"/>
        <v>1</v>
      </c>
      <c r="Z114" s="4">
        <f t="shared" si="31"/>
        <v>0</v>
      </c>
      <c r="AA114" s="4">
        <v>0</v>
      </c>
      <c r="AB114" s="4">
        <f t="shared" si="32"/>
        <v>0</v>
      </c>
      <c r="AC114" s="4">
        <f t="shared" si="33"/>
        <v>0</v>
      </c>
      <c r="AD114" s="4">
        <f t="shared" si="34"/>
        <v>1</v>
      </c>
      <c r="AE114" s="4">
        <f t="shared" si="35"/>
        <v>0.69255384615384608</v>
      </c>
      <c r="AF114" s="4">
        <f t="shared" si="36"/>
        <v>0.2081634232603812</v>
      </c>
      <c r="AG114" s="4">
        <f t="shared" si="37"/>
        <v>5.1020067706740075</v>
      </c>
      <c r="AH114" s="4">
        <f t="shared" si="38"/>
        <v>0.97276801581659855</v>
      </c>
      <c r="AI114" s="4">
        <f t="shared" si="39"/>
        <v>3.7574712643678163E-3</v>
      </c>
      <c r="AJ114" s="4"/>
      <c r="AK114" s="4"/>
      <c r="AL114" s="4"/>
      <c r="AM114" s="4"/>
      <c r="AN114" s="4"/>
      <c r="AO114" s="4"/>
      <c r="AP114" s="4"/>
      <c r="AQ114" s="4"/>
      <c r="AR114" s="4"/>
    </row>
    <row r="115" spans="1:44" customFormat="1">
      <c r="A115" s="14" t="s">
        <v>215</v>
      </c>
      <c r="B115" s="14" t="s">
        <v>29</v>
      </c>
      <c r="C115" s="14" t="s">
        <v>262</v>
      </c>
      <c r="D115" s="14" t="s">
        <v>263</v>
      </c>
      <c r="E115" s="15">
        <v>3.47465</v>
      </c>
      <c r="F115" s="16">
        <v>3.4953500000000002</v>
      </c>
      <c r="G115" s="17">
        <v>46</v>
      </c>
      <c r="H115" s="17">
        <v>346</v>
      </c>
      <c r="I115" s="18">
        <v>11.357582839999999</v>
      </c>
      <c r="J115" s="18">
        <v>41.645299999999999</v>
      </c>
      <c r="K115" s="19">
        <v>8.2386768000000004</v>
      </c>
      <c r="L115" s="19">
        <v>0.54630000000000001</v>
      </c>
      <c r="M115" s="19">
        <v>3.1189060400000002</v>
      </c>
      <c r="N115" s="20">
        <v>4.2233999999999998</v>
      </c>
      <c r="O115" s="21">
        <v>11.25151</v>
      </c>
      <c r="P115" s="21">
        <v>7.0956599999999996</v>
      </c>
      <c r="Q115" s="22">
        <v>0.3088163277640068</v>
      </c>
      <c r="R115" s="21">
        <v>10.9</v>
      </c>
      <c r="S115" s="23"/>
      <c r="T115" s="24">
        <v>2016</v>
      </c>
      <c r="U115" s="25">
        <v>1</v>
      </c>
      <c r="V115" s="25">
        <v>0</v>
      </c>
      <c r="W115" s="4">
        <v>0</v>
      </c>
      <c r="X115" s="4">
        <v>0</v>
      </c>
      <c r="Y115" s="4">
        <f t="shared" si="30"/>
        <v>1</v>
      </c>
      <c r="Z115" s="4">
        <f t="shared" si="31"/>
        <v>0</v>
      </c>
      <c r="AA115" s="4">
        <v>0</v>
      </c>
      <c r="AB115" s="4">
        <f t="shared" si="32"/>
        <v>0</v>
      </c>
      <c r="AC115" s="4">
        <f t="shared" si="33"/>
        <v>0</v>
      </c>
      <c r="AD115" s="4">
        <f t="shared" si="34"/>
        <v>1</v>
      </c>
      <c r="AE115" s="4">
        <f t="shared" si="35"/>
        <v>0.91720869565217389</v>
      </c>
      <c r="AF115" s="4">
        <f t="shared" si="36"/>
        <v>0.197829690265168</v>
      </c>
      <c r="AG115" s="4">
        <f t="shared" si="37"/>
        <v>5.709145231557752</v>
      </c>
      <c r="AH115" s="4">
        <f t="shared" si="38"/>
        <v>0.98705192502773054</v>
      </c>
      <c r="AI115" s="4">
        <f t="shared" si="39"/>
        <v>1.5789017341040462E-3</v>
      </c>
      <c r="AJ115" s="4"/>
      <c r="AK115" s="4"/>
      <c r="AL115" s="4"/>
      <c r="AM115" s="4"/>
      <c r="AN115" s="4"/>
      <c r="AO115" s="4"/>
      <c r="AP115" s="4"/>
      <c r="AQ115" s="4"/>
      <c r="AR115" s="4"/>
    </row>
    <row r="116" spans="1:44" customFormat="1">
      <c r="A116" s="14" t="s">
        <v>25</v>
      </c>
      <c r="B116" s="14" t="s">
        <v>27</v>
      </c>
      <c r="C116" s="14" t="s">
        <v>264</v>
      </c>
      <c r="D116" s="14" t="s">
        <v>265</v>
      </c>
      <c r="E116" s="15">
        <v>-3.7905419</v>
      </c>
      <c r="F116" s="16">
        <v>1.7549034299999999</v>
      </c>
      <c r="G116" s="26">
        <v>616</v>
      </c>
      <c r="H116" s="26">
        <v>1426</v>
      </c>
      <c r="I116" s="27">
        <v>73.743564550000002</v>
      </c>
      <c r="J116" s="27">
        <v>104.5551</v>
      </c>
      <c r="K116" s="28">
        <v>34.694662039999997</v>
      </c>
      <c r="L116" s="28">
        <v>4.6390000000000002</v>
      </c>
      <c r="M116" s="28">
        <v>39.048902509999998</v>
      </c>
      <c r="N116" s="29">
        <v>40.476999999999997</v>
      </c>
      <c r="O116" s="21">
        <v>82.663294910000005</v>
      </c>
      <c r="P116" s="21">
        <v>76.452435129999998</v>
      </c>
      <c r="Q116" s="22">
        <v>-4.5855199748896625E-2</v>
      </c>
      <c r="R116" s="21">
        <v>7.8</v>
      </c>
      <c r="S116" s="23"/>
      <c r="T116" s="24">
        <v>2016</v>
      </c>
      <c r="U116" s="25">
        <v>0</v>
      </c>
      <c r="V116" s="25">
        <v>0</v>
      </c>
      <c r="W116" s="4">
        <v>0</v>
      </c>
      <c r="X116" s="4">
        <v>0</v>
      </c>
      <c r="Y116" s="4">
        <f t="shared" si="30"/>
        <v>0</v>
      </c>
      <c r="Z116" s="4">
        <f t="shared" si="31"/>
        <v>1</v>
      </c>
      <c r="AA116" s="4">
        <v>0</v>
      </c>
      <c r="AB116" s="4">
        <f t="shared" si="32"/>
        <v>1</v>
      </c>
      <c r="AC116" s="4">
        <f t="shared" si="33"/>
        <v>0</v>
      </c>
      <c r="AD116" s="4">
        <f t="shared" si="34"/>
        <v>0</v>
      </c>
      <c r="AE116" s="4">
        <f t="shared" si="35"/>
        <v>0.17726314935064932</v>
      </c>
      <c r="AF116" s="4">
        <f t="shared" si="36"/>
        <v>0.3318313696797191</v>
      </c>
      <c r="AG116" s="4">
        <f t="shared" si="37"/>
        <v>8.4175258697995243</v>
      </c>
      <c r="AH116" s="4">
        <f t="shared" si="38"/>
        <v>0.9575160196384237</v>
      </c>
      <c r="AI116" s="4">
        <f t="shared" si="39"/>
        <v>3.2531556802244039E-3</v>
      </c>
      <c r="AJ116" s="4"/>
      <c r="AK116" s="4"/>
      <c r="AL116" s="4"/>
      <c r="AM116" s="4"/>
      <c r="AN116" s="4"/>
      <c r="AO116" s="4"/>
      <c r="AP116" s="4"/>
      <c r="AQ116" s="4"/>
      <c r="AR116" s="4"/>
    </row>
    <row r="117" spans="1:44" customFormat="1">
      <c r="A117" s="14" t="s">
        <v>25</v>
      </c>
      <c r="B117" s="14" t="s">
        <v>27</v>
      </c>
      <c r="C117" s="14" t="s">
        <v>266</v>
      </c>
      <c r="D117" s="14" t="s">
        <v>267</v>
      </c>
      <c r="E117" s="15">
        <v>3.5978201400000001</v>
      </c>
      <c r="F117" s="16">
        <v>32.715600930000001</v>
      </c>
      <c r="G117" s="17">
        <v>923</v>
      </c>
      <c r="H117" s="17">
        <v>2550</v>
      </c>
      <c r="I117" s="18">
        <v>136.10480129000001</v>
      </c>
      <c r="J117" s="18">
        <v>225.15170000000001</v>
      </c>
      <c r="K117" s="19">
        <v>71.513402229999997</v>
      </c>
      <c r="L117" s="19">
        <v>7.8375000000000004</v>
      </c>
      <c r="M117" s="19">
        <v>64.591399060000001</v>
      </c>
      <c r="N117" s="20">
        <v>79.007300000000001</v>
      </c>
      <c r="O117" s="21">
        <v>160.65950777</v>
      </c>
      <c r="P117" s="21">
        <v>152.56783669999999</v>
      </c>
      <c r="Q117" s="22">
        <v>2.2394069233366728E-2</v>
      </c>
      <c r="R117" s="21">
        <v>7.9</v>
      </c>
      <c r="S117" s="23"/>
      <c r="T117" s="24">
        <v>2016</v>
      </c>
      <c r="U117" s="25">
        <v>1</v>
      </c>
      <c r="V117" s="25">
        <v>0</v>
      </c>
      <c r="W117" s="4">
        <v>0</v>
      </c>
      <c r="X117" s="4">
        <v>0</v>
      </c>
      <c r="Y117" s="4">
        <f t="shared" si="30"/>
        <v>0</v>
      </c>
      <c r="Z117" s="4">
        <f t="shared" si="31"/>
        <v>1</v>
      </c>
      <c r="AA117" s="4">
        <v>0</v>
      </c>
      <c r="AB117" s="4">
        <f t="shared" si="32"/>
        <v>1</v>
      </c>
      <c r="AC117" s="4">
        <f t="shared" si="33"/>
        <v>0</v>
      </c>
      <c r="AD117" s="4">
        <f t="shared" si="34"/>
        <v>0</v>
      </c>
      <c r="AE117" s="4">
        <f t="shared" si="35"/>
        <v>0.25242600216684724</v>
      </c>
      <c r="AF117" s="4">
        <f t="shared" si="36"/>
        <v>0.31762319462833277</v>
      </c>
      <c r="AG117" s="4">
        <f t="shared" si="37"/>
        <v>8.2413268338118026</v>
      </c>
      <c r="AH117" s="4">
        <f t="shared" si="38"/>
        <v>0.96636110171630274</v>
      </c>
      <c r="AI117" s="4">
        <f t="shared" si="39"/>
        <v>3.0735294117647059E-3</v>
      </c>
      <c r="AJ117" s="4"/>
      <c r="AK117" s="4"/>
      <c r="AL117" s="4"/>
      <c r="AM117" s="4"/>
      <c r="AN117" s="4"/>
      <c r="AO117" s="4"/>
      <c r="AP117" s="4"/>
      <c r="AQ117" s="4"/>
      <c r="AR117" s="4"/>
    </row>
    <row r="118" spans="1:44" customFormat="1">
      <c r="A118" s="14" t="s">
        <v>25</v>
      </c>
      <c r="B118" s="14" t="s">
        <v>27</v>
      </c>
      <c r="C118" s="14" t="s">
        <v>268</v>
      </c>
      <c r="D118" s="14" t="s">
        <v>269</v>
      </c>
      <c r="E118" s="15">
        <v>6.6924585800000003</v>
      </c>
      <c r="F118" s="16">
        <v>5.9272682699999999</v>
      </c>
      <c r="G118" s="17">
        <v>796</v>
      </c>
      <c r="H118" s="17">
        <v>1644</v>
      </c>
      <c r="I118" s="18">
        <v>91.309879530000003</v>
      </c>
      <c r="J118" s="18">
        <v>139.25370000000001</v>
      </c>
      <c r="K118" s="19">
        <v>46.902159480000002</v>
      </c>
      <c r="L118" s="19">
        <v>5.6303000000000001</v>
      </c>
      <c r="M118" s="19">
        <v>44.407720050000002</v>
      </c>
      <c r="N118" s="20">
        <v>50.402500000000003</v>
      </c>
      <c r="O118" s="21">
        <v>119.85697243</v>
      </c>
      <c r="P118" s="21">
        <v>104.72867531999999</v>
      </c>
      <c r="Q118" s="22">
        <v>5.5837040134720517E-2</v>
      </c>
      <c r="R118" s="21">
        <v>7.7</v>
      </c>
      <c r="S118" s="23"/>
      <c r="T118" s="24">
        <v>2016</v>
      </c>
      <c r="U118" s="25">
        <v>1</v>
      </c>
      <c r="V118" s="25">
        <v>0</v>
      </c>
      <c r="W118" s="4">
        <v>0</v>
      </c>
      <c r="X118" s="4">
        <v>0</v>
      </c>
      <c r="Y118" s="4">
        <f t="shared" si="30"/>
        <v>0</v>
      </c>
      <c r="Z118" s="4">
        <f t="shared" si="31"/>
        <v>1</v>
      </c>
      <c r="AA118" s="4">
        <v>0</v>
      </c>
      <c r="AB118" s="4">
        <f t="shared" si="32"/>
        <v>1</v>
      </c>
      <c r="AC118" s="4">
        <f t="shared" si="33"/>
        <v>0</v>
      </c>
      <c r="AD118" s="4">
        <f t="shared" si="34"/>
        <v>0</v>
      </c>
      <c r="AE118" s="4">
        <f t="shared" si="35"/>
        <v>0.18201507537688444</v>
      </c>
      <c r="AF118" s="4">
        <f t="shared" si="36"/>
        <v>0.33681086735935922</v>
      </c>
      <c r="AG118" s="4">
        <f t="shared" si="37"/>
        <v>7.8872742216222935</v>
      </c>
      <c r="AH118" s="4">
        <f t="shared" si="38"/>
        <v>0.96113925623257224</v>
      </c>
      <c r="AI118" s="4">
        <f t="shared" si="39"/>
        <v>3.424756690997567E-3</v>
      </c>
      <c r="AJ118" s="4"/>
      <c r="AK118" s="4"/>
      <c r="AL118" s="4"/>
      <c r="AM118" s="4"/>
      <c r="AN118" s="4"/>
      <c r="AO118" s="4"/>
      <c r="AP118" s="4"/>
      <c r="AQ118" s="4"/>
      <c r="AR118" s="4"/>
    </row>
    <row r="119" spans="1:44" customFormat="1">
      <c r="A119" s="14" t="s">
        <v>25</v>
      </c>
      <c r="B119" s="14" t="s">
        <v>28</v>
      </c>
      <c r="C119" s="14" t="s">
        <v>270</v>
      </c>
      <c r="D119" s="14" t="s">
        <v>271</v>
      </c>
      <c r="E119" s="15">
        <v>0.34269369999999999</v>
      </c>
      <c r="F119" s="16">
        <v>0.37442857000000002</v>
      </c>
      <c r="G119" s="17">
        <v>67</v>
      </c>
      <c r="H119" s="17">
        <v>402</v>
      </c>
      <c r="I119" s="18">
        <v>11.231348069999999</v>
      </c>
      <c r="J119" s="18">
        <v>41.481200000000001</v>
      </c>
      <c r="K119" s="19">
        <v>6.87752242</v>
      </c>
      <c r="L119" s="19">
        <v>1.2302999999999999</v>
      </c>
      <c r="M119" s="19">
        <v>4.3538256500000001</v>
      </c>
      <c r="N119" s="20">
        <v>7.9284999999999997</v>
      </c>
      <c r="O119" s="21">
        <v>13.30728702</v>
      </c>
      <c r="P119" s="21">
        <v>12.964593320000001</v>
      </c>
      <c r="Q119" s="22">
        <v>2.5752334002036126E-2</v>
      </c>
      <c r="R119" s="21">
        <v>7.4</v>
      </c>
      <c r="S119" s="23"/>
      <c r="T119" s="24">
        <v>2016</v>
      </c>
      <c r="U119" s="25">
        <v>0</v>
      </c>
      <c r="V119" s="25">
        <v>0</v>
      </c>
      <c r="W119" s="4">
        <v>0</v>
      </c>
      <c r="X119" s="4">
        <v>0</v>
      </c>
      <c r="Y119" s="4">
        <f t="shared" si="30"/>
        <v>0</v>
      </c>
      <c r="Z119" s="4">
        <f t="shared" si="31"/>
        <v>1</v>
      </c>
      <c r="AA119" s="4">
        <v>0</v>
      </c>
      <c r="AB119" s="4">
        <f t="shared" si="32"/>
        <v>0</v>
      </c>
      <c r="AC119" s="4">
        <f t="shared" si="33"/>
        <v>1</v>
      </c>
      <c r="AD119" s="4">
        <f t="shared" si="34"/>
        <v>0</v>
      </c>
      <c r="AE119" s="4">
        <f t="shared" si="35"/>
        <v>0.63748507462686566</v>
      </c>
      <c r="AF119" s="4">
        <f t="shared" si="36"/>
        <v>0.16579854054366797</v>
      </c>
      <c r="AG119" s="4">
        <f t="shared" si="37"/>
        <v>3.5388325205234499</v>
      </c>
      <c r="AH119" s="4">
        <f t="shared" si="38"/>
        <v>0.97119511138686299</v>
      </c>
      <c r="AI119" s="4">
        <f t="shared" si="39"/>
        <v>3.0604477611940297E-3</v>
      </c>
      <c r="AJ119" s="4"/>
      <c r="AK119" s="4"/>
      <c r="AL119" s="4"/>
      <c r="AM119" s="4"/>
      <c r="AN119" s="4"/>
      <c r="AO119" s="4"/>
      <c r="AP119" s="4"/>
      <c r="AQ119" s="4"/>
      <c r="AR119" s="4"/>
    </row>
    <row r="120" spans="1:44" customFormat="1">
      <c r="A120" s="14" t="s">
        <v>25</v>
      </c>
      <c r="B120" s="14" t="s">
        <v>28</v>
      </c>
      <c r="C120" s="14" t="s">
        <v>272</v>
      </c>
      <c r="D120" s="14" t="s">
        <v>273</v>
      </c>
      <c r="E120" s="15">
        <v>3.88914618</v>
      </c>
      <c r="F120" s="16">
        <v>3.3131324800000002</v>
      </c>
      <c r="G120" s="17">
        <v>92</v>
      </c>
      <c r="H120" s="17">
        <v>389</v>
      </c>
      <c r="I120" s="18">
        <v>23.976092479999998</v>
      </c>
      <c r="J120" s="18">
        <v>66.474100000000007</v>
      </c>
      <c r="K120" s="19">
        <v>15.81868912</v>
      </c>
      <c r="L120" s="19">
        <v>1.5056</v>
      </c>
      <c r="M120" s="19">
        <v>8.15740336</v>
      </c>
      <c r="N120" s="20">
        <v>9.9571000000000005</v>
      </c>
      <c r="O120" s="21">
        <v>28.682974439999999</v>
      </c>
      <c r="P120" s="21">
        <v>24.793828260000002</v>
      </c>
      <c r="Q120" s="22">
        <v>0.13559075569848747</v>
      </c>
      <c r="R120" s="21">
        <v>8.6999999999999993</v>
      </c>
      <c r="S120" s="23"/>
      <c r="T120" s="24">
        <v>2016</v>
      </c>
      <c r="U120" s="25">
        <v>0</v>
      </c>
      <c r="V120" s="25">
        <v>0</v>
      </c>
      <c r="W120" s="4">
        <v>0</v>
      </c>
      <c r="X120" s="4">
        <v>0</v>
      </c>
      <c r="Y120" s="4">
        <f t="shared" si="30"/>
        <v>0</v>
      </c>
      <c r="Z120" s="4">
        <f t="shared" si="31"/>
        <v>1</v>
      </c>
      <c r="AA120" s="4">
        <v>0</v>
      </c>
      <c r="AB120" s="4">
        <f t="shared" si="32"/>
        <v>0</v>
      </c>
      <c r="AC120" s="4">
        <f t="shared" si="33"/>
        <v>1</v>
      </c>
      <c r="AD120" s="4">
        <f t="shared" si="34"/>
        <v>0</v>
      </c>
      <c r="AE120" s="4">
        <f t="shared" si="35"/>
        <v>0.73890978260869578</v>
      </c>
      <c r="AF120" s="4">
        <f t="shared" si="36"/>
        <v>0.23796770652028382</v>
      </c>
      <c r="AG120" s="4">
        <f t="shared" si="37"/>
        <v>5.4180415515409139</v>
      </c>
      <c r="AH120" s="4">
        <f t="shared" si="38"/>
        <v>0.97785221176321757</v>
      </c>
      <c r="AI120" s="4">
        <f t="shared" si="39"/>
        <v>3.8704370179948587E-3</v>
      </c>
      <c r="AJ120" s="4"/>
      <c r="AK120" s="4"/>
      <c r="AL120" s="4"/>
      <c r="AM120" s="4"/>
      <c r="AN120" s="4"/>
      <c r="AO120" s="4"/>
      <c r="AP120" s="4"/>
      <c r="AQ120" s="4"/>
      <c r="AR120" s="4"/>
    </row>
    <row r="121" spans="1:44" customFormat="1">
      <c r="A121" s="14" t="s">
        <v>25</v>
      </c>
      <c r="B121" s="14" t="s">
        <v>28</v>
      </c>
      <c r="C121" s="14" t="s">
        <v>274</v>
      </c>
      <c r="D121" s="14" t="s">
        <v>275</v>
      </c>
      <c r="E121" s="15">
        <v>0.60194365000000005</v>
      </c>
      <c r="F121" s="16">
        <v>0.58304915000000002</v>
      </c>
      <c r="G121" s="17">
        <v>46</v>
      </c>
      <c r="H121" s="17">
        <v>751</v>
      </c>
      <c r="I121" s="18">
        <v>8.4191353699999993</v>
      </c>
      <c r="J121" s="18">
        <v>8.5208999999999993</v>
      </c>
      <c r="K121" s="19">
        <v>1.7977698</v>
      </c>
      <c r="L121" s="19">
        <v>1.069</v>
      </c>
      <c r="M121" s="19">
        <v>6.62136557</v>
      </c>
      <c r="N121" s="20">
        <v>34.548900000000003</v>
      </c>
      <c r="O121" s="21">
        <v>10.559912880000001</v>
      </c>
      <c r="P121" s="21">
        <v>9.71651518</v>
      </c>
      <c r="Q121" s="22">
        <v>5.7002709855689643E-2</v>
      </c>
      <c r="R121" s="21">
        <v>13.4</v>
      </c>
      <c r="S121" s="23"/>
      <c r="T121" s="24">
        <v>2016</v>
      </c>
      <c r="U121" s="25">
        <v>0</v>
      </c>
      <c r="V121" s="25">
        <v>0</v>
      </c>
      <c r="W121" s="4">
        <v>0</v>
      </c>
      <c r="X121" s="4">
        <v>0</v>
      </c>
      <c r="Y121" s="4">
        <f t="shared" si="30"/>
        <v>0</v>
      </c>
      <c r="Z121" s="4">
        <f t="shared" si="31"/>
        <v>1</v>
      </c>
      <c r="AA121" s="4">
        <v>0</v>
      </c>
      <c r="AB121" s="4">
        <f t="shared" si="32"/>
        <v>0</v>
      </c>
      <c r="AC121" s="4">
        <f t="shared" si="33"/>
        <v>1</v>
      </c>
      <c r="AD121" s="4">
        <f t="shared" si="34"/>
        <v>0</v>
      </c>
      <c r="AE121" s="4">
        <f t="shared" si="35"/>
        <v>0.20847608695652173</v>
      </c>
      <c r="AF121" s="4">
        <f t="shared" si="36"/>
        <v>0.21098355807485125</v>
      </c>
      <c r="AG121" s="4">
        <f t="shared" si="37"/>
        <v>6.1939808886810104</v>
      </c>
      <c r="AH121" s="4">
        <f t="shared" si="38"/>
        <v>0.88852855608504777</v>
      </c>
      <c r="AI121" s="4">
        <f t="shared" si="39"/>
        <v>1.4234354194407456E-3</v>
      </c>
      <c r="AJ121" s="4"/>
      <c r="AK121" s="4"/>
      <c r="AL121" s="4"/>
      <c r="AM121" s="4"/>
      <c r="AN121" s="4"/>
      <c r="AO121" s="4"/>
      <c r="AP121" s="4"/>
      <c r="AQ121" s="4"/>
      <c r="AR121" s="4"/>
    </row>
    <row r="122" spans="1:44" customFormat="1">
      <c r="A122" s="14" t="s">
        <v>25</v>
      </c>
      <c r="B122" s="14" t="s">
        <v>28</v>
      </c>
      <c r="C122" s="14" t="s">
        <v>276</v>
      </c>
      <c r="D122" s="14" t="s">
        <v>277</v>
      </c>
      <c r="E122" s="15">
        <v>0.35223180999999998</v>
      </c>
      <c r="F122" s="16">
        <v>0.25888339999999999</v>
      </c>
      <c r="G122" s="17">
        <v>73</v>
      </c>
      <c r="H122" s="17">
        <v>406</v>
      </c>
      <c r="I122" s="18">
        <v>11.85005765</v>
      </c>
      <c r="J122" s="18">
        <v>32.793900000000001</v>
      </c>
      <c r="K122" s="19">
        <v>6.3655826800000002</v>
      </c>
      <c r="L122" s="19">
        <v>1.0258</v>
      </c>
      <c r="M122" s="19">
        <v>5.4844749699999999</v>
      </c>
      <c r="N122" s="20">
        <v>12.8636</v>
      </c>
      <c r="O122" s="21">
        <v>12.691179829999999</v>
      </c>
      <c r="P122" s="21">
        <v>12.636773659999999</v>
      </c>
      <c r="Q122" s="22">
        <v>2.7754063429735517E-2</v>
      </c>
      <c r="R122" s="21">
        <v>11.3</v>
      </c>
      <c r="S122" s="23"/>
      <c r="T122" s="24">
        <v>2016</v>
      </c>
      <c r="U122" s="25">
        <v>0</v>
      </c>
      <c r="V122" s="25">
        <v>0</v>
      </c>
      <c r="W122" s="4">
        <v>0</v>
      </c>
      <c r="X122" s="4">
        <v>0</v>
      </c>
      <c r="Y122" s="4">
        <f t="shared" si="30"/>
        <v>0</v>
      </c>
      <c r="Z122" s="4">
        <f t="shared" si="31"/>
        <v>1</v>
      </c>
      <c r="AA122" s="4">
        <v>0</v>
      </c>
      <c r="AB122" s="4">
        <f t="shared" si="32"/>
        <v>0</v>
      </c>
      <c r="AC122" s="4">
        <f t="shared" si="33"/>
        <v>1</v>
      </c>
      <c r="AD122" s="4">
        <f t="shared" si="34"/>
        <v>0</v>
      </c>
      <c r="AE122" s="4">
        <f t="shared" si="35"/>
        <v>0.46328356164383561</v>
      </c>
      <c r="AF122" s="4">
        <f t="shared" si="36"/>
        <v>0.19410874217461174</v>
      </c>
      <c r="AG122" s="4">
        <f t="shared" si="37"/>
        <v>5.3465343829206473</v>
      </c>
      <c r="AH122" s="4">
        <f t="shared" si="38"/>
        <v>0.96966856595416295</v>
      </c>
      <c r="AI122" s="4">
        <f t="shared" si="39"/>
        <v>2.526600985221675E-3</v>
      </c>
      <c r="AJ122" s="4"/>
      <c r="AK122" s="4"/>
      <c r="AL122" s="4"/>
      <c r="AM122" s="4"/>
      <c r="AN122" s="4"/>
      <c r="AO122" s="4"/>
      <c r="AP122" s="4"/>
      <c r="AQ122" s="4"/>
      <c r="AR122" s="4"/>
    </row>
    <row r="123" spans="1:44" customFormat="1">
      <c r="A123" s="14" t="s">
        <v>25</v>
      </c>
      <c r="B123" s="14" t="s">
        <v>28</v>
      </c>
      <c r="C123" s="14" t="s">
        <v>278</v>
      </c>
      <c r="D123" s="14" t="s">
        <v>279</v>
      </c>
      <c r="E123" s="15">
        <v>0.18019629000000001</v>
      </c>
      <c r="F123" s="16">
        <v>0.28893999999999997</v>
      </c>
      <c r="G123" s="17">
        <v>99</v>
      </c>
      <c r="H123" s="17">
        <v>575</v>
      </c>
      <c r="I123" s="18">
        <v>12.89229973</v>
      </c>
      <c r="J123" s="18">
        <v>33.045699999999997</v>
      </c>
      <c r="K123" s="19">
        <v>5.5839406599999997</v>
      </c>
      <c r="L123" s="19">
        <v>1.2932999999999999</v>
      </c>
      <c r="M123" s="19">
        <v>7.3083590699999998</v>
      </c>
      <c r="N123" s="20">
        <v>14.4679</v>
      </c>
      <c r="O123" s="21">
        <v>13.05749717</v>
      </c>
      <c r="P123" s="21">
        <v>10.68603276</v>
      </c>
      <c r="Q123" s="22">
        <v>1.3800216661276137E-2</v>
      </c>
      <c r="R123" s="21">
        <v>10</v>
      </c>
      <c r="S123" s="23"/>
      <c r="T123" s="24">
        <v>2016</v>
      </c>
      <c r="U123" s="25">
        <v>0</v>
      </c>
      <c r="V123" s="25">
        <v>0</v>
      </c>
      <c r="W123" s="4">
        <v>0</v>
      </c>
      <c r="X123" s="4">
        <v>0</v>
      </c>
      <c r="Y123" s="4">
        <f t="shared" si="30"/>
        <v>0</v>
      </c>
      <c r="Z123" s="4">
        <f t="shared" si="31"/>
        <v>1</v>
      </c>
      <c r="AA123" s="4">
        <v>0</v>
      </c>
      <c r="AB123" s="4">
        <f t="shared" si="32"/>
        <v>0</v>
      </c>
      <c r="AC123" s="4">
        <f t="shared" si="33"/>
        <v>1</v>
      </c>
      <c r="AD123" s="4">
        <f t="shared" si="34"/>
        <v>0</v>
      </c>
      <c r="AE123" s="4">
        <f t="shared" si="35"/>
        <v>0.34685858585858587</v>
      </c>
      <c r="AF123" s="4">
        <f t="shared" si="36"/>
        <v>0.16897631643451341</v>
      </c>
      <c r="AG123" s="4">
        <f t="shared" si="37"/>
        <v>5.6509387381118072</v>
      </c>
      <c r="AH123" s="4">
        <f t="shared" si="38"/>
        <v>0.96233728413756947</v>
      </c>
      <c r="AI123" s="4">
        <f t="shared" si="39"/>
        <v>2.2492173913043478E-3</v>
      </c>
      <c r="AJ123" s="4"/>
      <c r="AK123" s="4"/>
      <c r="AL123" s="4"/>
      <c r="AM123" s="4"/>
      <c r="AN123" s="4"/>
      <c r="AO123" s="4"/>
      <c r="AP123" s="4"/>
      <c r="AQ123" s="4"/>
      <c r="AR123" s="4"/>
    </row>
    <row r="124" spans="1:44" customFormat="1">
      <c r="A124" s="14" t="s">
        <v>25</v>
      </c>
      <c r="B124" s="14" t="s">
        <v>28</v>
      </c>
      <c r="C124" s="14" t="s">
        <v>280</v>
      </c>
      <c r="D124" s="14" t="s">
        <v>281</v>
      </c>
      <c r="E124" s="15">
        <v>0.46485695999999999</v>
      </c>
      <c r="F124" s="16">
        <v>0.52766000000000002</v>
      </c>
      <c r="G124" s="17">
        <v>137</v>
      </c>
      <c r="H124" s="17">
        <v>730</v>
      </c>
      <c r="I124" s="18">
        <v>18.944344040000001</v>
      </c>
      <c r="J124" s="18">
        <v>52.312600000000003</v>
      </c>
      <c r="K124" s="19">
        <v>7.94591884</v>
      </c>
      <c r="L124" s="19">
        <v>1.9040999999999999</v>
      </c>
      <c r="M124" s="19">
        <v>10.9984252</v>
      </c>
      <c r="N124" s="20">
        <v>19.044599999999999</v>
      </c>
      <c r="O124" s="21">
        <v>21.486349149999999</v>
      </c>
      <c r="P124" s="21">
        <v>18.619603529999999</v>
      </c>
      <c r="Q124" s="22">
        <v>2.1634990512103821E-2</v>
      </c>
      <c r="R124" s="21">
        <v>10.8</v>
      </c>
      <c r="S124" s="23"/>
      <c r="T124" s="24">
        <v>2016</v>
      </c>
      <c r="U124" s="25">
        <v>0</v>
      </c>
      <c r="V124" s="25">
        <v>0</v>
      </c>
      <c r="W124" s="4">
        <v>0</v>
      </c>
      <c r="X124" s="4">
        <v>0</v>
      </c>
      <c r="Y124" s="4">
        <f t="shared" si="30"/>
        <v>0</v>
      </c>
      <c r="Z124" s="4">
        <f t="shared" si="31"/>
        <v>1</v>
      </c>
      <c r="AA124" s="4">
        <v>0</v>
      </c>
      <c r="AB124" s="4">
        <f t="shared" si="32"/>
        <v>0</v>
      </c>
      <c r="AC124" s="4">
        <f t="shared" si="33"/>
        <v>1</v>
      </c>
      <c r="AD124" s="4">
        <f t="shared" si="34"/>
        <v>0</v>
      </c>
      <c r="AE124" s="4">
        <f t="shared" si="35"/>
        <v>0.39574233576642337</v>
      </c>
      <c r="AF124" s="4">
        <f t="shared" si="36"/>
        <v>0.15189302080187181</v>
      </c>
      <c r="AG124" s="4">
        <f t="shared" si="37"/>
        <v>5.7761804527073162</v>
      </c>
      <c r="AH124" s="4">
        <f t="shared" si="38"/>
        <v>0.96487982485101453</v>
      </c>
      <c r="AI124" s="4">
        <f t="shared" si="39"/>
        <v>2.6083561643835615E-3</v>
      </c>
      <c r="AJ124" s="4"/>
      <c r="AK124" s="4"/>
      <c r="AL124" s="4"/>
      <c r="AM124" s="4"/>
      <c r="AN124" s="4"/>
      <c r="AO124" s="4"/>
      <c r="AP124" s="4"/>
      <c r="AQ124" s="4"/>
      <c r="AR124" s="4"/>
    </row>
    <row r="125" spans="1:44" customFormat="1">
      <c r="A125" s="14" t="s">
        <v>25</v>
      </c>
      <c r="B125" s="14" t="s">
        <v>28</v>
      </c>
      <c r="C125" s="14" t="s">
        <v>282</v>
      </c>
      <c r="D125" s="14" t="s">
        <v>283</v>
      </c>
      <c r="E125" s="15">
        <v>0.64237325000000001</v>
      </c>
      <c r="F125" s="16">
        <v>0.25480955</v>
      </c>
      <c r="G125" s="17">
        <v>202</v>
      </c>
      <c r="H125" s="17">
        <v>646</v>
      </c>
      <c r="I125" s="18">
        <v>29.221332090000001</v>
      </c>
      <c r="J125" s="18">
        <v>73.086200000000005</v>
      </c>
      <c r="K125" s="19">
        <v>16.030036580000001</v>
      </c>
      <c r="L125" s="19">
        <v>2.3586</v>
      </c>
      <c r="M125" s="19">
        <v>13.19129551</v>
      </c>
      <c r="N125" s="20">
        <v>15.458600000000001</v>
      </c>
      <c r="O125" s="21">
        <v>33.276170819999997</v>
      </c>
      <c r="P125" s="21">
        <v>27.085497499999999</v>
      </c>
      <c r="Q125" s="22">
        <v>1.9304301972566929E-2</v>
      </c>
      <c r="R125" s="21">
        <v>9.1999999999999993</v>
      </c>
      <c r="S125" s="23"/>
      <c r="T125" s="24">
        <v>2016</v>
      </c>
      <c r="U125" s="25">
        <v>0</v>
      </c>
      <c r="V125" s="25">
        <v>0</v>
      </c>
      <c r="W125" s="4">
        <v>0</v>
      </c>
      <c r="X125" s="4">
        <v>0</v>
      </c>
      <c r="Y125" s="4">
        <f t="shared" si="30"/>
        <v>0</v>
      </c>
      <c r="Z125" s="4">
        <f t="shared" si="31"/>
        <v>1</v>
      </c>
      <c r="AA125" s="4">
        <v>0</v>
      </c>
      <c r="AB125" s="4">
        <f t="shared" si="32"/>
        <v>0</v>
      </c>
      <c r="AC125" s="4">
        <f t="shared" si="33"/>
        <v>1</v>
      </c>
      <c r="AD125" s="4">
        <f t="shared" si="34"/>
        <v>0</v>
      </c>
      <c r="AE125" s="4">
        <f t="shared" si="35"/>
        <v>0.3734891089108911</v>
      </c>
      <c r="AF125" s="4">
        <f t="shared" si="36"/>
        <v>0.21933055186888906</v>
      </c>
      <c r="AG125" s="4">
        <f t="shared" si="37"/>
        <v>5.5928497880098362</v>
      </c>
      <c r="AH125" s="4">
        <f t="shared" si="38"/>
        <v>0.96873740801221564</v>
      </c>
      <c r="AI125" s="4">
        <f t="shared" si="39"/>
        <v>3.6510835913312694E-3</v>
      </c>
      <c r="AJ125" s="4"/>
      <c r="AK125" s="4"/>
      <c r="AL125" s="4"/>
      <c r="AM125" s="4"/>
      <c r="AN125" s="4"/>
      <c r="AO125" s="4"/>
      <c r="AP125" s="4"/>
      <c r="AQ125" s="4"/>
      <c r="AR125" s="4"/>
    </row>
    <row r="126" spans="1:44" customFormat="1">
      <c r="A126" s="14" t="s">
        <v>25</v>
      </c>
      <c r="B126" s="14" t="s">
        <v>28</v>
      </c>
      <c r="C126" s="14" t="s">
        <v>284</v>
      </c>
      <c r="D126" s="14" t="s">
        <v>285</v>
      </c>
      <c r="E126" s="15">
        <v>0.16017023999999999</v>
      </c>
      <c r="F126" s="16">
        <v>0.19603599999999999</v>
      </c>
      <c r="G126" s="17">
        <v>58</v>
      </c>
      <c r="H126" s="17">
        <v>417</v>
      </c>
      <c r="I126" s="18">
        <v>13.25429613</v>
      </c>
      <c r="J126" s="18">
        <v>30.0623</v>
      </c>
      <c r="K126" s="19">
        <v>6.1349958600000001</v>
      </c>
      <c r="L126" s="19">
        <v>1.4239999999999999</v>
      </c>
      <c r="M126" s="19">
        <v>7.1193002700000001</v>
      </c>
      <c r="N126" s="20">
        <v>10.246</v>
      </c>
      <c r="O126" s="21">
        <v>14.209049029999999</v>
      </c>
      <c r="P126" s="21">
        <v>13.019317819999999</v>
      </c>
      <c r="Q126" s="22">
        <v>1.1272410958807143E-2</v>
      </c>
      <c r="R126" s="21">
        <v>9</v>
      </c>
      <c r="S126" s="23"/>
      <c r="T126" s="24">
        <v>2016</v>
      </c>
      <c r="U126" s="25">
        <v>0</v>
      </c>
      <c r="V126" s="25">
        <v>0</v>
      </c>
      <c r="W126" s="4">
        <v>0</v>
      </c>
      <c r="X126" s="4">
        <v>0</v>
      </c>
      <c r="Y126" s="4">
        <f t="shared" si="30"/>
        <v>0</v>
      </c>
      <c r="Z126" s="4">
        <f t="shared" si="31"/>
        <v>1</v>
      </c>
      <c r="AA126" s="4">
        <v>0</v>
      </c>
      <c r="AB126" s="4">
        <f t="shared" si="32"/>
        <v>0</v>
      </c>
      <c r="AC126" s="4">
        <f t="shared" si="33"/>
        <v>1</v>
      </c>
      <c r="AD126" s="4">
        <f t="shared" si="34"/>
        <v>0</v>
      </c>
      <c r="AE126" s="4">
        <f t="shared" si="35"/>
        <v>0.54286724137931031</v>
      </c>
      <c r="AF126" s="4">
        <f t="shared" si="36"/>
        <v>0.2040760640403429</v>
      </c>
      <c r="AG126" s="4">
        <f t="shared" si="37"/>
        <v>4.999508616573034</v>
      </c>
      <c r="AH126" s="4">
        <f t="shared" si="38"/>
        <v>0.95477398106478062</v>
      </c>
      <c r="AI126" s="4">
        <f t="shared" si="39"/>
        <v>3.4148681055155873E-3</v>
      </c>
      <c r="AJ126" s="4"/>
      <c r="AK126" s="4"/>
      <c r="AL126" s="4"/>
      <c r="AM126" s="4"/>
      <c r="AN126" s="4"/>
      <c r="AO126" s="4"/>
      <c r="AP126" s="4"/>
      <c r="AQ126" s="4"/>
      <c r="AR126" s="4"/>
    </row>
    <row r="127" spans="1:44" customFormat="1">
      <c r="A127" s="14" t="s">
        <v>25</v>
      </c>
      <c r="B127" s="14" t="s">
        <v>28</v>
      </c>
      <c r="C127" s="14" t="s">
        <v>286</v>
      </c>
      <c r="D127" s="14" t="s">
        <v>287</v>
      </c>
      <c r="E127" s="15">
        <v>0.87117707</v>
      </c>
      <c r="F127" s="16">
        <v>0.69105967999999995</v>
      </c>
      <c r="G127" s="17">
        <v>117</v>
      </c>
      <c r="H127" s="17">
        <v>605</v>
      </c>
      <c r="I127" s="18">
        <v>18.00105095</v>
      </c>
      <c r="J127" s="18">
        <v>29.636299999999999</v>
      </c>
      <c r="K127" s="19">
        <v>9.2920745100000008</v>
      </c>
      <c r="L127" s="19">
        <v>1.6308</v>
      </c>
      <c r="M127" s="19">
        <v>8.7089764400000007</v>
      </c>
      <c r="N127" s="20">
        <v>14.4648</v>
      </c>
      <c r="O127" s="21">
        <v>19.967615240000001</v>
      </c>
      <c r="P127" s="21">
        <v>18.543069549999998</v>
      </c>
      <c r="Q127" s="22">
        <v>4.362950004439288E-2</v>
      </c>
      <c r="R127" s="21">
        <v>10.8</v>
      </c>
      <c r="S127" s="23"/>
      <c r="T127" s="24">
        <v>2016</v>
      </c>
      <c r="U127" s="25">
        <v>0</v>
      </c>
      <c r="V127" s="25">
        <v>0</v>
      </c>
      <c r="W127" s="4">
        <v>0</v>
      </c>
      <c r="X127" s="4">
        <v>0</v>
      </c>
      <c r="Y127" s="4">
        <f t="shared" si="30"/>
        <v>0</v>
      </c>
      <c r="Z127" s="4">
        <f t="shared" si="31"/>
        <v>1</v>
      </c>
      <c r="AA127" s="4">
        <v>0</v>
      </c>
      <c r="AB127" s="4">
        <f t="shared" si="32"/>
        <v>0</v>
      </c>
      <c r="AC127" s="4">
        <f t="shared" si="33"/>
        <v>1</v>
      </c>
      <c r="AD127" s="4">
        <f t="shared" si="34"/>
        <v>0</v>
      </c>
      <c r="AE127" s="4">
        <f t="shared" si="35"/>
        <v>0.26724017094017094</v>
      </c>
      <c r="AF127" s="4">
        <f t="shared" si="36"/>
        <v>0.31353692971119879</v>
      </c>
      <c r="AG127" s="4">
        <f t="shared" si="37"/>
        <v>5.3403093205788572</v>
      </c>
      <c r="AH127" s="4">
        <f t="shared" si="38"/>
        <v>0.94784294034304428</v>
      </c>
      <c r="AI127" s="4">
        <f t="shared" si="39"/>
        <v>2.6955371900826445E-3</v>
      </c>
      <c r="AJ127" s="4"/>
      <c r="AK127" s="4"/>
      <c r="AL127" s="4"/>
      <c r="AM127" s="4"/>
      <c r="AN127" s="4"/>
      <c r="AO127" s="4"/>
      <c r="AP127" s="4"/>
      <c r="AQ127" s="4"/>
      <c r="AR127" s="4"/>
    </row>
    <row r="128" spans="1:44" customFormat="1">
      <c r="A128" s="14" t="s">
        <v>25</v>
      </c>
      <c r="B128" s="14" t="s">
        <v>28</v>
      </c>
      <c r="C128" s="14" t="s">
        <v>288</v>
      </c>
      <c r="D128" s="14" t="s">
        <v>289</v>
      </c>
      <c r="E128" s="15">
        <v>3.0505822</v>
      </c>
      <c r="F128" s="16">
        <v>2.5603095100000002</v>
      </c>
      <c r="G128" s="17">
        <v>100</v>
      </c>
      <c r="H128" s="17">
        <v>489</v>
      </c>
      <c r="I128" s="18">
        <v>21.145856439999999</v>
      </c>
      <c r="J128" s="18">
        <v>59.396000000000001</v>
      </c>
      <c r="K128" s="19">
        <v>11.89614284</v>
      </c>
      <c r="L128" s="19">
        <v>2.1193</v>
      </c>
      <c r="M128" s="19">
        <v>9.2497135999999998</v>
      </c>
      <c r="N128" s="20">
        <v>13.7178</v>
      </c>
      <c r="O128" s="21">
        <v>24.594387080000001</v>
      </c>
      <c r="P128" s="21">
        <v>21.54380488</v>
      </c>
      <c r="Q128" s="22">
        <v>0.12403570741881648</v>
      </c>
      <c r="R128" s="21">
        <v>10.8</v>
      </c>
      <c r="S128" s="23"/>
      <c r="T128" s="24">
        <v>2016</v>
      </c>
      <c r="U128" s="25">
        <v>1</v>
      </c>
      <c r="V128" s="25">
        <v>0</v>
      </c>
      <c r="W128" s="4">
        <v>0</v>
      </c>
      <c r="X128" s="4">
        <v>0</v>
      </c>
      <c r="Y128" s="4">
        <f t="shared" si="30"/>
        <v>0</v>
      </c>
      <c r="Z128" s="4">
        <f t="shared" si="31"/>
        <v>1</v>
      </c>
      <c r="AA128" s="4">
        <v>0</v>
      </c>
      <c r="AB128" s="4">
        <f t="shared" si="32"/>
        <v>0</v>
      </c>
      <c r="AC128" s="4">
        <f t="shared" si="33"/>
        <v>1</v>
      </c>
      <c r="AD128" s="4">
        <f t="shared" si="34"/>
        <v>0</v>
      </c>
      <c r="AE128" s="4">
        <f t="shared" si="35"/>
        <v>0.61515300000000006</v>
      </c>
      <c r="AF128" s="4">
        <f t="shared" si="36"/>
        <v>0.20028525220553572</v>
      </c>
      <c r="AG128" s="4">
        <f t="shared" si="37"/>
        <v>4.3645135658000287</v>
      </c>
      <c r="AH128" s="4">
        <f t="shared" si="38"/>
        <v>0.96554840828216715</v>
      </c>
      <c r="AI128" s="4">
        <f t="shared" si="39"/>
        <v>4.3339468302658482E-3</v>
      </c>
      <c r="AJ128" s="4"/>
      <c r="AK128" s="4"/>
      <c r="AL128" s="4"/>
      <c r="AM128" s="4"/>
      <c r="AN128" s="4"/>
      <c r="AO128" s="4"/>
      <c r="AP128" s="4"/>
      <c r="AQ128" s="4"/>
      <c r="AR128" s="4"/>
    </row>
    <row r="129" spans="1:44" customFormat="1">
      <c r="A129" s="14" t="s">
        <v>25</v>
      </c>
      <c r="B129" s="14" t="s">
        <v>28</v>
      </c>
      <c r="C129" s="14" t="s">
        <v>290</v>
      </c>
      <c r="D129" s="14" t="s">
        <v>291</v>
      </c>
      <c r="E129" s="15">
        <v>4.5999736200000001</v>
      </c>
      <c r="F129" s="16">
        <v>8.4214064700000009</v>
      </c>
      <c r="G129" s="17">
        <v>416</v>
      </c>
      <c r="H129" s="17">
        <v>1216</v>
      </c>
      <c r="I129" s="18">
        <v>55.179944059999997</v>
      </c>
      <c r="J129" s="18">
        <v>105.1078</v>
      </c>
      <c r="K129" s="19">
        <v>26.626916829999999</v>
      </c>
      <c r="L129" s="19">
        <v>4.1256000000000004</v>
      </c>
      <c r="M129" s="19">
        <v>28.553027230000001</v>
      </c>
      <c r="N129" s="20">
        <v>33.9039</v>
      </c>
      <c r="O129" s="21">
        <v>65.460829669999995</v>
      </c>
      <c r="P129" s="21">
        <v>57.695188229999999</v>
      </c>
      <c r="Q129" s="22">
        <v>7.0270628147997935E-2</v>
      </c>
      <c r="R129" s="21">
        <v>8.8000000000000007</v>
      </c>
      <c r="S129" s="23"/>
      <c r="T129" s="24">
        <v>2016</v>
      </c>
      <c r="U129" s="25">
        <v>1</v>
      </c>
      <c r="V129" s="25">
        <v>0</v>
      </c>
      <c r="W129" s="4">
        <v>0</v>
      </c>
      <c r="X129" s="4">
        <v>0</v>
      </c>
      <c r="Y129" s="4">
        <f t="shared" ref="Y129:Y148" si="40">IF(A129="南區",1,0)</f>
        <v>0</v>
      </c>
      <c r="Z129" s="4">
        <f t="shared" ref="Z129:Z148" si="41">IF(A129="高屏",1,0)</f>
        <v>1</v>
      </c>
      <c r="AA129" s="4">
        <v>0</v>
      </c>
      <c r="AB129" s="4">
        <f t="shared" ref="AB129:AB148" si="42">IF(B129="醫學中心",1,0)</f>
        <v>0</v>
      </c>
      <c r="AC129" s="4">
        <f t="shared" ref="AC129:AC148" si="43">IF(B129="區域醫院",1,0)</f>
        <v>1</v>
      </c>
      <c r="AD129" s="4">
        <f t="shared" ref="AD129:AD148" si="44">IF(B129="地區醫院",1,0)</f>
        <v>0</v>
      </c>
      <c r="AE129" s="4">
        <f t="shared" ref="AE129:AE148" si="45">(L129+J129)/G129</f>
        <v>0.26258028846153847</v>
      </c>
      <c r="AF129" s="4">
        <f t="shared" ref="AF129:AF148" si="46">K129/J129</f>
        <v>0.25332959904022345</v>
      </c>
      <c r="AG129" s="4">
        <f t="shared" ref="AG129:AG148" si="47">M129/L129</f>
        <v>6.9209393130696135</v>
      </c>
      <c r="AH129" s="4">
        <f t="shared" ref="AH129:AH148" si="48">J129/(L129+J129)</f>
        <v>0.96223133217495738</v>
      </c>
      <c r="AI129" s="4">
        <f t="shared" ref="AI129:AI148" si="49">L129/H129</f>
        <v>3.3927631578947372E-3</v>
      </c>
      <c r="AJ129" s="4"/>
      <c r="AK129" s="4"/>
      <c r="AL129" s="4"/>
      <c r="AM129" s="4"/>
      <c r="AN129" s="4"/>
      <c r="AO129" s="4"/>
      <c r="AP129" s="4"/>
      <c r="AQ129" s="4"/>
      <c r="AR129" s="4"/>
    </row>
    <row r="130" spans="1:44" customFormat="1">
      <c r="A130" s="14" t="s">
        <v>25</v>
      </c>
      <c r="B130" s="14" t="s">
        <v>28</v>
      </c>
      <c r="C130" s="14" t="s">
        <v>292</v>
      </c>
      <c r="D130" s="14" t="s">
        <v>293</v>
      </c>
      <c r="E130" s="15">
        <v>1.0245599999999999</v>
      </c>
      <c r="F130" s="16">
        <v>1.7170300000000001</v>
      </c>
      <c r="G130" s="17">
        <v>126</v>
      </c>
      <c r="H130" s="17">
        <v>636</v>
      </c>
      <c r="I130" s="18">
        <v>25.3920785</v>
      </c>
      <c r="J130" s="18">
        <v>55.599699999999999</v>
      </c>
      <c r="K130" s="19">
        <v>14.522750070000001</v>
      </c>
      <c r="L130" s="19">
        <v>2.1894</v>
      </c>
      <c r="M130" s="19">
        <v>10.869328429999999</v>
      </c>
      <c r="N130" s="20">
        <v>14.9496</v>
      </c>
      <c r="O130" s="21">
        <v>28.04148</v>
      </c>
      <c r="P130" s="21">
        <v>25.372170000000001</v>
      </c>
      <c r="Q130" s="22">
        <v>3.6537301169553102E-2</v>
      </c>
      <c r="R130" s="21">
        <v>9.1999999999999993</v>
      </c>
      <c r="S130" s="23"/>
      <c r="T130" s="24">
        <v>2016</v>
      </c>
      <c r="U130" s="25">
        <v>1</v>
      </c>
      <c r="V130" s="25">
        <v>0</v>
      </c>
      <c r="W130" s="4">
        <v>0</v>
      </c>
      <c r="X130" s="4">
        <v>0</v>
      </c>
      <c r="Y130" s="4">
        <f t="shared" si="40"/>
        <v>0</v>
      </c>
      <c r="Z130" s="4">
        <f t="shared" si="41"/>
        <v>1</v>
      </c>
      <c r="AA130" s="4">
        <v>0</v>
      </c>
      <c r="AB130" s="4">
        <f t="shared" si="42"/>
        <v>0</v>
      </c>
      <c r="AC130" s="4">
        <f t="shared" si="43"/>
        <v>1</v>
      </c>
      <c r="AD130" s="4">
        <f t="shared" si="44"/>
        <v>0</v>
      </c>
      <c r="AE130" s="4">
        <f t="shared" si="45"/>
        <v>0.45864365079365077</v>
      </c>
      <c r="AF130" s="4">
        <f t="shared" si="46"/>
        <v>0.26120195019037873</v>
      </c>
      <c r="AG130" s="4">
        <f t="shared" si="47"/>
        <v>4.9645238101763036</v>
      </c>
      <c r="AH130" s="4">
        <f t="shared" si="48"/>
        <v>0.96211396266770033</v>
      </c>
      <c r="AI130" s="4">
        <f t="shared" si="49"/>
        <v>3.4424528301886794E-3</v>
      </c>
      <c r="AJ130" s="4"/>
      <c r="AK130" s="4"/>
      <c r="AL130" s="4"/>
      <c r="AM130" s="4"/>
      <c r="AN130" s="4"/>
      <c r="AO130" s="4"/>
      <c r="AP130" s="4"/>
      <c r="AQ130" s="4"/>
      <c r="AR130" s="4"/>
    </row>
    <row r="131" spans="1:44" customFormat="1">
      <c r="A131" s="14" t="s">
        <v>25</v>
      </c>
      <c r="B131" s="14" t="s">
        <v>28</v>
      </c>
      <c r="C131" s="14" t="s">
        <v>294</v>
      </c>
      <c r="D131" s="14" t="s">
        <v>295</v>
      </c>
      <c r="E131" s="15">
        <v>-7.8271709999999994E-2</v>
      </c>
      <c r="F131" s="16">
        <v>3.901524E-2</v>
      </c>
      <c r="G131" s="17">
        <v>63</v>
      </c>
      <c r="H131" s="17">
        <v>417</v>
      </c>
      <c r="I131" s="18">
        <v>9.6473062899999995</v>
      </c>
      <c r="J131" s="18">
        <v>40.458799999999997</v>
      </c>
      <c r="K131" s="19">
        <v>6.4833005400000001</v>
      </c>
      <c r="L131" s="19">
        <v>1.0451999999999999</v>
      </c>
      <c r="M131" s="19">
        <v>3.1640057499999998</v>
      </c>
      <c r="N131" s="20">
        <v>5.6410999999999998</v>
      </c>
      <c r="O131" s="21">
        <v>11.106955559999999</v>
      </c>
      <c r="P131" s="21">
        <v>11.18522727</v>
      </c>
      <c r="Q131" s="22">
        <v>-7.0470895086574021E-3</v>
      </c>
      <c r="R131" s="21">
        <v>9</v>
      </c>
      <c r="S131" s="23"/>
      <c r="T131" s="24">
        <v>2016</v>
      </c>
      <c r="U131" s="25">
        <v>1</v>
      </c>
      <c r="V131" s="25">
        <v>0</v>
      </c>
      <c r="W131" s="4">
        <v>0</v>
      </c>
      <c r="X131" s="4">
        <v>0</v>
      </c>
      <c r="Y131" s="4">
        <f t="shared" si="40"/>
        <v>0</v>
      </c>
      <c r="Z131" s="4">
        <f t="shared" si="41"/>
        <v>1</v>
      </c>
      <c r="AA131" s="4">
        <v>0</v>
      </c>
      <c r="AB131" s="4">
        <f t="shared" si="42"/>
        <v>0</v>
      </c>
      <c r="AC131" s="4">
        <f t="shared" si="43"/>
        <v>1</v>
      </c>
      <c r="AD131" s="4">
        <f t="shared" si="44"/>
        <v>0</v>
      </c>
      <c r="AE131" s="4">
        <f t="shared" si="45"/>
        <v>0.65879365079365071</v>
      </c>
      <c r="AF131" s="4">
        <f t="shared" si="46"/>
        <v>0.16024450898197673</v>
      </c>
      <c r="AG131" s="4">
        <f t="shared" si="47"/>
        <v>3.027177334481439</v>
      </c>
      <c r="AH131" s="4">
        <f t="shared" si="48"/>
        <v>0.97481688511950648</v>
      </c>
      <c r="AI131" s="4">
        <f t="shared" si="49"/>
        <v>2.5064748201438845E-3</v>
      </c>
      <c r="AJ131" s="4"/>
      <c r="AK131" s="4"/>
      <c r="AL131" s="4"/>
      <c r="AM131" s="4"/>
      <c r="AN131" s="4"/>
      <c r="AO131" s="4"/>
      <c r="AP131" s="4"/>
      <c r="AQ131" s="4"/>
      <c r="AR131" s="4"/>
    </row>
    <row r="132" spans="1:44" customFormat="1">
      <c r="A132" s="14" t="s">
        <v>25</v>
      </c>
      <c r="B132" s="14" t="s">
        <v>28</v>
      </c>
      <c r="C132" s="14" t="s">
        <v>296</v>
      </c>
      <c r="D132" s="14" t="s">
        <v>297</v>
      </c>
      <c r="E132" s="15">
        <v>0.12913355000000001</v>
      </c>
      <c r="F132" s="16">
        <v>-2.231646E-2</v>
      </c>
      <c r="G132" s="17">
        <v>34</v>
      </c>
      <c r="H132" s="17">
        <v>318</v>
      </c>
      <c r="I132" s="18">
        <v>6.3617552399999999</v>
      </c>
      <c r="J132" s="18">
        <v>14.7272</v>
      </c>
      <c r="K132" s="19">
        <v>3.0696786700000001</v>
      </c>
      <c r="L132" s="19">
        <v>0.76939999999999997</v>
      </c>
      <c r="M132" s="19">
        <v>3.2920765699999999</v>
      </c>
      <c r="N132" s="20">
        <v>5.2252999999999998</v>
      </c>
      <c r="O132" s="21">
        <v>6.7360720299999999</v>
      </c>
      <c r="P132" s="21">
        <v>6.4583787299999997</v>
      </c>
      <c r="Q132" s="22">
        <v>1.9170452665126864E-2</v>
      </c>
      <c r="R132" s="21">
        <v>7.8</v>
      </c>
      <c r="S132" s="23"/>
      <c r="T132" s="24">
        <v>2016</v>
      </c>
      <c r="U132" s="25">
        <v>1</v>
      </c>
      <c r="V132" s="25">
        <v>0</v>
      </c>
      <c r="W132" s="4">
        <v>0</v>
      </c>
      <c r="X132" s="4">
        <v>0</v>
      </c>
      <c r="Y132" s="4">
        <f t="shared" si="40"/>
        <v>0</v>
      </c>
      <c r="Z132" s="4">
        <f t="shared" si="41"/>
        <v>1</v>
      </c>
      <c r="AA132" s="4">
        <v>0</v>
      </c>
      <c r="AB132" s="4">
        <f t="shared" si="42"/>
        <v>0</v>
      </c>
      <c r="AC132" s="4">
        <f t="shared" si="43"/>
        <v>1</v>
      </c>
      <c r="AD132" s="4">
        <f t="shared" si="44"/>
        <v>0</v>
      </c>
      <c r="AE132" s="4">
        <f t="shared" si="45"/>
        <v>0.45578235294117642</v>
      </c>
      <c r="AF132" s="4">
        <f t="shared" si="46"/>
        <v>0.20843600073333696</v>
      </c>
      <c r="AG132" s="4">
        <f t="shared" si="47"/>
        <v>4.2787582141928775</v>
      </c>
      <c r="AH132" s="4">
        <f t="shared" si="48"/>
        <v>0.95035039944245836</v>
      </c>
      <c r="AI132" s="4">
        <f t="shared" si="49"/>
        <v>2.4194968553459119E-3</v>
      </c>
      <c r="AJ132" s="4"/>
      <c r="AK132" s="4"/>
      <c r="AL132" s="4"/>
      <c r="AM132" s="4"/>
      <c r="AN132" s="4"/>
      <c r="AO132" s="4"/>
      <c r="AP132" s="4"/>
      <c r="AQ132" s="4"/>
      <c r="AR132" s="4"/>
    </row>
    <row r="133" spans="1:44" customFormat="1">
      <c r="A133" s="14" t="s">
        <v>25</v>
      </c>
      <c r="B133" s="14" t="s">
        <v>29</v>
      </c>
      <c r="C133" s="14" t="s">
        <v>298</v>
      </c>
      <c r="D133" s="14" t="s">
        <v>299</v>
      </c>
      <c r="E133" s="15">
        <v>0.16624536000000001</v>
      </c>
      <c r="F133" s="16">
        <v>0.14422020999999999</v>
      </c>
      <c r="G133" s="17">
        <v>46</v>
      </c>
      <c r="H133" s="17">
        <v>201</v>
      </c>
      <c r="I133" s="18">
        <v>6.4475314900000003</v>
      </c>
      <c r="J133" s="18">
        <v>29.958500000000001</v>
      </c>
      <c r="K133" s="19">
        <v>4.01810972</v>
      </c>
      <c r="L133" s="19">
        <v>0.43809999999999999</v>
      </c>
      <c r="M133" s="19">
        <v>2.4294217699999998</v>
      </c>
      <c r="N133" s="20">
        <v>4.0602</v>
      </c>
      <c r="O133" s="21">
        <v>7.2528694700000003</v>
      </c>
      <c r="P133" s="21">
        <v>7.4499463199999996</v>
      </c>
      <c r="Q133" s="22">
        <v>2.2921322476247459E-2</v>
      </c>
      <c r="R133" s="21">
        <v>7.3</v>
      </c>
      <c r="S133" s="23"/>
      <c r="T133" s="24">
        <v>2016</v>
      </c>
      <c r="U133" s="25">
        <v>0</v>
      </c>
      <c r="V133" s="25">
        <v>0</v>
      </c>
      <c r="W133" s="4">
        <v>0</v>
      </c>
      <c r="X133" s="4">
        <v>0</v>
      </c>
      <c r="Y133" s="4">
        <f t="shared" si="40"/>
        <v>0</v>
      </c>
      <c r="Z133" s="4">
        <f t="shared" si="41"/>
        <v>1</v>
      </c>
      <c r="AA133" s="4">
        <v>0</v>
      </c>
      <c r="AB133" s="4">
        <f t="shared" si="42"/>
        <v>0</v>
      </c>
      <c r="AC133" s="4">
        <f t="shared" si="43"/>
        <v>0</v>
      </c>
      <c r="AD133" s="4">
        <f t="shared" si="44"/>
        <v>1</v>
      </c>
      <c r="AE133" s="4">
        <f t="shared" si="45"/>
        <v>0.66079565217391301</v>
      </c>
      <c r="AF133" s="4">
        <f t="shared" si="46"/>
        <v>0.13412252682877981</v>
      </c>
      <c r="AG133" s="4">
        <f t="shared" si="47"/>
        <v>5.5453589819675866</v>
      </c>
      <c r="AH133" s="4">
        <f t="shared" si="48"/>
        <v>0.9855872038320076</v>
      </c>
      <c r="AI133" s="4">
        <f t="shared" si="49"/>
        <v>2.1796019900497511E-3</v>
      </c>
      <c r="AJ133" s="4"/>
      <c r="AK133" s="4"/>
      <c r="AL133" s="4"/>
      <c r="AM133" s="4"/>
      <c r="AN133" s="4"/>
      <c r="AO133" s="4"/>
      <c r="AP133" s="4"/>
      <c r="AQ133" s="4"/>
      <c r="AR133" s="4"/>
    </row>
    <row r="134" spans="1:44" customFormat="1">
      <c r="A134" s="14" t="s">
        <v>25</v>
      </c>
      <c r="B134" s="14" t="s">
        <v>29</v>
      </c>
      <c r="C134" s="14" t="s">
        <v>300</v>
      </c>
      <c r="D134" s="14" t="s">
        <v>301</v>
      </c>
      <c r="E134" s="15">
        <v>0.44551011000000001</v>
      </c>
      <c r="F134" s="16">
        <v>0.47748354999999998</v>
      </c>
      <c r="G134" s="17">
        <v>49</v>
      </c>
      <c r="H134" s="17">
        <v>393</v>
      </c>
      <c r="I134" s="18">
        <v>9.9212319000000004</v>
      </c>
      <c r="J134" s="18">
        <v>29.9498</v>
      </c>
      <c r="K134" s="19">
        <v>5.3613611199999998</v>
      </c>
      <c r="L134" s="19">
        <v>1.0589999999999999</v>
      </c>
      <c r="M134" s="19">
        <v>4.5598707799999998</v>
      </c>
      <c r="N134" s="20">
        <v>12.0937</v>
      </c>
      <c r="O134" s="21">
        <v>10.409214929999999</v>
      </c>
      <c r="P134" s="21">
        <v>9.9613823000000004</v>
      </c>
      <c r="Q134" s="22">
        <v>4.2799587960856915E-2</v>
      </c>
      <c r="R134" s="21">
        <v>9.5</v>
      </c>
      <c r="S134" s="23"/>
      <c r="T134" s="24">
        <v>2016</v>
      </c>
      <c r="U134" s="25">
        <v>0</v>
      </c>
      <c r="V134" s="25">
        <v>0</v>
      </c>
      <c r="W134" s="4">
        <v>0</v>
      </c>
      <c r="X134" s="4">
        <v>0</v>
      </c>
      <c r="Y134" s="4">
        <f t="shared" si="40"/>
        <v>0</v>
      </c>
      <c r="Z134" s="4">
        <f t="shared" si="41"/>
        <v>1</v>
      </c>
      <c r="AA134" s="4">
        <v>0</v>
      </c>
      <c r="AB134" s="4">
        <f t="shared" si="42"/>
        <v>0</v>
      </c>
      <c r="AC134" s="4">
        <f t="shared" si="43"/>
        <v>0</v>
      </c>
      <c r="AD134" s="4">
        <f t="shared" si="44"/>
        <v>1</v>
      </c>
      <c r="AE134" s="4">
        <f t="shared" si="45"/>
        <v>0.63283265306122449</v>
      </c>
      <c r="AF134" s="4">
        <f t="shared" si="46"/>
        <v>0.17901158338286063</v>
      </c>
      <c r="AG134" s="4">
        <f t="shared" si="47"/>
        <v>4.3058269877242683</v>
      </c>
      <c r="AH134" s="4">
        <f t="shared" si="48"/>
        <v>0.96584840432393382</v>
      </c>
      <c r="AI134" s="4">
        <f t="shared" si="49"/>
        <v>2.694656488549618E-3</v>
      </c>
      <c r="AJ134" s="4"/>
      <c r="AK134" s="4"/>
      <c r="AL134" s="4"/>
      <c r="AM134" s="4"/>
      <c r="AN134" s="4"/>
      <c r="AO134" s="4"/>
      <c r="AP134" s="4"/>
      <c r="AQ134" s="4"/>
      <c r="AR134" s="4"/>
    </row>
    <row r="135" spans="1:44" customFormat="1">
      <c r="A135" s="14" t="s">
        <v>25</v>
      </c>
      <c r="B135" s="14" t="s">
        <v>29</v>
      </c>
      <c r="C135" s="14" t="s">
        <v>302</v>
      </c>
      <c r="D135" s="14" t="s">
        <v>303</v>
      </c>
      <c r="E135" s="15">
        <v>4.7600450000000002E-2</v>
      </c>
      <c r="F135" s="16">
        <v>4.5839999999999999E-2</v>
      </c>
      <c r="G135" s="17">
        <v>29</v>
      </c>
      <c r="H135" s="17">
        <v>213</v>
      </c>
      <c r="I135" s="18">
        <v>4.3350150699999999</v>
      </c>
      <c r="J135" s="18">
        <v>15.573</v>
      </c>
      <c r="K135" s="19">
        <v>2.77063931</v>
      </c>
      <c r="L135" s="19">
        <v>0.40960000000000002</v>
      </c>
      <c r="M135" s="19">
        <v>1.5643757599999999</v>
      </c>
      <c r="N135" s="20">
        <v>2.4056999999999999</v>
      </c>
      <c r="O135" s="21">
        <v>4.7581408500000002</v>
      </c>
      <c r="P135" s="21">
        <v>4.1994172900000004</v>
      </c>
      <c r="Q135" s="22">
        <v>1.0004001878170547E-2</v>
      </c>
      <c r="R135" s="21">
        <v>8.1</v>
      </c>
      <c r="S135" s="23"/>
      <c r="T135" s="24">
        <v>2016</v>
      </c>
      <c r="U135" s="25">
        <v>0</v>
      </c>
      <c r="V135" s="25">
        <v>0</v>
      </c>
      <c r="W135" s="4">
        <v>0</v>
      </c>
      <c r="X135" s="4">
        <v>0</v>
      </c>
      <c r="Y135" s="4">
        <f t="shared" si="40"/>
        <v>0</v>
      </c>
      <c r="Z135" s="4">
        <f t="shared" si="41"/>
        <v>1</v>
      </c>
      <c r="AA135" s="4">
        <v>0</v>
      </c>
      <c r="AB135" s="4">
        <f t="shared" si="42"/>
        <v>0</v>
      </c>
      <c r="AC135" s="4">
        <f t="shared" si="43"/>
        <v>0</v>
      </c>
      <c r="AD135" s="4">
        <f t="shared" si="44"/>
        <v>1</v>
      </c>
      <c r="AE135" s="4">
        <f t="shared" si="45"/>
        <v>0.55112413793103443</v>
      </c>
      <c r="AF135" s="4">
        <f t="shared" si="46"/>
        <v>0.1779130103384062</v>
      </c>
      <c r="AG135" s="4">
        <f t="shared" si="47"/>
        <v>3.8192767578124998</v>
      </c>
      <c r="AH135" s="4">
        <f t="shared" si="48"/>
        <v>0.97437212969103904</v>
      </c>
      <c r="AI135" s="4">
        <f t="shared" si="49"/>
        <v>1.9230046948356808E-3</v>
      </c>
      <c r="AJ135" s="4"/>
      <c r="AK135" s="4"/>
      <c r="AL135" s="4"/>
      <c r="AM135" s="4"/>
      <c r="AN135" s="4"/>
      <c r="AO135" s="4"/>
      <c r="AP135" s="4"/>
      <c r="AQ135" s="4"/>
      <c r="AR135" s="4"/>
    </row>
    <row r="136" spans="1:44" customFormat="1">
      <c r="A136" s="14" t="s">
        <v>25</v>
      </c>
      <c r="B136" s="14" t="s">
        <v>29</v>
      </c>
      <c r="C136" s="14" t="s">
        <v>304</v>
      </c>
      <c r="D136" s="14" t="s">
        <v>305</v>
      </c>
      <c r="E136" s="15">
        <v>5.0985290000000003E-2</v>
      </c>
      <c r="F136" s="16">
        <v>0.13233028999999999</v>
      </c>
      <c r="G136" s="26">
        <v>35</v>
      </c>
      <c r="H136" s="26">
        <v>341</v>
      </c>
      <c r="I136" s="27">
        <v>5.8305370200000004</v>
      </c>
      <c r="J136" s="27">
        <v>13.9627</v>
      </c>
      <c r="K136" s="28">
        <v>2.2144175700000002</v>
      </c>
      <c r="L136" s="28">
        <v>0.61860000000000004</v>
      </c>
      <c r="M136" s="28">
        <v>3.6161194499999998</v>
      </c>
      <c r="N136" s="29">
        <v>10.8483</v>
      </c>
      <c r="O136" s="21">
        <v>6.31493386</v>
      </c>
      <c r="P136" s="21">
        <v>6.7135682000000001</v>
      </c>
      <c r="Q136" s="22">
        <v>8.0737646870619809E-3</v>
      </c>
      <c r="R136" s="21">
        <v>12.6</v>
      </c>
      <c r="S136" s="23"/>
      <c r="T136" s="24">
        <v>2016</v>
      </c>
      <c r="U136" s="25">
        <v>0</v>
      </c>
      <c r="V136" s="25">
        <v>0</v>
      </c>
      <c r="W136" s="4">
        <v>0</v>
      </c>
      <c r="X136" s="4">
        <v>0</v>
      </c>
      <c r="Y136" s="4">
        <f t="shared" si="40"/>
        <v>0</v>
      </c>
      <c r="Z136" s="4">
        <f t="shared" si="41"/>
        <v>1</v>
      </c>
      <c r="AA136" s="4">
        <v>0</v>
      </c>
      <c r="AB136" s="4">
        <f t="shared" si="42"/>
        <v>0</v>
      </c>
      <c r="AC136" s="4">
        <f t="shared" si="43"/>
        <v>0</v>
      </c>
      <c r="AD136" s="4">
        <f t="shared" si="44"/>
        <v>1</v>
      </c>
      <c r="AE136" s="4">
        <f t="shared" si="45"/>
        <v>0.41660857142857144</v>
      </c>
      <c r="AF136" s="4">
        <f t="shared" si="46"/>
        <v>0.15859522656792743</v>
      </c>
      <c r="AG136" s="4">
        <f t="shared" si="47"/>
        <v>5.8456505819592621</v>
      </c>
      <c r="AH136" s="4">
        <f t="shared" si="48"/>
        <v>0.95757579913999435</v>
      </c>
      <c r="AI136" s="4">
        <f t="shared" si="49"/>
        <v>1.814076246334311E-3</v>
      </c>
      <c r="AJ136" s="4"/>
      <c r="AK136" s="4"/>
      <c r="AL136" s="4"/>
      <c r="AM136" s="4"/>
      <c r="AN136" s="4"/>
      <c r="AO136" s="4"/>
      <c r="AP136" s="4"/>
      <c r="AQ136" s="4"/>
      <c r="AR136" s="4"/>
    </row>
    <row r="137" spans="1:44" customFormat="1">
      <c r="A137" s="14" t="s">
        <v>25</v>
      </c>
      <c r="B137" s="14" t="s">
        <v>29</v>
      </c>
      <c r="C137" s="14" t="s">
        <v>306</v>
      </c>
      <c r="D137" s="14" t="s">
        <v>307</v>
      </c>
      <c r="E137" s="15">
        <v>9.2133859999999998E-2</v>
      </c>
      <c r="F137" s="16">
        <v>4.0740560000000002E-2</v>
      </c>
      <c r="G137" s="17">
        <v>31</v>
      </c>
      <c r="H137" s="17">
        <v>198</v>
      </c>
      <c r="I137" s="18">
        <v>5.3167206199999999</v>
      </c>
      <c r="J137" s="18">
        <v>15.0334</v>
      </c>
      <c r="K137" s="19">
        <v>2.9172400399999998</v>
      </c>
      <c r="L137" s="19">
        <v>0.70609999999999995</v>
      </c>
      <c r="M137" s="19">
        <v>2.3994805800000001</v>
      </c>
      <c r="N137" s="20">
        <v>3.992</v>
      </c>
      <c r="O137" s="21">
        <v>6.0615863299999999</v>
      </c>
      <c r="P137" s="21">
        <v>4.5296695800000002</v>
      </c>
      <c r="Q137" s="22">
        <v>1.5199628444457047E-2</v>
      </c>
      <c r="R137" s="21">
        <v>9.1999999999999993</v>
      </c>
      <c r="S137" s="23"/>
      <c r="T137" s="24">
        <v>2016</v>
      </c>
      <c r="U137" s="25">
        <v>0</v>
      </c>
      <c r="V137" s="25">
        <v>0</v>
      </c>
      <c r="W137" s="4">
        <v>0</v>
      </c>
      <c r="X137" s="4">
        <v>0</v>
      </c>
      <c r="Y137" s="4">
        <f t="shared" si="40"/>
        <v>0</v>
      </c>
      <c r="Z137" s="4">
        <f t="shared" si="41"/>
        <v>1</v>
      </c>
      <c r="AA137" s="4">
        <v>0</v>
      </c>
      <c r="AB137" s="4">
        <f t="shared" si="42"/>
        <v>0</v>
      </c>
      <c r="AC137" s="4">
        <f t="shared" si="43"/>
        <v>0</v>
      </c>
      <c r="AD137" s="4">
        <f t="shared" si="44"/>
        <v>1</v>
      </c>
      <c r="AE137" s="4">
        <f t="shared" si="45"/>
        <v>0.50772580645161292</v>
      </c>
      <c r="AF137" s="4">
        <f t="shared" si="46"/>
        <v>0.19405058336770123</v>
      </c>
      <c r="AG137" s="4">
        <f t="shared" si="47"/>
        <v>3.3982163716187515</v>
      </c>
      <c r="AH137" s="4">
        <f t="shared" si="48"/>
        <v>0.95513834619905336</v>
      </c>
      <c r="AI137" s="4">
        <f t="shared" si="49"/>
        <v>3.5661616161616161E-3</v>
      </c>
      <c r="AJ137" s="4"/>
      <c r="AK137" s="4"/>
      <c r="AL137" s="4"/>
      <c r="AM137" s="4"/>
      <c r="AN137" s="4"/>
      <c r="AO137" s="4"/>
      <c r="AP137" s="4"/>
      <c r="AQ137" s="4"/>
      <c r="AR137" s="4"/>
    </row>
    <row r="138" spans="1:44" customFormat="1">
      <c r="A138" s="14" t="s">
        <v>25</v>
      </c>
      <c r="B138" s="14" t="s">
        <v>29</v>
      </c>
      <c r="C138" s="14" t="s">
        <v>308</v>
      </c>
      <c r="D138" s="14" t="s">
        <v>309</v>
      </c>
      <c r="E138" s="15">
        <v>-2.31478647</v>
      </c>
      <c r="F138" s="16">
        <v>-2.88510745</v>
      </c>
      <c r="G138" s="17">
        <v>51</v>
      </c>
      <c r="H138" s="17">
        <v>304</v>
      </c>
      <c r="I138" s="18">
        <v>6.1331489799999996</v>
      </c>
      <c r="J138" s="18">
        <v>10.391299999999999</v>
      </c>
      <c r="K138" s="19">
        <v>3.0799004499999998</v>
      </c>
      <c r="L138" s="19">
        <v>0.63400000000000001</v>
      </c>
      <c r="M138" s="19">
        <v>3.0532485299999998</v>
      </c>
      <c r="N138" s="20">
        <v>3.9659</v>
      </c>
      <c r="O138" s="21">
        <v>6.8691407</v>
      </c>
      <c r="P138" s="21">
        <v>8.0251235100000002</v>
      </c>
      <c r="Q138" s="22">
        <v>-0.33698341191351633</v>
      </c>
      <c r="R138" s="21">
        <v>9.8000000000000007</v>
      </c>
      <c r="S138" s="23"/>
      <c r="T138" s="24">
        <v>2016</v>
      </c>
      <c r="U138" s="25">
        <v>1</v>
      </c>
      <c r="V138" s="25">
        <v>0</v>
      </c>
      <c r="W138" s="4">
        <v>0</v>
      </c>
      <c r="X138" s="4">
        <v>0</v>
      </c>
      <c r="Y138" s="4">
        <f t="shared" si="40"/>
        <v>0</v>
      </c>
      <c r="Z138" s="4">
        <f t="shared" si="41"/>
        <v>1</v>
      </c>
      <c r="AA138" s="4">
        <v>0</v>
      </c>
      <c r="AB138" s="4">
        <f t="shared" si="42"/>
        <v>0</v>
      </c>
      <c r="AC138" s="4">
        <f t="shared" si="43"/>
        <v>0</v>
      </c>
      <c r="AD138" s="4">
        <f t="shared" si="44"/>
        <v>1</v>
      </c>
      <c r="AE138" s="4">
        <f t="shared" si="45"/>
        <v>0.21618235294117646</v>
      </c>
      <c r="AF138" s="4">
        <f t="shared" si="46"/>
        <v>0.2963922175281245</v>
      </c>
      <c r="AG138" s="4">
        <f t="shared" si="47"/>
        <v>4.8158494164037853</v>
      </c>
      <c r="AH138" s="4">
        <f t="shared" si="48"/>
        <v>0.94249589580328874</v>
      </c>
      <c r="AI138" s="4">
        <f t="shared" si="49"/>
        <v>2.0855263157894739E-3</v>
      </c>
      <c r="AJ138" s="4"/>
      <c r="AK138" s="4"/>
      <c r="AL138" s="4"/>
      <c r="AM138" s="4"/>
      <c r="AN138" s="4"/>
      <c r="AO138" s="4"/>
      <c r="AP138" s="4"/>
      <c r="AQ138" s="4"/>
      <c r="AR138" s="4"/>
    </row>
    <row r="139" spans="1:44" customFormat="1">
      <c r="A139" s="14" t="s">
        <v>25</v>
      </c>
      <c r="B139" s="14" t="s">
        <v>29</v>
      </c>
      <c r="C139" s="14" t="s">
        <v>310</v>
      </c>
      <c r="D139" s="14" t="s">
        <v>311</v>
      </c>
      <c r="E139" s="15">
        <v>0.10078001</v>
      </c>
      <c r="F139" s="16">
        <v>0.17318191999999999</v>
      </c>
      <c r="G139" s="17">
        <v>52</v>
      </c>
      <c r="H139" s="17">
        <v>252</v>
      </c>
      <c r="I139" s="18">
        <v>5.7941188500000003</v>
      </c>
      <c r="J139" s="18">
        <v>26.9132</v>
      </c>
      <c r="K139" s="19">
        <v>3.6038592600000001</v>
      </c>
      <c r="L139" s="19">
        <v>0.51959999999999995</v>
      </c>
      <c r="M139" s="19">
        <v>2.1902595900000001</v>
      </c>
      <c r="N139" s="20">
        <v>3.8782999999999999</v>
      </c>
      <c r="O139" s="21">
        <v>8.9341577000000001</v>
      </c>
      <c r="P139" s="21">
        <v>8.4333932699999998</v>
      </c>
      <c r="Q139" s="22">
        <v>1.1280303458265573E-2</v>
      </c>
      <c r="R139" s="21">
        <v>9.1999999999999993</v>
      </c>
      <c r="S139" s="23"/>
      <c r="T139" s="24">
        <v>2016</v>
      </c>
      <c r="U139" s="25">
        <v>1</v>
      </c>
      <c r="V139" s="25">
        <v>0</v>
      </c>
      <c r="W139" s="4">
        <v>0</v>
      </c>
      <c r="X139" s="4">
        <v>0</v>
      </c>
      <c r="Y139" s="4">
        <f t="shared" si="40"/>
        <v>0</v>
      </c>
      <c r="Z139" s="4">
        <f t="shared" si="41"/>
        <v>1</v>
      </c>
      <c r="AA139" s="4">
        <v>0</v>
      </c>
      <c r="AB139" s="4">
        <f t="shared" si="42"/>
        <v>0</v>
      </c>
      <c r="AC139" s="4">
        <f t="shared" si="43"/>
        <v>0</v>
      </c>
      <c r="AD139" s="4">
        <f t="shared" si="44"/>
        <v>1</v>
      </c>
      <c r="AE139" s="4">
        <f t="shared" si="45"/>
        <v>0.52755384615384615</v>
      </c>
      <c r="AF139" s="4">
        <f t="shared" si="46"/>
        <v>0.133906754306437</v>
      </c>
      <c r="AG139" s="4">
        <f t="shared" si="47"/>
        <v>4.2152801963048505</v>
      </c>
      <c r="AH139" s="4">
        <f t="shared" si="48"/>
        <v>0.98105917004461807</v>
      </c>
      <c r="AI139" s="4">
        <f t="shared" si="49"/>
        <v>2.0619047619047618E-3</v>
      </c>
      <c r="AJ139" s="4"/>
      <c r="AK139" s="4"/>
      <c r="AL139" s="4"/>
      <c r="AM139" s="4"/>
      <c r="AN139" s="4"/>
      <c r="AO139" s="4"/>
      <c r="AP139" s="4"/>
      <c r="AQ139" s="4"/>
      <c r="AR139" s="4"/>
    </row>
    <row r="140" spans="1:44" customFormat="1">
      <c r="A140" s="14" t="s">
        <v>25</v>
      </c>
      <c r="B140" s="14" t="s">
        <v>29</v>
      </c>
      <c r="C140" s="14" t="s">
        <v>312</v>
      </c>
      <c r="D140" s="14" t="s">
        <v>313</v>
      </c>
      <c r="E140" s="15">
        <v>0.29909964</v>
      </c>
      <c r="F140" s="16">
        <v>0.46531350999999999</v>
      </c>
      <c r="G140" s="17">
        <v>24</v>
      </c>
      <c r="H140" s="17">
        <v>109</v>
      </c>
      <c r="I140" s="18">
        <v>5.4703082099999998</v>
      </c>
      <c r="J140" s="18">
        <v>23.120699999999999</v>
      </c>
      <c r="K140" s="19">
        <v>4.8856081700000002</v>
      </c>
      <c r="L140" s="19">
        <v>0.2114</v>
      </c>
      <c r="M140" s="19">
        <v>0.58470003999999998</v>
      </c>
      <c r="N140" s="20">
        <v>1.6652</v>
      </c>
      <c r="O140" s="21">
        <v>5.4011458399999999</v>
      </c>
      <c r="P140" s="21">
        <v>4.8328976299999997</v>
      </c>
      <c r="Q140" s="22">
        <v>5.537707161782545E-2</v>
      </c>
      <c r="R140" s="21">
        <v>12.2</v>
      </c>
      <c r="S140" s="23"/>
      <c r="T140" s="24">
        <v>2016</v>
      </c>
      <c r="U140" s="25">
        <v>1</v>
      </c>
      <c r="V140" s="25">
        <v>0</v>
      </c>
      <c r="W140" s="4">
        <v>0</v>
      </c>
      <c r="X140" s="4">
        <v>0</v>
      </c>
      <c r="Y140" s="4">
        <f t="shared" si="40"/>
        <v>0</v>
      </c>
      <c r="Z140" s="4">
        <f t="shared" si="41"/>
        <v>1</v>
      </c>
      <c r="AA140" s="4">
        <v>0</v>
      </c>
      <c r="AB140" s="4">
        <f t="shared" si="42"/>
        <v>0</v>
      </c>
      <c r="AC140" s="4">
        <f t="shared" si="43"/>
        <v>0</v>
      </c>
      <c r="AD140" s="4">
        <f t="shared" si="44"/>
        <v>1</v>
      </c>
      <c r="AE140" s="4">
        <f t="shared" si="45"/>
        <v>0.97217083333333332</v>
      </c>
      <c r="AF140" s="4">
        <f t="shared" si="46"/>
        <v>0.21130883450760576</v>
      </c>
      <c r="AG140" s="4">
        <f t="shared" si="47"/>
        <v>2.7658469252601701</v>
      </c>
      <c r="AH140" s="4">
        <f t="shared" si="48"/>
        <v>0.99093952108897176</v>
      </c>
      <c r="AI140" s="4">
        <f t="shared" si="49"/>
        <v>1.9394495412844038E-3</v>
      </c>
      <c r="AJ140" s="4"/>
      <c r="AK140" s="4"/>
      <c r="AL140" s="4"/>
      <c r="AM140" s="4"/>
      <c r="AN140" s="4"/>
      <c r="AO140" s="4"/>
      <c r="AP140" s="4"/>
      <c r="AQ140" s="4"/>
      <c r="AR140" s="4"/>
    </row>
    <row r="141" spans="1:44" customFormat="1">
      <c r="A141" s="14" t="s">
        <v>25</v>
      </c>
      <c r="B141" s="14" t="s">
        <v>29</v>
      </c>
      <c r="C141" s="14" t="s">
        <v>314</v>
      </c>
      <c r="D141" s="14" t="s">
        <v>315</v>
      </c>
      <c r="E141" s="15">
        <v>4.1802799999999998E-3</v>
      </c>
      <c r="F141" s="16">
        <v>2.1137360000000001E-2</v>
      </c>
      <c r="G141" s="17">
        <v>38</v>
      </c>
      <c r="H141" s="17">
        <v>260</v>
      </c>
      <c r="I141" s="18">
        <v>6.4044061799999996</v>
      </c>
      <c r="J141" s="18">
        <v>24.235700000000001</v>
      </c>
      <c r="K141" s="19">
        <v>3.8059215200000001</v>
      </c>
      <c r="L141" s="19">
        <v>0.58589999999999998</v>
      </c>
      <c r="M141" s="19">
        <v>2.59848466</v>
      </c>
      <c r="N141" s="20">
        <v>4.9154</v>
      </c>
      <c r="O141" s="21">
        <v>6.9990504800000002</v>
      </c>
      <c r="P141" s="21">
        <v>6.3016245099999999</v>
      </c>
      <c r="Q141" s="22">
        <v>5.9726387342758525E-4</v>
      </c>
      <c r="R141" s="21">
        <v>8.1</v>
      </c>
      <c r="S141" s="23"/>
      <c r="T141" s="24">
        <v>2016</v>
      </c>
      <c r="U141" s="25">
        <v>1</v>
      </c>
      <c r="V141" s="25">
        <v>0</v>
      </c>
      <c r="W141" s="4">
        <v>0</v>
      </c>
      <c r="X141" s="4">
        <v>0</v>
      </c>
      <c r="Y141" s="4">
        <f t="shared" si="40"/>
        <v>0</v>
      </c>
      <c r="Z141" s="4">
        <f t="shared" si="41"/>
        <v>1</v>
      </c>
      <c r="AA141" s="4">
        <v>0</v>
      </c>
      <c r="AB141" s="4">
        <f t="shared" si="42"/>
        <v>0</v>
      </c>
      <c r="AC141" s="4">
        <f t="shared" si="43"/>
        <v>0</v>
      </c>
      <c r="AD141" s="4">
        <f t="shared" si="44"/>
        <v>1</v>
      </c>
      <c r="AE141" s="4">
        <f t="shared" si="45"/>
        <v>0.6532</v>
      </c>
      <c r="AF141" s="4">
        <f t="shared" si="46"/>
        <v>0.15703782106561806</v>
      </c>
      <c r="AG141" s="4">
        <f t="shared" si="47"/>
        <v>4.4350309950503499</v>
      </c>
      <c r="AH141" s="4">
        <f t="shared" si="48"/>
        <v>0.97639555870693273</v>
      </c>
      <c r="AI141" s="4">
        <f t="shared" si="49"/>
        <v>2.2534615384615384E-3</v>
      </c>
      <c r="AJ141" s="4"/>
      <c r="AK141" s="4"/>
      <c r="AL141" s="4"/>
      <c r="AM141" s="4"/>
      <c r="AN141" s="4"/>
      <c r="AO141" s="4"/>
      <c r="AP141" s="4"/>
      <c r="AQ141" s="4"/>
      <c r="AR141" s="4"/>
    </row>
    <row r="142" spans="1:44" customFormat="1">
      <c r="A142" s="14" t="s">
        <v>25</v>
      </c>
      <c r="B142" s="14" t="s">
        <v>29</v>
      </c>
      <c r="C142" s="14" t="s">
        <v>316</v>
      </c>
      <c r="D142" s="14" t="s">
        <v>317</v>
      </c>
      <c r="E142" s="15">
        <v>0.12799637999999999</v>
      </c>
      <c r="F142" s="16">
        <v>0.10773365</v>
      </c>
      <c r="G142" s="17">
        <v>31</v>
      </c>
      <c r="H142" s="17">
        <v>258</v>
      </c>
      <c r="I142" s="18">
        <v>4.7298910000000003</v>
      </c>
      <c r="J142" s="18">
        <v>19.331099999999999</v>
      </c>
      <c r="K142" s="19">
        <v>2.9068409499999999</v>
      </c>
      <c r="L142" s="19">
        <v>0.47889999999999999</v>
      </c>
      <c r="M142" s="19">
        <v>1.82305005</v>
      </c>
      <c r="N142" s="20">
        <v>3.851</v>
      </c>
      <c r="O142" s="21">
        <v>4.92008227</v>
      </c>
      <c r="P142" s="21">
        <v>4.3494002299999996</v>
      </c>
      <c r="Q142" s="22">
        <v>2.6015089377763593E-2</v>
      </c>
      <c r="R142" s="21">
        <v>9.1</v>
      </c>
      <c r="S142" s="23"/>
      <c r="T142" s="24">
        <v>2016</v>
      </c>
      <c r="U142" s="25">
        <v>1</v>
      </c>
      <c r="V142" s="25">
        <v>0</v>
      </c>
      <c r="W142" s="4">
        <v>0</v>
      </c>
      <c r="X142" s="4">
        <v>0</v>
      </c>
      <c r="Y142" s="4">
        <f t="shared" si="40"/>
        <v>0</v>
      </c>
      <c r="Z142" s="4">
        <f t="shared" si="41"/>
        <v>1</v>
      </c>
      <c r="AA142" s="4">
        <v>0</v>
      </c>
      <c r="AB142" s="4">
        <f t="shared" si="42"/>
        <v>0</v>
      </c>
      <c r="AC142" s="4">
        <f t="shared" si="43"/>
        <v>0</v>
      </c>
      <c r="AD142" s="4">
        <f t="shared" si="44"/>
        <v>1</v>
      </c>
      <c r="AE142" s="4">
        <f t="shared" si="45"/>
        <v>0.63903225806451613</v>
      </c>
      <c r="AF142" s="4">
        <f t="shared" si="46"/>
        <v>0.15037121270905432</v>
      </c>
      <c r="AG142" s="4">
        <f t="shared" si="47"/>
        <v>3.8067447275005222</v>
      </c>
      <c r="AH142" s="4">
        <f t="shared" si="48"/>
        <v>0.97582534073700156</v>
      </c>
      <c r="AI142" s="4">
        <f t="shared" si="49"/>
        <v>1.8562015503875969E-3</v>
      </c>
      <c r="AJ142" s="4"/>
      <c r="AK142" s="4"/>
      <c r="AL142" s="4"/>
      <c r="AM142" s="4"/>
      <c r="AN142" s="4"/>
      <c r="AO142" s="4"/>
      <c r="AP142" s="4"/>
      <c r="AQ142" s="4"/>
      <c r="AR142" s="4"/>
    </row>
    <row r="143" spans="1:44" customFormat="1">
      <c r="A143" s="14" t="s">
        <v>318</v>
      </c>
      <c r="B143" s="14" t="s">
        <v>27</v>
      </c>
      <c r="C143" s="14" t="s">
        <v>319</v>
      </c>
      <c r="D143" s="14" t="s">
        <v>320</v>
      </c>
      <c r="E143" s="15">
        <v>0.23406007000000001</v>
      </c>
      <c r="F143" s="16">
        <v>1.99172697</v>
      </c>
      <c r="G143" s="17">
        <v>384</v>
      </c>
      <c r="H143" s="17">
        <v>959</v>
      </c>
      <c r="I143" s="18">
        <v>44.799577390000003</v>
      </c>
      <c r="J143" s="18">
        <v>73.970299999999995</v>
      </c>
      <c r="K143" s="19">
        <v>22.811012040000001</v>
      </c>
      <c r="L143" s="19">
        <v>2.8473999999999999</v>
      </c>
      <c r="M143" s="19">
        <v>21.988565349999998</v>
      </c>
      <c r="N143" s="20">
        <v>27.120899999999999</v>
      </c>
      <c r="O143" s="21">
        <v>51.530950750000002</v>
      </c>
      <c r="P143" s="21">
        <v>49.454959189999997</v>
      </c>
      <c r="Q143" s="22">
        <v>4.5421259765908743E-3</v>
      </c>
      <c r="R143" s="21">
        <v>8.3000000000000007</v>
      </c>
      <c r="S143" s="23"/>
      <c r="T143" s="24">
        <v>2016</v>
      </c>
      <c r="U143" s="25">
        <v>1</v>
      </c>
      <c r="V143" s="25">
        <v>0</v>
      </c>
      <c r="W143" s="4">
        <v>0</v>
      </c>
      <c r="X143" s="4">
        <v>0</v>
      </c>
      <c r="Y143" s="4">
        <f t="shared" si="40"/>
        <v>0</v>
      </c>
      <c r="Z143" s="4">
        <f t="shared" si="41"/>
        <v>0</v>
      </c>
      <c r="AA143" s="4">
        <v>1</v>
      </c>
      <c r="AB143" s="4">
        <f t="shared" si="42"/>
        <v>1</v>
      </c>
      <c r="AC143" s="4">
        <f t="shared" si="43"/>
        <v>0</v>
      </c>
      <c r="AD143" s="4">
        <f t="shared" si="44"/>
        <v>0</v>
      </c>
      <c r="AE143" s="4">
        <f t="shared" si="45"/>
        <v>0.20004609374999996</v>
      </c>
      <c r="AF143" s="4">
        <f t="shared" si="46"/>
        <v>0.30838068846550581</v>
      </c>
      <c r="AG143" s="4">
        <f t="shared" si="47"/>
        <v>7.7223310212825735</v>
      </c>
      <c r="AH143" s="4">
        <f t="shared" si="48"/>
        <v>0.962933021946765</v>
      </c>
      <c r="AI143" s="4">
        <f t="shared" si="49"/>
        <v>2.9691345151199163E-3</v>
      </c>
      <c r="AJ143" s="4"/>
      <c r="AK143" s="4"/>
      <c r="AL143" s="4"/>
      <c r="AM143" s="4"/>
      <c r="AN143" s="4"/>
      <c r="AO143" s="4"/>
      <c r="AP143" s="4"/>
      <c r="AQ143" s="4"/>
      <c r="AR143" s="4"/>
    </row>
    <row r="144" spans="1:44" customFormat="1">
      <c r="A144" s="14" t="s">
        <v>318</v>
      </c>
      <c r="B144" s="14" t="s">
        <v>28</v>
      </c>
      <c r="C144" s="14" t="s">
        <v>321</v>
      </c>
      <c r="D144" s="14" t="s">
        <v>322</v>
      </c>
      <c r="E144" s="15">
        <v>8.708689E-2</v>
      </c>
      <c r="F144" s="16">
        <v>0.1217</v>
      </c>
      <c r="G144" s="17">
        <v>48</v>
      </c>
      <c r="H144" s="17">
        <v>363</v>
      </c>
      <c r="I144" s="18">
        <v>4.6414691000000001</v>
      </c>
      <c r="J144" s="18">
        <v>13.8613</v>
      </c>
      <c r="K144" s="19">
        <v>2.23050009</v>
      </c>
      <c r="L144" s="19">
        <v>0.55669999999999997</v>
      </c>
      <c r="M144" s="19">
        <v>2.4109690100000001</v>
      </c>
      <c r="N144" s="20">
        <v>8.6999999999999993</v>
      </c>
      <c r="O144" s="21">
        <v>0.81946649999999999</v>
      </c>
      <c r="P144" s="21">
        <v>4.4852090100000002</v>
      </c>
      <c r="Q144" s="22">
        <v>0.10627266642382574</v>
      </c>
      <c r="R144" s="21">
        <v>9.3000000000000007</v>
      </c>
      <c r="S144" s="23"/>
      <c r="T144" s="24">
        <v>2016</v>
      </c>
      <c r="U144" s="25">
        <v>0</v>
      </c>
      <c r="V144" s="25">
        <v>0</v>
      </c>
      <c r="W144" s="4">
        <v>0</v>
      </c>
      <c r="X144" s="4">
        <v>0</v>
      </c>
      <c r="Y144" s="4">
        <f t="shared" si="40"/>
        <v>0</v>
      </c>
      <c r="Z144" s="4">
        <f t="shared" si="41"/>
        <v>0</v>
      </c>
      <c r="AA144" s="4">
        <v>1</v>
      </c>
      <c r="AB144" s="4">
        <f t="shared" si="42"/>
        <v>0</v>
      </c>
      <c r="AC144" s="4">
        <f t="shared" si="43"/>
        <v>1</v>
      </c>
      <c r="AD144" s="4">
        <f t="shared" si="44"/>
        <v>0</v>
      </c>
      <c r="AE144" s="4">
        <f t="shared" si="45"/>
        <v>0.300375</v>
      </c>
      <c r="AF144" s="4">
        <f t="shared" si="46"/>
        <v>0.16091564932582081</v>
      </c>
      <c r="AG144" s="4">
        <f t="shared" si="47"/>
        <v>4.3308227231902281</v>
      </c>
      <c r="AH144" s="4">
        <f t="shared" si="48"/>
        <v>0.96138854210015268</v>
      </c>
      <c r="AI144" s="4">
        <f t="shared" si="49"/>
        <v>1.5336088154269971E-3</v>
      </c>
      <c r="AJ144" s="4"/>
      <c r="AK144" s="4"/>
      <c r="AL144" s="4"/>
      <c r="AM144" s="4"/>
      <c r="AN144" s="4"/>
      <c r="AO144" s="4"/>
      <c r="AP144" s="4"/>
      <c r="AQ144" s="4"/>
      <c r="AR144" s="4"/>
    </row>
    <row r="145" spans="1:44" customFormat="1">
      <c r="A145" s="14" t="s">
        <v>318</v>
      </c>
      <c r="B145" s="14" t="s">
        <v>28</v>
      </c>
      <c r="C145" s="14" t="s">
        <v>323</v>
      </c>
      <c r="D145" s="14" t="s">
        <v>324</v>
      </c>
      <c r="E145" s="15">
        <v>0.48758088999999999</v>
      </c>
      <c r="F145" s="16">
        <v>4.4097226899999997</v>
      </c>
      <c r="G145" s="17">
        <v>105</v>
      </c>
      <c r="H145" s="17">
        <v>471</v>
      </c>
      <c r="I145" s="18">
        <v>20.03475074</v>
      </c>
      <c r="J145" s="18">
        <v>49.262300000000003</v>
      </c>
      <c r="K145" s="19">
        <v>11.51440193</v>
      </c>
      <c r="L145" s="19">
        <v>1.5201</v>
      </c>
      <c r="M145" s="19">
        <v>8.5203488099999998</v>
      </c>
      <c r="N145" s="20">
        <v>10.3322</v>
      </c>
      <c r="O145" s="21">
        <v>22.470998430000002</v>
      </c>
      <c r="P145" s="21">
        <v>20.274837609999999</v>
      </c>
      <c r="Q145" s="22">
        <v>2.1698229899257751E-2</v>
      </c>
      <c r="R145" s="21">
        <v>7.8</v>
      </c>
      <c r="S145" s="23"/>
      <c r="T145" s="24">
        <v>2016</v>
      </c>
      <c r="U145" s="25">
        <v>1</v>
      </c>
      <c r="V145" s="25">
        <v>0</v>
      </c>
      <c r="W145" s="4">
        <v>0</v>
      </c>
      <c r="X145" s="4">
        <v>0</v>
      </c>
      <c r="Y145" s="4">
        <f t="shared" si="40"/>
        <v>0</v>
      </c>
      <c r="Z145" s="4">
        <f t="shared" si="41"/>
        <v>0</v>
      </c>
      <c r="AA145" s="4">
        <v>1</v>
      </c>
      <c r="AB145" s="4">
        <f t="shared" si="42"/>
        <v>0</v>
      </c>
      <c r="AC145" s="4">
        <f t="shared" si="43"/>
        <v>1</v>
      </c>
      <c r="AD145" s="4">
        <f t="shared" si="44"/>
        <v>0</v>
      </c>
      <c r="AE145" s="4">
        <f t="shared" si="45"/>
        <v>0.48364190476190477</v>
      </c>
      <c r="AF145" s="4">
        <f t="shared" si="46"/>
        <v>0.23373658822263677</v>
      </c>
      <c r="AG145" s="4">
        <f t="shared" si="47"/>
        <v>5.605123880007894</v>
      </c>
      <c r="AH145" s="4">
        <f t="shared" si="48"/>
        <v>0.97006640095781216</v>
      </c>
      <c r="AI145" s="4">
        <f t="shared" si="49"/>
        <v>3.2273885350318473E-3</v>
      </c>
      <c r="AJ145" s="4"/>
      <c r="AK145" s="4"/>
      <c r="AL145" s="4"/>
      <c r="AM145" s="4"/>
      <c r="AN145" s="4"/>
      <c r="AO145" s="4"/>
      <c r="AP145" s="4"/>
      <c r="AQ145" s="4"/>
      <c r="AR145" s="4"/>
    </row>
    <row r="146" spans="1:44" customFormat="1">
      <c r="A146" s="14" t="s">
        <v>318</v>
      </c>
      <c r="B146" s="14" t="s">
        <v>28</v>
      </c>
      <c r="C146" s="14" t="s">
        <v>325</v>
      </c>
      <c r="D146" s="14" t="s">
        <v>326</v>
      </c>
      <c r="E146" s="15">
        <v>1.09960978</v>
      </c>
      <c r="F146" s="16">
        <v>1.1876392200000001</v>
      </c>
      <c r="G146" s="17">
        <v>81</v>
      </c>
      <c r="H146" s="17">
        <v>497</v>
      </c>
      <c r="I146" s="18">
        <v>21.99271603</v>
      </c>
      <c r="J146" s="18">
        <v>41.926699999999997</v>
      </c>
      <c r="K146" s="19">
        <v>11.826855520000001</v>
      </c>
      <c r="L146" s="19">
        <v>1.7431000000000001</v>
      </c>
      <c r="M146" s="19">
        <v>10.16586051</v>
      </c>
      <c r="N146" s="20">
        <v>12.637</v>
      </c>
      <c r="O146" s="21">
        <v>23.313888739999999</v>
      </c>
      <c r="P146" s="21">
        <v>20.975458410000002</v>
      </c>
      <c r="Q146" s="22">
        <v>4.7165438261416358E-2</v>
      </c>
      <c r="R146" s="21">
        <v>8.9</v>
      </c>
      <c r="S146" s="23"/>
      <c r="T146" s="24">
        <v>2016</v>
      </c>
      <c r="U146" s="25">
        <v>1</v>
      </c>
      <c r="V146" s="25">
        <v>0</v>
      </c>
      <c r="W146" s="4">
        <v>0</v>
      </c>
      <c r="X146" s="4">
        <v>0</v>
      </c>
      <c r="Y146" s="4">
        <f t="shared" si="40"/>
        <v>0</v>
      </c>
      <c r="Z146" s="4">
        <f t="shared" si="41"/>
        <v>0</v>
      </c>
      <c r="AA146" s="4">
        <v>1</v>
      </c>
      <c r="AB146" s="4">
        <f t="shared" si="42"/>
        <v>0</v>
      </c>
      <c r="AC146" s="4">
        <f t="shared" si="43"/>
        <v>1</v>
      </c>
      <c r="AD146" s="4">
        <f t="shared" si="44"/>
        <v>0</v>
      </c>
      <c r="AE146" s="4">
        <f t="shared" si="45"/>
        <v>0.53913333333333324</v>
      </c>
      <c r="AF146" s="4">
        <f t="shared" si="46"/>
        <v>0.28208410201613771</v>
      </c>
      <c r="AG146" s="4">
        <f t="shared" si="47"/>
        <v>5.8320581205897533</v>
      </c>
      <c r="AH146" s="4">
        <f t="shared" si="48"/>
        <v>0.96008454355183681</v>
      </c>
      <c r="AI146" s="4">
        <f t="shared" si="49"/>
        <v>3.5072434607645877E-3</v>
      </c>
      <c r="AJ146" s="4"/>
      <c r="AK146" s="4"/>
      <c r="AL146" s="4"/>
      <c r="AM146" s="4"/>
      <c r="AN146" s="4"/>
      <c r="AO146" s="4"/>
      <c r="AP146" s="4"/>
      <c r="AQ146" s="4"/>
      <c r="AR146" s="4"/>
    </row>
    <row r="147" spans="1:44" customFormat="1" ht="17.25" customHeight="1">
      <c r="A147" s="14" t="s">
        <v>318</v>
      </c>
      <c r="B147" s="14" t="s">
        <v>29</v>
      </c>
      <c r="C147" s="14" t="s">
        <v>327</v>
      </c>
      <c r="D147" s="14" t="s">
        <v>328</v>
      </c>
      <c r="E147" s="15">
        <v>-3.1543939999999999E-2</v>
      </c>
      <c r="F147" s="16">
        <v>0.14429596</v>
      </c>
      <c r="G147" s="17">
        <v>44</v>
      </c>
      <c r="H147" s="17">
        <v>1021</v>
      </c>
      <c r="I147" s="18">
        <v>9.1009262100000008</v>
      </c>
      <c r="J147" s="18">
        <v>18.191400000000002</v>
      </c>
      <c r="K147" s="19">
        <v>3.45485189</v>
      </c>
      <c r="L147" s="19">
        <v>1.2117</v>
      </c>
      <c r="M147" s="19">
        <v>5.6460743200000003</v>
      </c>
      <c r="N147" s="20">
        <v>48.979599999999998</v>
      </c>
      <c r="O147" s="21">
        <v>10.59594646</v>
      </c>
      <c r="P147" s="21">
        <v>12.023828140000001</v>
      </c>
      <c r="Q147" s="22">
        <v>-2.9769818221599431E-3</v>
      </c>
      <c r="R147" s="21">
        <v>10.9</v>
      </c>
      <c r="S147" s="23"/>
      <c r="T147" s="24">
        <v>2016</v>
      </c>
      <c r="U147" s="25">
        <v>0</v>
      </c>
      <c r="V147" s="25">
        <v>0</v>
      </c>
      <c r="W147" s="4">
        <v>0</v>
      </c>
      <c r="X147" s="4">
        <v>0</v>
      </c>
      <c r="Y147" s="4">
        <f t="shared" si="40"/>
        <v>0</v>
      </c>
      <c r="Z147" s="4">
        <f t="shared" si="41"/>
        <v>0</v>
      </c>
      <c r="AA147" s="4">
        <v>1</v>
      </c>
      <c r="AB147" s="4">
        <f t="shared" si="42"/>
        <v>0</v>
      </c>
      <c r="AC147" s="4">
        <f t="shared" si="43"/>
        <v>0</v>
      </c>
      <c r="AD147" s="4">
        <f t="shared" si="44"/>
        <v>1</v>
      </c>
      <c r="AE147" s="4">
        <f t="shared" si="45"/>
        <v>0.44097954545454549</v>
      </c>
      <c r="AF147" s="4">
        <f t="shared" si="46"/>
        <v>0.18991676781336234</v>
      </c>
      <c r="AG147" s="4">
        <f t="shared" si="47"/>
        <v>4.6596305356111252</v>
      </c>
      <c r="AH147" s="4">
        <f t="shared" si="48"/>
        <v>0.93755121604279723</v>
      </c>
      <c r="AI147" s="4">
        <f t="shared" si="49"/>
        <v>1.1867776689520079E-3</v>
      </c>
      <c r="AJ147" s="4"/>
      <c r="AK147" s="4"/>
      <c r="AL147" s="4"/>
      <c r="AM147" s="4"/>
      <c r="AN147" s="4"/>
      <c r="AO147" s="4"/>
      <c r="AP147" s="4"/>
      <c r="AQ147" s="4"/>
      <c r="AR147" s="4"/>
    </row>
    <row r="148" spans="1:44" customFormat="1">
      <c r="A148" s="30" t="s">
        <v>318</v>
      </c>
      <c r="B148" s="30" t="s">
        <v>29</v>
      </c>
      <c r="C148" s="30" t="s">
        <v>329</v>
      </c>
      <c r="D148" s="30" t="s">
        <v>330</v>
      </c>
      <c r="E148" s="15">
        <v>-0.52550901999999999</v>
      </c>
      <c r="F148" s="16">
        <v>2.15440247</v>
      </c>
      <c r="G148" s="17">
        <v>42</v>
      </c>
      <c r="H148" s="31">
        <v>184</v>
      </c>
      <c r="I148" s="18">
        <v>4.8685862200000001</v>
      </c>
      <c r="J148" s="18">
        <v>20.5776</v>
      </c>
      <c r="K148" s="19">
        <v>3.1670311199999999</v>
      </c>
      <c r="L148" s="19">
        <v>0.44190000000000002</v>
      </c>
      <c r="M148" s="19">
        <v>1.7015551</v>
      </c>
      <c r="N148" s="20">
        <v>2.8416000000000001</v>
      </c>
      <c r="O148" s="21">
        <v>6.1375266999999996</v>
      </c>
      <c r="P148" s="21">
        <v>6.08798876</v>
      </c>
      <c r="Q148" s="22">
        <v>-8.5622278433428248E-2</v>
      </c>
      <c r="R148" s="21">
        <v>8.3000000000000007</v>
      </c>
      <c r="S148" s="23"/>
      <c r="T148" s="24">
        <v>2016</v>
      </c>
      <c r="U148" s="25">
        <v>1</v>
      </c>
      <c r="V148" s="25">
        <v>0</v>
      </c>
      <c r="W148" s="4">
        <v>0</v>
      </c>
      <c r="X148" s="4">
        <v>0</v>
      </c>
      <c r="Y148" s="4">
        <f t="shared" si="40"/>
        <v>0</v>
      </c>
      <c r="Z148" s="4">
        <f t="shared" si="41"/>
        <v>0</v>
      </c>
      <c r="AA148" s="4">
        <v>1</v>
      </c>
      <c r="AB148" s="4">
        <f t="shared" si="42"/>
        <v>0</v>
      </c>
      <c r="AC148" s="4">
        <f t="shared" si="43"/>
        <v>0</v>
      </c>
      <c r="AD148" s="4">
        <f t="shared" si="44"/>
        <v>1</v>
      </c>
      <c r="AE148" s="4">
        <f t="shared" si="45"/>
        <v>0.50046428571428569</v>
      </c>
      <c r="AF148" s="4">
        <f t="shared" si="46"/>
        <v>0.15390672964777233</v>
      </c>
      <c r="AG148" s="4">
        <f t="shared" si="47"/>
        <v>3.8505433355962886</v>
      </c>
      <c r="AH148" s="4">
        <f t="shared" si="48"/>
        <v>0.97897666452579746</v>
      </c>
      <c r="AI148" s="4">
        <f t="shared" si="49"/>
        <v>2.4016304347826089E-3</v>
      </c>
      <c r="AJ148" s="4"/>
      <c r="AK148" s="4"/>
      <c r="AL148" s="4"/>
      <c r="AM148" s="4"/>
      <c r="AN148" s="4"/>
      <c r="AO148" s="4"/>
      <c r="AP148" s="4"/>
      <c r="AQ148" s="4"/>
      <c r="AR148" s="4"/>
    </row>
    <row r="149" spans="1:44" customFormat="1" ht="16.5" customHeight="1">
      <c r="A149" s="32" t="s">
        <v>331</v>
      </c>
      <c r="B149" s="32"/>
      <c r="C149" s="32"/>
      <c r="D149" s="32"/>
      <c r="E149" s="33"/>
      <c r="F149" s="34"/>
      <c r="G149" s="35"/>
      <c r="H149" s="35"/>
      <c r="I149" s="36"/>
      <c r="J149" s="36"/>
      <c r="K149" s="37"/>
      <c r="L149" s="37"/>
      <c r="M149" s="37"/>
      <c r="N149" s="38"/>
      <c r="O149" s="38"/>
      <c r="P149" s="38"/>
      <c r="Q149" s="39"/>
      <c r="R149" s="38"/>
      <c r="S149" s="23"/>
      <c r="U149" s="40"/>
      <c r="V149" s="40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</row>
    <row r="150" spans="1:44" customFormat="1" ht="16.5" customHeight="1">
      <c r="A150" s="32" t="s">
        <v>332</v>
      </c>
      <c r="B150" s="32"/>
      <c r="C150" s="32"/>
      <c r="D150" s="32"/>
      <c r="E150" s="33"/>
      <c r="F150" s="34"/>
      <c r="G150" s="35"/>
      <c r="H150" s="35"/>
      <c r="I150" s="36"/>
      <c r="J150" s="36"/>
      <c r="K150" s="37"/>
      <c r="L150" s="37"/>
      <c r="M150" s="37"/>
      <c r="N150" s="38"/>
      <c r="O150" s="38"/>
      <c r="P150" s="38"/>
      <c r="Q150" s="39"/>
      <c r="R150" s="38"/>
      <c r="S150" s="23"/>
      <c r="U150" s="40"/>
      <c r="V150" s="40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</row>
    <row r="151" spans="1:44" customFormat="1">
      <c r="A151" s="32" t="s">
        <v>333</v>
      </c>
      <c r="B151" s="32"/>
      <c r="C151" s="32"/>
      <c r="D151" s="32"/>
      <c r="E151" s="33"/>
      <c r="F151" s="34"/>
      <c r="G151" s="41"/>
      <c r="H151" s="41"/>
      <c r="I151" s="36"/>
      <c r="J151" s="36"/>
      <c r="K151" s="37"/>
      <c r="L151" s="37"/>
      <c r="M151" s="37"/>
      <c r="N151" s="42"/>
      <c r="O151" s="38"/>
      <c r="P151" s="38"/>
      <c r="Q151" s="39"/>
      <c r="R151" s="38"/>
      <c r="S151" s="23"/>
      <c r="U151" s="40"/>
      <c r="V151" s="40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</row>
    <row r="152" spans="1:44" customFormat="1" ht="55.15" customHeight="1">
      <c r="A152" s="71" t="s">
        <v>334</v>
      </c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38"/>
      <c r="P152" s="38"/>
      <c r="Q152" s="39"/>
      <c r="R152" s="38"/>
      <c r="S152" s="23"/>
      <c r="U152" s="40"/>
      <c r="V152" s="40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</row>
    <row r="153" spans="1:44" customFormat="1">
      <c r="A153" s="43" t="s">
        <v>335</v>
      </c>
      <c r="B153" s="43"/>
      <c r="C153" s="43"/>
      <c r="D153" s="43"/>
      <c r="E153" s="33"/>
      <c r="F153" s="34"/>
      <c r="G153" s="44"/>
      <c r="H153" s="44"/>
      <c r="I153" s="36"/>
      <c r="J153" s="36"/>
      <c r="K153" s="37"/>
      <c r="L153" s="37"/>
      <c r="M153" s="37"/>
      <c r="N153" s="36"/>
      <c r="O153" s="38"/>
      <c r="P153" s="38"/>
      <c r="Q153" s="39"/>
      <c r="R153" s="38"/>
      <c r="S153" s="23"/>
      <c r="U153" s="40"/>
      <c r="V153" s="40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</row>
    <row r="154" spans="1:44" customFormat="1">
      <c r="A154" s="43" t="s">
        <v>336</v>
      </c>
      <c r="B154" s="43"/>
      <c r="C154" s="43"/>
      <c r="D154" s="43"/>
      <c r="E154" s="33"/>
      <c r="F154" s="34"/>
      <c r="G154" s="44"/>
      <c r="H154" s="44"/>
      <c r="I154" s="36"/>
      <c r="J154" s="36"/>
      <c r="K154" s="37"/>
      <c r="L154" s="37"/>
      <c r="M154" s="37"/>
      <c r="N154" s="36"/>
      <c r="O154" s="38"/>
      <c r="P154" s="38"/>
      <c r="Q154" s="39"/>
      <c r="R154" s="38"/>
      <c r="S154" s="23"/>
      <c r="U154" s="40"/>
      <c r="V154" s="40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</row>
    <row r="155" spans="1:44" customFormat="1">
      <c r="A155" s="43" t="s">
        <v>337</v>
      </c>
      <c r="B155" s="43"/>
      <c r="C155" s="43"/>
      <c r="D155" s="43"/>
      <c r="E155" s="43"/>
      <c r="F155" s="44"/>
      <c r="G155" s="44"/>
      <c r="H155" s="44"/>
      <c r="I155" s="36"/>
      <c r="J155" s="36"/>
      <c r="K155" s="45"/>
      <c r="L155" s="44"/>
      <c r="M155" s="44"/>
      <c r="N155" s="36"/>
      <c r="O155" s="38"/>
      <c r="P155" s="38"/>
      <c r="Q155" s="39"/>
      <c r="R155" s="38"/>
      <c r="S155" s="23"/>
      <c r="U155" s="40"/>
      <c r="V155" s="40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</row>
    <row r="156" spans="1:44" customFormat="1">
      <c r="A156" s="43" t="s">
        <v>338</v>
      </c>
      <c r="B156" s="43"/>
      <c r="C156" s="43"/>
      <c r="D156" s="43"/>
      <c r="E156" s="34"/>
      <c r="F156" s="34"/>
      <c r="G156" s="34"/>
      <c r="H156" s="44"/>
      <c r="I156" s="44"/>
      <c r="J156" s="36"/>
      <c r="K156" s="36"/>
      <c r="L156" s="37"/>
      <c r="M156" s="37"/>
      <c r="N156" s="37"/>
      <c r="O156" s="36"/>
      <c r="P156" s="38"/>
      <c r="Q156" s="46"/>
      <c r="R156" s="39"/>
      <c r="S156" s="4"/>
      <c r="U156" s="38"/>
      <c r="V156" s="38"/>
      <c r="W156" s="4"/>
      <c r="X156" s="4"/>
      <c r="Y156" s="47"/>
      <c r="Z156" s="48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</row>
    <row r="157" spans="1:44" customFormat="1">
      <c r="A157" s="43" t="s">
        <v>339</v>
      </c>
      <c r="B157" s="50"/>
      <c r="C157" s="50"/>
      <c r="D157" s="50"/>
      <c r="E157" s="51"/>
      <c r="F157" s="51"/>
      <c r="G157" s="50"/>
      <c r="H157" s="50"/>
      <c r="I157" s="52"/>
      <c r="J157" s="53"/>
      <c r="K157" s="50"/>
      <c r="L157" s="50"/>
      <c r="M157" s="50"/>
      <c r="N157" s="50"/>
      <c r="O157" s="50"/>
      <c r="P157" s="50"/>
      <c r="Q157" s="50"/>
      <c r="R157" s="50"/>
      <c r="S157" s="50"/>
      <c r="U157" s="50"/>
      <c r="V157" s="50"/>
    </row>
    <row r="158" spans="1:44" customFormat="1">
      <c r="A158" s="43" t="s">
        <v>340</v>
      </c>
      <c r="B158" s="50"/>
      <c r="C158" s="50"/>
      <c r="D158" s="50"/>
      <c r="E158" s="51"/>
      <c r="F158" s="51"/>
      <c r="G158" s="50"/>
      <c r="H158" s="50"/>
      <c r="I158" s="52"/>
      <c r="J158" s="53"/>
      <c r="K158" s="50"/>
      <c r="L158" s="50"/>
      <c r="M158" s="50"/>
      <c r="N158" s="50"/>
      <c r="O158" s="50"/>
      <c r="P158" s="50"/>
      <c r="Q158" s="50"/>
      <c r="R158" s="50"/>
      <c r="S158" s="50"/>
      <c r="U158" s="50"/>
      <c r="V158" s="50"/>
    </row>
  </sheetData>
  <sortState ref="A7:W150">
    <sortCondition ref="S7:S150"/>
    <sortCondition ref="T7:T150"/>
    <sortCondition ref="C7:C150"/>
  </sortState>
  <mergeCells count="3">
    <mergeCell ref="AB1:AD1"/>
    <mergeCell ref="A152:N152"/>
    <mergeCell ref="V1:AA1"/>
  </mergeCells>
  <phoneticPr fontId="7" type="noConversion"/>
  <pageMargins left="0.31496062992126012" right="0.31496062992126012" top="0.35433070866141764" bottom="0.55118110236220508" header="0.31496062992126012" footer="0.31496062992126012"/>
  <pageSetup paperSize="0" scale="72" fitToWidth="0" fitToHeight="0" orientation="landscape" horizontalDpi="0" verticalDpi="0" copies="0"/>
  <headerFooter>
    <oddFooter>&amp;C第 &amp;P 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7"/>
  <sheetViews>
    <sheetView topLeftCell="A7" zoomScale="73" workbookViewId="0">
      <selection activeCell="I10" sqref="I10"/>
    </sheetView>
  </sheetViews>
  <sheetFormatPr defaultRowHeight="17"/>
  <cols>
    <col min="1" max="1" width="11.453125" style="55" bestFit="1" customWidth="1"/>
    <col min="2" max="2" width="12" style="57" bestFit="1" customWidth="1"/>
    <col min="3" max="3" width="17.453125" style="57" customWidth="1"/>
    <col min="4" max="4" width="11.54296875" style="62" customWidth="1"/>
    <col min="5" max="6" width="11.1796875" style="67" customWidth="1"/>
    <col min="7" max="7" width="8.81640625" style="62" customWidth="1"/>
    <col min="8" max="8" width="8.7265625" style="55"/>
    <col min="9" max="9" width="8.81640625" style="62" customWidth="1"/>
    <col min="10" max="16384" width="8.7265625" style="55"/>
  </cols>
  <sheetData>
    <row r="1" spans="1:18">
      <c r="A1" s="54" t="s">
        <v>342</v>
      </c>
      <c r="B1" s="54" t="s">
        <v>343</v>
      </c>
      <c r="C1" s="54" t="s">
        <v>344</v>
      </c>
      <c r="D1" s="54" t="s">
        <v>345</v>
      </c>
      <c r="E1" s="54" t="s">
        <v>346</v>
      </c>
      <c r="F1" s="54" t="s">
        <v>347</v>
      </c>
      <c r="G1" s="54" t="s">
        <v>348</v>
      </c>
      <c r="H1" s="54" t="s">
        <v>349</v>
      </c>
      <c r="I1" s="54" t="s">
        <v>350</v>
      </c>
      <c r="J1" s="54" t="s">
        <v>351</v>
      </c>
      <c r="K1" s="54" t="s">
        <v>352</v>
      </c>
      <c r="L1" s="54" t="s">
        <v>353</v>
      </c>
      <c r="M1" s="54" t="s">
        <v>354</v>
      </c>
      <c r="N1" s="54" t="s">
        <v>355</v>
      </c>
      <c r="O1" s="54" t="s">
        <v>356</v>
      </c>
      <c r="P1" s="54" t="s">
        <v>357</v>
      </c>
      <c r="Q1" s="54" t="s">
        <v>358</v>
      </c>
      <c r="R1" s="54" t="s">
        <v>359</v>
      </c>
    </row>
    <row r="2" spans="1:18">
      <c r="A2" s="56">
        <v>2016</v>
      </c>
      <c r="B2" s="57" t="s">
        <v>36</v>
      </c>
      <c r="C2" s="58" t="s">
        <v>37</v>
      </c>
      <c r="D2" s="59">
        <v>0</v>
      </c>
      <c r="E2" s="60">
        <v>6.1089415878500593E-2</v>
      </c>
      <c r="F2" s="61">
        <v>7.9</v>
      </c>
      <c r="G2" s="62">
        <v>0</v>
      </c>
      <c r="H2" s="55">
        <v>0</v>
      </c>
      <c r="I2" s="62">
        <v>0</v>
      </c>
      <c r="J2" s="55">
        <v>0</v>
      </c>
      <c r="K2" s="55">
        <v>0</v>
      </c>
      <c r="L2" s="55">
        <v>0</v>
      </c>
      <c r="M2" s="55">
        <v>1</v>
      </c>
      <c r="N2" s="55">
        <v>0.23592233400402415</v>
      </c>
      <c r="O2" s="55">
        <v>0.32300412659514499</v>
      </c>
      <c r="P2" s="55">
        <v>9.0752793467614872</v>
      </c>
      <c r="Q2" s="55">
        <v>0.9732965810230948</v>
      </c>
      <c r="R2" s="55">
        <v>3.6735236605396951E-3</v>
      </c>
    </row>
    <row r="3" spans="1:18">
      <c r="A3" s="56">
        <v>2016</v>
      </c>
      <c r="B3" s="57" t="s">
        <v>38</v>
      </c>
      <c r="C3" s="58" t="s">
        <v>39</v>
      </c>
      <c r="D3" s="59">
        <v>0</v>
      </c>
      <c r="E3" s="60">
        <v>2.0341127272207646E-2</v>
      </c>
      <c r="F3" s="61">
        <v>7.6</v>
      </c>
      <c r="G3" s="62">
        <v>0</v>
      </c>
      <c r="H3" s="55">
        <v>0</v>
      </c>
      <c r="I3" s="62">
        <v>0</v>
      </c>
      <c r="J3" s="55">
        <v>0</v>
      </c>
      <c r="K3" s="55">
        <v>0</v>
      </c>
      <c r="L3" s="55">
        <v>0</v>
      </c>
      <c r="M3" s="55">
        <v>1</v>
      </c>
      <c r="N3" s="55">
        <v>0.23977791044776117</v>
      </c>
      <c r="O3" s="55">
        <v>0.27175372198875491</v>
      </c>
      <c r="P3" s="55">
        <v>7.4556386206137937</v>
      </c>
      <c r="Q3" s="55">
        <v>0.96604693895843918</v>
      </c>
      <c r="R3" s="55">
        <v>3.1294320137693634E-3</v>
      </c>
    </row>
    <row r="4" spans="1:18">
      <c r="A4" s="56">
        <v>2016</v>
      </c>
      <c r="B4" s="57" t="s">
        <v>40</v>
      </c>
      <c r="C4" s="58" t="s">
        <v>41</v>
      </c>
      <c r="D4" s="59">
        <v>0</v>
      </c>
      <c r="E4" s="60">
        <v>6.1392211333524118E-3</v>
      </c>
      <c r="F4" s="61">
        <v>8.3000000000000007</v>
      </c>
      <c r="G4" s="62">
        <v>0</v>
      </c>
      <c r="H4" s="55">
        <v>0</v>
      </c>
      <c r="I4" s="62">
        <v>0</v>
      </c>
      <c r="J4" s="55">
        <v>0</v>
      </c>
      <c r="K4" s="55">
        <v>0</v>
      </c>
      <c r="L4" s="55">
        <v>0</v>
      </c>
      <c r="M4" s="55">
        <v>1</v>
      </c>
      <c r="N4" s="55">
        <v>0.23833216612377855</v>
      </c>
      <c r="O4" s="55">
        <v>0.3037547908996574</v>
      </c>
      <c r="P4" s="55">
        <v>8.4011267221972084</v>
      </c>
      <c r="Q4" s="55">
        <v>0.96509196817323417</v>
      </c>
      <c r="R4" s="55">
        <v>3.4237935656836458E-3</v>
      </c>
    </row>
    <row r="5" spans="1:18">
      <c r="A5" s="56">
        <v>2016</v>
      </c>
      <c r="B5" s="57" t="s">
        <v>42</v>
      </c>
      <c r="C5" s="58" t="s">
        <v>43</v>
      </c>
      <c r="D5" s="59">
        <v>1</v>
      </c>
      <c r="E5" s="60">
        <v>-3.6351298528450151E-3</v>
      </c>
      <c r="F5" s="61">
        <v>7.9</v>
      </c>
      <c r="G5" s="62">
        <v>0</v>
      </c>
      <c r="H5" s="55">
        <v>0</v>
      </c>
      <c r="I5" s="62">
        <v>0</v>
      </c>
      <c r="J5" s="55">
        <v>0</v>
      </c>
      <c r="K5" s="55">
        <v>0</v>
      </c>
      <c r="L5" s="55">
        <v>0</v>
      </c>
      <c r="M5" s="55">
        <v>1</v>
      </c>
      <c r="N5" s="55">
        <v>0.26226455399061038</v>
      </c>
      <c r="O5" s="55">
        <v>0.22411355248171624</v>
      </c>
      <c r="P5" s="55">
        <v>6.637300783404612</v>
      </c>
      <c r="Q5" s="55">
        <v>0.97760656327562301</v>
      </c>
      <c r="R5" s="55">
        <v>3.1790343074968234E-3</v>
      </c>
    </row>
    <row r="6" spans="1:18">
      <c r="A6" s="56">
        <v>2016</v>
      </c>
      <c r="B6" s="57" t="s">
        <v>44</v>
      </c>
      <c r="C6" s="58" t="s">
        <v>45</v>
      </c>
      <c r="D6" s="59">
        <v>1</v>
      </c>
      <c r="E6" s="60">
        <v>2.4758653526722454E-3</v>
      </c>
      <c r="F6" s="61">
        <v>7.8</v>
      </c>
      <c r="G6" s="62">
        <v>0</v>
      </c>
      <c r="H6" s="55">
        <v>0</v>
      </c>
      <c r="I6" s="62">
        <v>0</v>
      </c>
      <c r="J6" s="55">
        <v>0</v>
      </c>
      <c r="K6" s="55">
        <v>0</v>
      </c>
      <c r="L6" s="55">
        <v>0</v>
      </c>
      <c r="M6" s="55">
        <v>1</v>
      </c>
      <c r="N6" s="55">
        <v>0.31220522388059702</v>
      </c>
      <c r="O6" s="55">
        <v>0.24472963172550422</v>
      </c>
      <c r="P6" s="55">
        <v>6.7140462550634439</v>
      </c>
      <c r="Q6" s="55">
        <v>0.97454178525756496</v>
      </c>
      <c r="R6" s="55">
        <v>3.3996352029183768E-3</v>
      </c>
    </row>
    <row r="7" spans="1:18">
      <c r="A7" s="56">
        <v>2016</v>
      </c>
      <c r="B7" s="57" t="s">
        <v>46</v>
      </c>
      <c r="C7" s="58" t="s">
        <v>47</v>
      </c>
      <c r="D7" s="59">
        <v>1</v>
      </c>
      <c r="E7" s="60">
        <v>2.0453481177298311E-2</v>
      </c>
      <c r="F7" s="61">
        <v>7.9</v>
      </c>
      <c r="G7" s="62">
        <v>0</v>
      </c>
      <c r="H7" s="55">
        <v>0</v>
      </c>
      <c r="I7" s="62">
        <v>0</v>
      </c>
      <c r="J7" s="55">
        <v>0</v>
      </c>
      <c r="K7" s="55">
        <v>0</v>
      </c>
      <c r="L7" s="55">
        <v>0</v>
      </c>
      <c r="M7" s="55">
        <v>1</v>
      </c>
      <c r="N7" s="55">
        <v>0.2966066508313539</v>
      </c>
      <c r="O7" s="55">
        <v>0.25328464855693172</v>
      </c>
      <c r="P7" s="55">
        <v>6.7565170296409685</v>
      </c>
      <c r="Q7" s="55">
        <v>0.97698111817437783</v>
      </c>
      <c r="R7" s="55">
        <v>3.5182374541003671E-3</v>
      </c>
    </row>
    <row r="8" spans="1:18">
      <c r="A8" s="56">
        <v>2016</v>
      </c>
      <c r="B8" s="57" t="s">
        <v>48</v>
      </c>
      <c r="C8" s="58" t="s">
        <v>49</v>
      </c>
      <c r="D8" s="59">
        <v>1</v>
      </c>
      <c r="E8" s="60">
        <v>4.2448386236269443E-3</v>
      </c>
      <c r="F8" s="61">
        <v>7.6</v>
      </c>
      <c r="G8" s="62">
        <v>0</v>
      </c>
      <c r="H8" s="55">
        <v>0</v>
      </c>
      <c r="I8" s="62">
        <v>0</v>
      </c>
      <c r="J8" s="55">
        <v>0</v>
      </c>
      <c r="K8" s="55">
        <v>0</v>
      </c>
      <c r="L8" s="55">
        <v>0</v>
      </c>
      <c r="M8" s="55">
        <v>1</v>
      </c>
      <c r="N8" s="55">
        <v>0.3489947169811321</v>
      </c>
      <c r="O8" s="55">
        <v>0.24685238727826833</v>
      </c>
      <c r="P8" s="55">
        <v>6.9152850314604271</v>
      </c>
      <c r="Q8" s="55">
        <v>0.97551187453775579</v>
      </c>
      <c r="R8" s="55">
        <v>3.9013781223083545E-3</v>
      </c>
    </row>
    <row r="9" spans="1:18">
      <c r="A9" s="56">
        <v>2016</v>
      </c>
      <c r="B9" s="57" t="s">
        <v>50</v>
      </c>
      <c r="C9" s="58" t="s">
        <v>51</v>
      </c>
      <c r="D9" s="59">
        <v>1</v>
      </c>
      <c r="E9" s="60">
        <v>2.3136195722247673E-2</v>
      </c>
      <c r="F9" s="61">
        <v>7.4</v>
      </c>
      <c r="G9" s="62">
        <v>0</v>
      </c>
      <c r="H9" s="55">
        <v>0</v>
      </c>
      <c r="I9" s="62">
        <v>0</v>
      </c>
      <c r="J9" s="55">
        <v>0</v>
      </c>
      <c r="K9" s="55">
        <v>0</v>
      </c>
      <c r="L9" s="55">
        <v>0</v>
      </c>
      <c r="M9" s="55">
        <v>1</v>
      </c>
      <c r="N9" s="55">
        <v>0.27139664268585129</v>
      </c>
      <c r="O9" s="55">
        <v>0.21951787518228311</v>
      </c>
      <c r="P9" s="55">
        <v>6.6617385047823534</v>
      </c>
      <c r="Q9" s="55">
        <v>0.97736638968511758</v>
      </c>
      <c r="R9" s="55">
        <v>3.5282369146005512E-3</v>
      </c>
    </row>
    <row r="10" spans="1:18">
      <c r="A10" s="56">
        <v>2016</v>
      </c>
      <c r="B10" s="57" t="s">
        <v>52</v>
      </c>
      <c r="C10" s="58" t="s">
        <v>53</v>
      </c>
      <c r="D10" s="59">
        <v>0</v>
      </c>
      <c r="E10" s="60">
        <v>4.1056826520286624E-2</v>
      </c>
      <c r="F10" s="61">
        <v>8.6999999999999993</v>
      </c>
      <c r="G10" s="62">
        <v>0</v>
      </c>
      <c r="H10" s="55">
        <v>0</v>
      </c>
      <c r="I10" s="62">
        <v>0</v>
      </c>
      <c r="J10" s="55">
        <v>0</v>
      </c>
      <c r="K10" s="55">
        <v>0</v>
      </c>
      <c r="L10" s="55">
        <v>1</v>
      </c>
      <c r="M10" s="55">
        <v>0</v>
      </c>
      <c r="N10" s="55">
        <v>0.65605789473684217</v>
      </c>
      <c r="O10" s="55">
        <v>0.19012479417456621</v>
      </c>
      <c r="P10" s="55">
        <v>3.8133683962264153</v>
      </c>
      <c r="Q10" s="55">
        <v>0.97831545675526066</v>
      </c>
      <c r="R10" s="55">
        <v>2.4242152466367713E-3</v>
      </c>
    </row>
    <row r="11" spans="1:18">
      <c r="A11" s="56">
        <v>2016</v>
      </c>
      <c r="B11" s="57" t="s">
        <v>54</v>
      </c>
      <c r="C11" s="58" t="s">
        <v>55</v>
      </c>
      <c r="D11" s="59">
        <v>0</v>
      </c>
      <c r="E11" s="60">
        <v>3.3039461521121236E-2</v>
      </c>
      <c r="F11" s="61">
        <v>10</v>
      </c>
      <c r="G11" s="62">
        <v>0</v>
      </c>
      <c r="H11" s="55">
        <v>0</v>
      </c>
      <c r="I11" s="62">
        <v>0</v>
      </c>
      <c r="J11" s="55">
        <v>0</v>
      </c>
      <c r="K11" s="55">
        <v>0</v>
      </c>
      <c r="L11" s="55">
        <v>1</v>
      </c>
      <c r="M11" s="55">
        <v>0</v>
      </c>
      <c r="N11" s="55">
        <v>0.59729761904761902</v>
      </c>
      <c r="O11" s="55">
        <v>0.17916452756725287</v>
      </c>
      <c r="P11" s="55">
        <v>5.5607829772180564</v>
      </c>
      <c r="Q11" s="55">
        <v>0.98591473501684179</v>
      </c>
      <c r="R11" s="55">
        <v>1.8028061224489797E-3</v>
      </c>
    </row>
    <row r="12" spans="1:18">
      <c r="A12" s="56">
        <v>2016</v>
      </c>
      <c r="B12" s="57" t="s">
        <v>56</v>
      </c>
      <c r="C12" s="58" t="s">
        <v>57</v>
      </c>
      <c r="D12" s="59">
        <v>0</v>
      </c>
      <c r="E12" s="60">
        <v>4.6231799413671983E-2</v>
      </c>
      <c r="F12" s="61">
        <v>10.1</v>
      </c>
      <c r="G12" s="62">
        <v>0</v>
      </c>
      <c r="H12" s="55">
        <v>0</v>
      </c>
      <c r="I12" s="62">
        <v>0</v>
      </c>
      <c r="J12" s="55">
        <v>0</v>
      </c>
      <c r="K12" s="55">
        <v>0</v>
      </c>
      <c r="L12" s="55">
        <v>1</v>
      </c>
      <c r="M12" s="55">
        <v>0</v>
      </c>
      <c r="N12" s="55">
        <v>0.52690265486725663</v>
      </c>
      <c r="O12" s="55">
        <v>0.19109349288513167</v>
      </c>
      <c r="P12" s="55">
        <v>4.9087824704632945</v>
      </c>
      <c r="Q12" s="55">
        <v>0.97469600268726908</v>
      </c>
      <c r="R12" s="55">
        <v>2.9892857142857143E-3</v>
      </c>
    </row>
    <row r="13" spans="1:18">
      <c r="A13" s="56">
        <v>2016</v>
      </c>
      <c r="B13" s="57" t="s">
        <v>58</v>
      </c>
      <c r="C13" s="58" t="s">
        <v>59</v>
      </c>
      <c r="D13" s="59">
        <v>0</v>
      </c>
      <c r="E13" s="60">
        <v>-2.710345291269195E-2</v>
      </c>
      <c r="F13" s="61">
        <v>8.9</v>
      </c>
      <c r="G13" s="62">
        <v>0</v>
      </c>
      <c r="H13" s="55">
        <v>0</v>
      </c>
      <c r="I13" s="62">
        <v>0</v>
      </c>
      <c r="J13" s="55">
        <v>0</v>
      </c>
      <c r="K13" s="55">
        <v>0</v>
      </c>
      <c r="L13" s="55">
        <v>1</v>
      </c>
      <c r="M13" s="55">
        <v>0</v>
      </c>
      <c r="N13" s="55">
        <v>0.43716307692307688</v>
      </c>
      <c r="O13" s="55">
        <v>0.22332038192881523</v>
      </c>
      <c r="P13" s="55">
        <v>4.7951116652189461</v>
      </c>
      <c r="Q13" s="55">
        <v>0.9655629302214277</v>
      </c>
      <c r="R13" s="55">
        <v>3.4274956217162874E-3</v>
      </c>
    </row>
    <row r="14" spans="1:18">
      <c r="A14" s="56">
        <v>2016</v>
      </c>
      <c r="B14" s="57" t="s">
        <v>60</v>
      </c>
      <c r="C14" s="58" t="s">
        <v>61</v>
      </c>
      <c r="D14" s="59">
        <v>0</v>
      </c>
      <c r="E14" s="60">
        <v>1.6692168234405971E-2</v>
      </c>
      <c r="F14" s="61">
        <v>10.1</v>
      </c>
      <c r="G14" s="62">
        <v>0</v>
      </c>
      <c r="H14" s="55">
        <v>0</v>
      </c>
      <c r="I14" s="62">
        <v>0</v>
      </c>
      <c r="J14" s="55">
        <v>0</v>
      </c>
      <c r="K14" s="55">
        <v>0</v>
      </c>
      <c r="L14" s="55">
        <v>1</v>
      </c>
      <c r="M14" s="55">
        <v>0</v>
      </c>
      <c r="N14" s="55">
        <v>0.36360909090909088</v>
      </c>
      <c r="O14" s="55">
        <v>0.14214023338130333</v>
      </c>
      <c r="P14" s="55">
        <v>5.826526128562513</v>
      </c>
      <c r="Q14" s="55">
        <v>0.98283085517128077</v>
      </c>
      <c r="R14" s="55">
        <v>1.2784574468085108E-3</v>
      </c>
    </row>
    <row r="15" spans="1:18">
      <c r="A15" s="56">
        <v>2016</v>
      </c>
      <c r="B15" s="57" t="s">
        <v>62</v>
      </c>
      <c r="C15" s="58" t="s">
        <v>63</v>
      </c>
      <c r="D15" s="59">
        <v>1</v>
      </c>
      <c r="E15" s="60">
        <v>8.1892955526675464E-3</v>
      </c>
      <c r="F15" s="61">
        <v>7</v>
      </c>
      <c r="G15" s="62">
        <v>0</v>
      </c>
      <c r="H15" s="55">
        <v>0</v>
      </c>
      <c r="I15" s="62">
        <v>0</v>
      </c>
      <c r="J15" s="55">
        <v>0</v>
      </c>
      <c r="K15" s="55">
        <v>0</v>
      </c>
      <c r="L15" s="55">
        <v>1</v>
      </c>
      <c r="M15" s="55">
        <v>0</v>
      </c>
      <c r="N15" s="55">
        <v>0.40338857142857143</v>
      </c>
      <c r="O15" s="55">
        <v>0.16421751603838702</v>
      </c>
      <c r="P15" s="55">
        <v>3.8871332603425355</v>
      </c>
      <c r="Q15" s="55">
        <v>0.97735788250959721</v>
      </c>
      <c r="R15" s="55">
        <v>3.3386422976501304E-3</v>
      </c>
    </row>
    <row r="16" spans="1:18">
      <c r="A16" s="56">
        <v>2016</v>
      </c>
      <c r="B16" s="57" t="s">
        <v>64</v>
      </c>
      <c r="C16" s="58" t="s">
        <v>65</v>
      </c>
      <c r="D16" s="59">
        <v>1</v>
      </c>
      <c r="E16" s="60">
        <v>-1.1191256011383764E-2</v>
      </c>
      <c r="F16" s="61">
        <v>9.1999999999999993</v>
      </c>
      <c r="G16" s="62">
        <v>0</v>
      </c>
      <c r="H16" s="55">
        <v>0</v>
      </c>
      <c r="I16" s="62">
        <v>0</v>
      </c>
      <c r="J16" s="55">
        <v>0</v>
      </c>
      <c r="K16" s="55">
        <v>0</v>
      </c>
      <c r="L16" s="55">
        <v>1</v>
      </c>
      <c r="M16" s="55">
        <v>0</v>
      </c>
      <c r="N16" s="55">
        <v>0.52444257028112451</v>
      </c>
      <c r="O16" s="55">
        <v>0.21234412084777571</v>
      </c>
      <c r="P16" s="55">
        <v>6.9800287799582934</v>
      </c>
      <c r="Q16" s="55">
        <v>0.97319242002600581</v>
      </c>
      <c r="R16" s="55">
        <v>3.4119883040935675E-3</v>
      </c>
    </row>
    <row r="17" spans="1:18">
      <c r="A17" s="56">
        <v>2016</v>
      </c>
      <c r="B17" s="57" t="s">
        <v>66</v>
      </c>
      <c r="C17" s="58" t="s">
        <v>67</v>
      </c>
      <c r="D17" s="59">
        <v>1</v>
      </c>
      <c r="E17" s="60">
        <v>-2.261770827794814E-2</v>
      </c>
      <c r="F17" s="61">
        <v>5</v>
      </c>
      <c r="G17" s="62">
        <v>0</v>
      </c>
      <c r="H17" s="55">
        <v>0</v>
      </c>
      <c r="I17" s="62">
        <v>0</v>
      </c>
      <c r="J17" s="55">
        <v>0</v>
      </c>
      <c r="K17" s="55">
        <v>0</v>
      </c>
      <c r="L17" s="55">
        <v>1</v>
      </c>
      <c r="M17" s="55">
        <v>0</v>
      </c>
      <c r="N17" s="55">
        <v>0.31829838709677422</v>
      </c>
      <c r="O17" s="55">
        <v>0.3958974208173322</v>
      </c>
      <c r="P17" s="55">
        <v>5.6062737632256221</v>
      </c>
      <c r="Q17" s="55">
        <v>0.96455952773062403</v>
      </c>
      <c r="R17" s="55">
        <v>4.6165016501650167E-3</v>
      </c>
    </row>
    <row r="18" spans="1:18">
      <c r="A18" s="56">
        <v>2016</v>
      </c>
      <c r="B18" s="57" t="s">
        <v>68</v>
      </c>
      <c r="C18" s="58" t="s">
        <v>69</v>
      </c>
      <c r="D18" s="59">
        <v>1</v>
      </c>
      <c r="E18" s="60">
        <v>-6.0474556875095412E-2</v>
      </c>
      <c r="F18" s="61">
        <v>9.8000000000000007</v>
      </c>
      <c r="G18" s="62">
        <v>0</v>
      </c>
      <c r="H18" s="55">
        <v>0</v>
      </c>
      <c r="I18" s="62">
        <v>0</v>
      </c>
      <c r="J18" s="55">
        <v>0</v>
      </c>
      <c r="K18" s="55">
        <v>0</v>
      </c>
      <c r="L18" s="55">
        <v>1</v>
      </c>
      <c r="M18" s="55">
        <v>0</v>
      </c>
      <c r="N18" s="55">
        <v>0.2938329974811083</v>
      </c>
      <c r="O18" s="55">
        <v>0.23141279615425611</v>
      </c>
      <c r="P18" s="55">
        <v>6.405102262284621</v>
      </c>
      <c r="Q18" s="55">
        <v>0.97313369629418178</v>
      </c>
      <c r="R18" s="55">
        <v>2.9018518518518516E-3</v>
      </c>
    </row>
    <row r="19" spans="1:18">
      <c r="A19" s="56">
        <v>2016</v>
      </c>
      <c r="B19" s="57" t="s">
        <v>70</v>
      </c>
      <c r="C19" s="58" t="s">
        <v>71</v>
      </c>
      <c r="D19" s="59">
        <v>1</v>
      </c>
      <c r="E19" s="60">
        <v>5.3835497736482531E-2</v>
      </c>
      <c r="F19" s="61">
        <v>8.1999999999999993</v>
      </c>
      <c r="G19" s="62">
        <v>0</v>
      </c>
      <c r="H19" s="55">
        <v>0</v>
      </c>
      <c r="I19" s="62">
        <v>0</v>
      </c>
      <c r="J19" s="55">
        <v>0</v>
      </c>
      <c r="K19" s="55">
        <v>0</v>
      </c>
      <c r="L19" s="55">
        <v>1</v>
      </c>
      <c r="M19" s="55">
        <v>0</v>
      </c>
      <c r="N19" s="55">
        <v>0.38800588235294114</v>
      </c>
      <c r="O19" s="55">
        <v>0.20037079231239188</v>
      </c>
      <c r="P19" s="55">
        <v>6.0068499999999991</v>
      </c>
      <c r="Q19" s="55">
        <v>0.9752262700686769</v>
      </c>
      <c r="R19" s="55">
        <v>3.2199014778325125E-3</v>
      </c>
    </row>
    <row r="20" spans="1:18">
      <c r="A20" s="56">
        <v>2016</v>
      </c>
      <c r="B20" s="57" t="s">
        <v>72</v>
      </c>
      <c r="C20" s="58" t="s">
        <v>73</v>
      </c>
      <c r="D20" s="59">
        <v>1</v>
      </c>
      <c r="E20" s="60">
        <v>5.7394417195795102E-3</v>
      </c>
      <c r="F20" s="61">
        <v>9.3000000000000007</v>
      </c>
      <c r="G20" s="62">
        <v>0</v>
      </c>
      <c r="H20" s="55">
        <v>0</v>
      </c>
      <c r="I20" s="62">
        <v>0</v>
      </c>
      <c r="J20" s="55">
        <v>0</v>
      </c>
      <c r="K20" s="55">
        <v>0</v>
      </c>
      <c r="L20" s="55">
        <v>1</v>
      </c>
      <c r="M20" s="55">
        <v>0</v>
      </c>
      <c r="N20" s="55">
        <v>0.66721911764705877</v>
      </c>
      <c r="O20" s="55">
        <v>0.17419053625595191</v>
      </c>
      <c r="P20" s="55">
        <v>4.8360350048319551</v>
      </c>
      <c r="Q20" s="55">
        <v>0.97947362736908461</v>
      </c>
      <c r="R20" s="55">
        <v>3.7704453441295546E-3</v>
      </c>
    </row>
    <row r="21" spans="1:18">
      <c r="A21" s="56">
        <v>2016</v>
      </c>
      <c r="B21" s="57" t="s">
        <v>74</v>
      </c>
      <c r="C21" s="58" t="s">
        <v>75</v>
      </c>
      <c r="D21" s="59">
        <v>1</v>
      </c>
      <c r="E21" s="60">
        <v>5.0132306937306845E-2</v>
      </c>
      <c r="F21" s="61">
        <v>9.8000000000000007</v>
      </c>
      <c r="G21" s="62">
        <v>0</v>
      </c>
      <c r="H21" s="55">
        <v>0</v>
      </c>
      <c r="I21" s="62">
        <v>0</v>
      </c>
      <c r="J21" s="55">
        <v>0</v>
      </c>
      <c r="K21" s="55">
        <v>0</v>
      </c>
      <c r="L21" s="55">
        <v>1</v>
      </c>
      <c r="M21" s="55">
        <v>0</v>
      </c>
      <c r="N21" s="55">
        <v>0.66865145631067957</v>
      </c>
      <c r="O21" s="55">
        <v>0.21941819520866593</v>
      </c>
      <c r="P21" s="55">
        <v>5.9883051153145228</v>
      </c>
      <c r="Q21" s="55">
        <v>0.97689451743909994</v>
      </c>
      <c r="R21" s="55">
        <v>2.5832792207792208E-3</v>
      </c>
    </row>
    <row r="22" spans="1:18">
      <c r="A22" s="56">
        <v>2016</v>
      </c>
      <c r="B22" s="57" t="s">
        <v>76</v>
      </c>
      <c r="C22" s="58" t="s">
        <v>77</v>
      </c>
      <c r="D22" s="59">
        <v>1</v>
      </c>
      <c r="E22" s="60">
        <v>3.5882981021626272E-2</v>
      </c>
      <c r="F22" s="61">
        <v>8.5</v>
      </c>
      <c r="G22" s="62">
        <v>0</v>
      </c>
      <c r="H22" s="55">
        <v>0</v>
      </c>
      <c r="I22" s="62">
        <v>0</v>
      </c>
      <c r="J22" s="55">
        <v>0</v>
      </c>
      <c r="K22" s="55">
        <v>0</v>
      </c>
      <c r="L22" s="55">
        <v>1</v>
      </c>
      <c r="M22" s="55">
        <v>0</v>
      </c>
      <c r="N22" s="55">
        <v>0.42251871345029246</v>
      </c>
      <c r="O22" s="55">
        <v>0.20560730331651739</v>
      </c>
      <c r="P22" s="55">
        <v>4.3590977073103261</v>
      </c>
      <c r="Q22" s="55">
        <v>0.95997547428606222</v>
      </c>
      <c r="R22" s="55">
        <v>3.0312368972746332E-3</v>
      </c>
    </row>
    <row r="23" spans="1:18">
      <c r="A23" s="56">
        <v>2016</v>
      </c>
      <c r="B23" s="57" t="s">
        <v>78</v>
      </c>
      <c r="C23" s="58" t="s">
        <v>79</v>
      </c>
      <c r="D23" s="59">
        <v>1</v>
      </c>
      <c r="E23" s="60">
        <v>-7.554532317419994E-3</v>
      </c>
      <c r="F23" s="61">
        <v>9.6999999999999993</v>
      </c>
      <c r="G23" s="62">
        <v>0</v>
      </c>
      <c r="H23" s="55">
        <v>0</v>
      </c>
      <c r="I23" s="62">
        <v>0</v>
      </c>
      <c r="J23" s="55">
        <v>0</v>
      </c>
      <c r="K23" s="55">
        <v>0</v>
      </c>
      <c r="L23" s="55">
        <v>1</v>
      </c>
      <c r="M23" s="55">
        <v>0</v>
      </c>
      <c r="N23" s="55">
        <v>0.54212989690721647</v>
      </c>
      <c r="O23" s="55">
        <v>0.20318869424839303</v>
      </c>
      <c r="P23" s="55">
        <v>4.545055102951844</v>
      </c>
      <c r="Q23" s="55">
        <v>0.96592097606614613</v>
      </c>
      <c r="R23" s="55">
        <v>3.0739279588336194E-3</v>
      </c>
    </row>
    <row r="24" spans="1:18">
      <c r="A24" s="56">
        <v>2016</v>
      </c>
      <c r="B24" s="57" t="s">
        <v>80</v>
      </c>
      <c r="C24" s="58" t="s">
        <v>81</v>
      </c>
      <c r="D24" s="59">
        <v>1</v>
      </c>
      <c r="E24" s="60">
        <v>7.834040108014248E-2</v>
      </c>
      <c r="F24" s="61">
        <v>9</v>
      </c>
      <c r="G24" s="62">
        <v>0</v>
      </c>
      <c r="H24" s="55">
        <v>0</v>
      </c>
      <c r="I24" s="62">
        <v>0</v>
      </c>
      <c r="J24" s="55">
        <v>0</v>
      </c>
      <c r="K24" s="55">
        <v>0</v>
      </c>
      <c r="L24" s="55">
        <v>1</v>
      </c>
      <c r="M24" s="55">
        <v>0</v>
      </c>
      <c r="N24" s="55">
        <v>0.27369537037037039</v>
      </c>
      <c r="O24" s="55">
        <v>0.23145815892108049</v>
      </c>
      <c r="P24" s="55">
        <v>6.8241711891817491</v>
      </c>
      <c r="Q24" s="55">
        <v>0.97542042890345104</v>
      </c>
      <c r="R24" s="55">
        <v>4.0140883977900551E-3</v>
      </c>
    </row>
    <row r="25" spans="1:18">
      <c r="A25" s="56">
        <v>2016</v>
      </c>
      <c r="B25" s="57" t="s">
        <v>82</v>
      </c>
      <c r="C25" s="58" t="s">
        <v>83</v>
      </c>
      <c r="D25" s="59">
        <v>1</v>
      </c>
      <c r="E25" s="60">
        <v>5.2583555695588889E-2</v>
      </c>
      <c r="F25" s="61">
        <v>8.6999999999999993</v>
      </c>
      <c r="G25" s="62">
        <v>0</v>
      </c>
      <c r="H25" s="55">
        <v>0</v>
      </c>
      <c r="I25" s="62">
        <v>0</v>
      </c>
      <c r="J25" s="55">
        <v>0</v>
      </c>
      <c r="K25" s="55">
        <v>0</v>
      </c>
      <c r="L25" s="55">
        <v>1</v>
      </c>
      <c r="M25" s="55">
        <v>0</v>
      </c>
      <c r="N25" s="55">
        <v>0.347452757793765</v>
      </c>
      <c r="O25" s="55">
        <v>0.22875121670987927</v>
      </c>
      <c r="P25" s="55">
        <v>6.1543721596886183</v>
      </c>
      <c r="Q25" s="55">
        <v>0.9737562444871134</v>
      </c>
      <c r="R25" s="55">
        <v>3.3649557522123894E-3</v>
      </c>
    </row>
    <row r="26" spans="1:18">
      <c r="A26" s="56">
        <v>2016</v>
      </c>
      <c r="B26" s="57" t="s">
        <v>84</v>
      </c>
      <c r="C26" s="58" t="s">
        <v>85</v>
      </c>
      <c r="D26" s="59">
        <v>0</v>
      </c>
      <c r="E26" s="60">
        <v>4.0112754280397296E-2</v>
      </c>
      <c r="F26" s="61">
        <v>11.4</v>
      </c>
      <c r="G26" s="62">
        <v>0</v>
      </c>
      <c r="H26" s="55">
        <v>0</v>
      </c>
      <c r="I26" s="62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0.64988857142857148</v>
      </c>
      <c r="O26" s="55">
        <v>0.1589300346849746</v>
      </c>
      <c r="P26" s="55">
        <v>5.271897990892044</v>
      </c>
      <c r="Q26" s="55">
        <v>0.98358839537327281</v>
      </c>
      <c r="R26" s="55">
        <v>1.3525362318840581E-3</v>
      </c>
    </row>
    <row r="27" spans="1:18">
      <c r="A27" s="56">
        <v>2016</v>
      </c>
      <c r="B27" s="57" t="s">
        <v>86</v>
      </c>
      <c r="C27" s="58" t="s">
        <v>87</v>
      </c>
      <c r="D27" s="59">
        <v>0</v>
      </c>
      <c r="E27" s="60">
        <v>-9.8583500928045159E-2</v>
      </c>
      <c r="F27" s="61">
        <v>9.1999999999999993</v>
      </c>
      <c r="G27" s="62">
        <v>0</v>
      </c>
      <c r="H27" s="55">
        <v>0</v>
      </c>
      <c r="I27" s="62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0.52509795918367352</v>
      </c>
      <c r="O27" s="55">
        <v>0.13940056913688159</v>
      </c>
      <c r="P27" s="55">
        <v>3.9404359497645212</v>
      </c>
      <c r="Q27" s="55">
        <v>0.98266990027128065</v>
      </c>
      <c r="R27" s="55">
        <v>1.2924637681159422E-3</v>
      </c>
    </row>
    <row r="28" spans="1:18">
      <c r="A28" s="56">
        <v>2016</v>
      </c>
      <c r="B28" s="57" t="s">
        <v>88</v>
      </c>
      <c r="C28" s="58" t="s">
        <v>89</v>
      </c>
      <c r="D28" s="59">
        <v>0</v>
      </c>
      <c r="E28" s="60">
        <v>5.4012409199780571E-2</v>
      </c>
      <c r="F28" s="61">
        <v>6.2</v>
      </c>
      <c r="G28" s="62">
        <v>0</v>
      </c>
      <c r="H28" s="55">
        <v>0</v>
      </c>
      <c r="I28" s="62">
        <v>0</v>
      </c>
      <c r="J28" s="55">
        <v>0</v>
      </c>
      <c r="K28" s="55">
        <v>0</v>
      </c>
      <c r="L28" s="55">
        <v>0</v>
      </c>
      <c r="M28" s="55">
        <v>0</v>
      </c>
      <c r="N28" s="55">
        <v>1.1390407407407408</v>
      </c>
      <c r="O28" s="55">
        <v>0.15379006666471454</v>
      </c>
      <c r="P28" s="55">
        <v>5.0653901098901093</v>
      </c>
      <c r="Q28" s="55">
        <v>0.99940820898676919</v>
      </c>
      <c r="R28" s="55">
        <v>2.0000000000000001E-4</v>
      </c>
    </row>
    <row r="29" spans="1:18">
      <c r="A29" s="56">
        <v>2016</v>
      </c>
      <c r="B29" s="57" t="s">
        <v>90</v>
      </c>
      <c r="C29" s="58" t="s">
        <v>91</v>
      </c>
      <c r="D29" s="59">
        <v>0</v>
      </c>
      <c r="E29" s="60">
        <v>6.6603130073445626E-3</v>
      </c>
      <c r="F29" s="61">
        <v>10.7</v>
      </c>
      <c r="G29" s="62">
        <v>0</v>
      </c>
      <c r="H29" s="55">
        <v>0</v>
      </c>
      <c r="I29" s="62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0.78671999999999997</v>
      </c>
      <c r="O29" s="55">
        <v>0.18220013335324192</v>
      </c>
      <c r="P29" s="55">
        <v>5.0020509556730381</v>
      </c>
      <c r="Q29" s="55">
        <v>0.98749745779947129</v>
      </c>
      <c r="R29" s="55">
        <v>1.301058201058201E-3</v>
      </c>
    </row>
    <row r="30" spans="1:18">
      <c r="A30" s="56">
        <v>2016</v>
      </c>
      <c r="B30" s="57" t="s">
        <v>92</v>
      </c>
      <c r="C30" s="58" t="s">
        <v>93</v>
      </c>
      <c r="D30" s="59">
        <v>0</v>
      </c>
      <c r="E30" s="60">
        <v>8.556407115812216E-3</v>
      </c>
      <c r="F30" s="61">
        <v>10.7</v>
      </c>
      <c r="G30" s="62">
        <v>0</v>
      </c>
      <c r="H30" s="55">
        <v>0</v>
      </c>
      <c r="I30" s="62">
        <v>0</v>
      </c>
      <c r="J30" s="55">
        <v>0</v>
      </c>
      <c r="K30" s="55">
        <v>0</v>
      </c>
      <c r="L30" s="55">
        <v>0</v>
      </c>
      <c r="M30" s="55">
        <v>0</v>
      </c>
      <c r="N30" s="55">
        <v>1.2295702702702704</v>
      </c>
      <c r="O30" s="55">
        <v>0.13848002542504034</v>
      </c>
      <c r="P30" s="55">
        <v>5.3733217027746099</v>
      </c>
      <c r="Q30" s="55">
        <v>0.99421683251234771</v>
      </c>
      <c r="R30" s="55">
        <v>1.4456043956043957E-3</v>
      </c>
    </row>
    <row r="31" spans="1:18">
      <c r="A31" s="56">
        <v>2016</v>
      </c>
      <c r="B31" s="57" t="s">
        <v>94</v>
      </c>
      <c r="C31" s="58" t="s">
        <v>95</v>
      </c>
      <c r="D31" s="59">
        <v>0</v>
      </c>
      <c r="E31" s="60">
        <v>9.5016171689003073E-3</v>
      </c>
      <c r="F31" s="61">
        <v>8.1</v>
      </c>
      <c r="G31" s="62">
        <v>0</v>
      </c>
      <c r="H31" s="55">
        <v>0</v>
      </c>
      <c r="I31" s="62">
        <v>0</v>
      </c>
      <c r="J31" s="55">
        <v>0</v>
      </c>
      <c r="K31" s="55">
        <v>0</v>
      </c>
      <c r="L31" s="55">
        <v>0</v>
      </c>
      <c r="M31" s="55">
        <v>0</v>
      </c>
      <c r="N31" s="55">
        <v>0.50639791666666667</v>
      </c>
      <c r="O31" s="55">
        <v>0.14664514394632638</v>
      </c>
      <c r="P31" s="55">
        <v>3.9389990899898888</v>
      </c>
      <c r="Q31" s="55">
        <v>0.97558737981906529</v>
      </c>
      <c r="R31" s="55">
        <v>2.7728971962616825E-3</v>
      </c>
    </row>
    <row r="32" spans="1:18">
      <c r="A32" s="56">
        <v>2016</v>
      </c>
      <c r="B32" s="57" t="s">
        <v>96</v>
      </c>
      <c r="C32" s="58" t="s">
        <v>97</v>
      </c>
      <c r="D32" s="59">
        <v>0</v>
      </c>
      <c r="E32" s="60">
        <v>2.9417382683541504E-2</v>
      </c>
      <c r="F32" s="61">
        <v>7.7</v>
      </c>
      <c r="G32" s="62">
        <v>0</v>
      </c>
      <c r="H32" s="55">
        <v>0</v>
      </c>
      <c r="I32" s="62">
        <v>0</v>
      </c>
      <c r="J32" s="55">
        <v>0</v>
      </c>
      <c r="K32" s="55">
        <v>0</v>
      </c>
      <c r="L32" s="55">
        <v>0</v>
      </c>
      <c r="M32" s="55">
        <v>0</v>
      </c>
      <c r="N32" s="55">
        <v>1.0934529411764708</v>
      </c>
      <c r="O32" s="55">
        <v>0.16564940804406872</v>
      </c>
      <c r="P32" s="55">
        <v>9.078623505059797</v>
      </c>
      <c r="Q32" s="55">
        <v>0.98830472276167769</v>
      </c>
      <c r="R32" s="55">
        <v>3.6233333333333334E-3</v>
      </c>
    </row>
    <row r="33" spans="1:18">
      <c r="A33" s="56">
        <v>2016</v>
      </c>
      <c r="B33" s="57" t="s">
        <v>98</v>
      </c>
      <c r="C33" s="58" t="s">
        <v>99</v>
      </c>
      <c r="D33" s="59">
        <v>1</v>
      </c>
      <c r="E33" s="60">
        <v>-1.7333034433474261E-2</v>
      </c>
      <c r="F33" s="61">
        <v>6.7</v>
      </c>
      <c r="G33" s="62">
        <v>0</v>
      </c>
      <c r="H33" s="55">
        <v>0</v>
      </c>
      <c r="I33" s="62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0.37512333333333336</v>
      </c>
      <c r="O33" s="55">
        <v>0.19890112230422524</v>
      </c>
      <c r="P33" s="55">
        <v>4.759342277825712</v>
      </c>
      <c r="Q33" s="55">
        <v>0.98970116495019422</v>
      </c>
      <c r="R33" s="55">
        <v>1.2329787234042554E-3</v>
      </c>
    </row>
    <row r="34" spans="1:18">
      <c r="A34" s="56">
        <v>2016</v>
      </c>
      <c r="B34" s="57" t="s">
        <v>100</v>
      </c>
      <c r="C34" s="58" t="s">
        <v>101</v>
      </c>
      <c r="D34" s="59">
        <v>1</v>
      </c>
      <c r="E34" s="60">
        <v>-2.4668832300351828E-2</v>
      </c>
      <c r="F34" s="61">
        <v>11.8</v>
      </c>
      <c r="G34" s="62">
        <v>0</v>
      </c>
      <c r="H34" s="55">
        <v>0</v>
      </c>
      <c r="I34" s="62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0.57752142857142863</v>
      </c>
      <c r="O34" s="55">
        <v>0.14673380715580847</v>
      </c>
      <c r="P34" s="55">
        <v>3.7845322558997876</v>
      </c>
      <c r="Q34" s="55">
        <v>0.98420237079284978</v>
      </c>
      <c r="R34" s="55">
        <v>2.9123778501628666E-3</v>
      </c>
    </row>
    <row r="35" spans="1:18">
      <c r="A35" s="56">
        <v>2016</v>
      </c>
      <c r="B35" s="57" t="s">
        <v>102</v>
      </c>
      <c r="C35" s="58" t="s">
        <v>103</v>
      </c>
      <c r="D35" s="59">
        <v>1</v>
      </c>
      <c r="E35" s="60">
        <v>9.481435728721456E-2</v>
      </c>
      <c r="F35" s="61">
        <v>10.4</v>
      </c>
      <c r="G35" s="62">
        <v>0</v>
      </c>
      <c r="H35" s="55">
        <v>0</v>
      </c>
      <c r="I35" s="62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0.80688947368421049</v>
      </c>
      <c r="O35" s="55">
        <v>0.13571311420035484</v>
      </c>
      <c r="P35" s="55">
        <v>4.4762126702190645</v>
      </c>
      <c r="Q35" s="55">
        <v>0.99449151713206663</v>
      </c>
      <c r="R35" s="55">
        <v>1.3299212598425196E-3</v>
      </c>
    </row>
    <row r="36" spans="1:18">
      <c r="A36" s="56">
        <v>2016</v>
      </c>
      <c r="B36" s="57" t="s">
        <v>104</v>
      </c>
      <c r="C36" s="58" t="s">
        <v>105</v>
      </c>
      <c r="D36" s="59">
        <v>1</v>
      </c>
      <c r="E36" s="60">
        <v>1.0418482009856208E-2</v>
      </c>
      <c r="F36" s="61">
        <v>8.4</v>
      </c>
      <c r="G36" s="62">
        <v>0</v>
      </c>
      <c r="H36" s="55">
        <v>0</v>
      </c>
      <c r="I36" s="62">
        <v>0</v>
      </c>
      <c r="J36" s="55">
        <v>0</v>
      </c>
      <c r="K36" s="55">
        <v>0</v>
      </c>
      <c r="L36" s="55">
        <v>0</v>
      </c>
      <c r="M36" s="55">
        <v>0</v>
      </c>
      <c r="N36" s="55">
        <v>0.53877758620689653</v>
      </c>
      <c r="O36" s="55">
        <v>0.13699533120846158</v>
      </c>
      <c r="P36" s="55">
        <v>4.608339120739088</v>
      </c>
      <c r="Q36" s="55">
        <v>0.98995491070142816</v>
      </c>
      <c r="R36" s="55">
        <v>1.9993630573248407E-3</v>
      </c>
    </row>
    <row r="37" spans="1:18">
      <c r="A37" s="56">
        <v>2016</v>
      </c>
      <c r="B37" s="57" t="s">
        <v>106</v>
      </c>
      <c r="C37" s="58" t="s">
        <v>107</v>
      </c>
      <c r="D37" s="59">
        <v>1</v>
      </c>
      <c r="E37" s="60">
        <v>-3.1925743737919177E-2</v>
      </c>
      <c r="F37" s="61">
        <v>9.4</v>
      </c>
      <c r="G37" s="62">
        <v>0</v>
      </c>
      <c r="H37" s="55">
        <v>0</v>
      </c>
      <c r="I37" s="62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0.9126777777777777</v>
      </c>
      <c r="O37" s="55">
        <v>0.15429186697155431</v>
      </c>
      <c r="P37" s="55">
        <v>5.3699917842031022</v>
      </c>
      <c r="Q37" s="55">
        <v>0.98849133400697176</v>
      </c>
      <c r="R37" s="55">
        <v>1.7398773006134971E-3</v>
      </c>
    </row>
    <row r="38" spans="1:18">
      <c r="A38" s="56">
        <v>2016</v>
      </c>
      <c r="B38" s="57" t="s">
        <v>109</v>
      </c>
      <c r="C38" s="58" t="s">
        <v>110</v>
      </c>
      <c r="D38" s="59">
        <v>1</v>
      </c>
      <c r="E38" s="60">
        <v>1.6830774694959291E-2</v>
      </c>
      <c r="F38" s="61">
        <v>7.6</v>
      </c>
      <c r="G38" s="62">
        <v>0</v>
      </c>
      <c r="H38" s="55">
        <v>0</v>
      </c>
      <c r="I38" s="62">
        <v>1</v>
      </c>
      <c r="J38" s="55">
        <v>0</v>
      </c>
      <c r="K38" s="55">
        <v>0</v>
      </c>
      <c r="L38" s="55">
        <v>0</v>
      </c>
      <c r="M38" s="55">
        <v>1</v>
      </c>
      <c r="N38" s="55">
        <v>0.25585717703349281</v>
      </c>
      <c r="O38" s="55">
        <v>0.27393274931510087</v>
      </c>
      <c r="P38" s="55">
        <v>8.2230003654778319</v>
      </c>
      <c r="Q38" s="55">
        <v>0.96981111434216349</v>
      </c>
      <c r="R38" s="55">
        <v>3.5557819383259912E-3</v>
      </c>
    </row>
    <row r="39" spans="1:18">
      <c r="A39" s="56">
        <v>2016</v>
      </c>
      <c r="B39" s="57" t="s">
        <v>111</v>
      </c>
      <c r="C39" s="58" t="s">
        <v>112</v>
      </c>
      <c r="D39" s="59">
        <v>0</v>
      </c>
      <c r="E39" s="60">
        <v>3.4842267554841981E-2</v>
      </c>
      <c r="F39" s="61">
        <v>10.8</v>
      </c>
      <c r="G39" s="62">
        <v>0</v>
      </c>
      <c r="H39" s="55">
        <v>0</v>
      </c>
      <c r="I39" s="62">
        <v>1</v>
      </c>
      <c r="J39" s="55">
        <v>0</v>
      </c>
      <c r="K39" s="55">
        <v>0</v>
      </c>
      <c r="L39" s="55">
        <v>1</v>
      </c>
      <c r="M39" s="55">
        <v>0</v>
      </c>
      <c r="N39" s="55">
        <v>0.39536649214659686</v>
      </c>
      <c r="O39" s="55">
        <v>0.26299854679955648</v>
      </c>
      <c r="P39" s="55">
        <v>5.4833534256883869</v>
      </c>
      <c r="Q39" s="55">
        <v>0.96128583725087724</v>
      </c>
      <c r="R39" s="55">
        <v>3.0453125000000003E-3</v>
      </c>
    </row>
    <row r="40" spans="1:18">
      <c r="A40" s="56">
        <v>2016</v>
      </c>
      <c r="B40" s="57" t="s">
        <v>113</v>
      </c>
      <c r="C40" s="58" t="s">
        <v>114</v>
      </c>
      <c r="D40" s="59">
        <v>0</v>
      </c>
      <c r="E40" s="60">
        <v>5.3808349711415931E-2</v>
      </c>
      <c r="F40" s="61">
        <v>11.9</v>
      </c>
      <c r="G40" s="62">
        <v>0</v>
      </c>
      <c r="H40" s="55">
        <v>0</v>
      </c>
      <c r="I40" s="62">
        <v>1</v>
      </c>
      <c r="J40" s="55">
        <v>0</v>
      </c>
      <c r="K40" s="55">
        <v>0</v>
      </c>
      <c r="L40" s="55">
        <v>1</v>
      </c>
      <c r="M40" s="55">
        <v>0</v>
      </c>
      <c r="N40" s="55">
        <v>0.32370243902439022</v>
      </c>
      <c r="O40" s="55">
        <v>0.20030204704827484</v>
      </c>
      <c r="P40" s="55">
        <v>3.4117738257810881</v>
      </c>
      <c r="Q40" s="55">
        <v>0.89075332660226947</v>
      </c>
      <c r="R40" s="55">
        <v>2.1448224852071004E-3</v>
      </c>
    </row>
    <row r="41" spans="1:18">
      <c r="A41" s="56">
        <v>2016</v>
      </c>
      <c r="B41" s="57" t="s">
        <v>115</v>
      </c>
      <c r="C41" s="58" t="s">
        <v>116</v>
      </c>
      <c r="D41" s="59">
        <v>0</v>
      </c>
      <c r="E41" s="60">
        <v>3.5406779008273465E-2</v>
      </c>
      <c r="F41" s="61">
        <v>11</v>
      </c>
      <c r="G41" s="62">
        <v>0</v>
      </c>
      <c r="H41" s="55">
        <v>0</v>
      </c>
      <c r="I41" s="62">
        <v>1</v>
      </c>
      <c r="J41" s="55">
        <v>0</v>
      </c>
      <c r="K41" s="55">
        <v>0</v>
      </c>
      <c r="L41" s="55">
        <v>1</v>
      </c>
      <c r="M41" s="55">
        <v>0</v>
      </c>
      <c r="N41" s="55">
        <v>0.41365882352941175</v>
      </c>
      <c r="O41" s="55">
        <v>0.2259556951502526</v>
      </c>
      <c r="P41" s="55">
        <v>5.0037509072467037</v>
      </c>
      <c r="Q41" s="55">
        <v>0.95794109003346517</v>
      </c>
      <c r="R41" s="55">
        <v>2.1908641975308643E-3</v>
      </c>
    </row>
    <row r="42" spans="1:18">
      <c r="A42" s="56">
        <v>2016</v>
      </c>
      <c r="B42" s="57" t="s">
        <v>117</v>
      </c>
      <c r="C42" s="58" t="s">
        <v>118</v>
      </c>
      <c r="D42" s="59">
        <v>0</v>
      </c>
      <c r="E42" s="60">
        <v>4.3100453753313735E-2</v>
      </c>
      <c r="F42" s="61">
        <v>8.5</v>
      </c>
      <c r="G42" s="62">
        <v>0</v>
      </c>
      <c r="H42" s="55">
        <v>0</v>
      </c>
      <c r="I42" s="62">
        <v>1</v>
      </c>
      <c r="J42" s="55">
        <v>0</v>
      </c>
      <c r="K42" s="55">
        <v>0</v>
      </c>
      <c r="L42" s="55">
        <v>1</v>
      </c>
      <c r="M42" s="55">
        <v>0</v>
      </c>
      <c r="N42" s="55">
        <v>0.3502907630522088</v>
      </c>
      <c r="O42" s="55">
        <v>0.2427802556490713</v>
      </c>
      <c r="P42" s="55">
        <v>5.9971223907191868</v>
      </c>
      <c r="Q42" s="55">
        <v>0.96975891514106471</v>
      </c>
      <c r="R42" s="55">
        <v>3.2725806451612905E-3</v>
      </c>
    </row>
    <row r="43" spans="1:18">
      <c r="A43" s="56">
        <v>2016</v>
      </c>
      <c r="B43" s="57" t="s">
        <v>119</v>
      </c>
      <c r="C43" s="58" t="s">
        <v>120</v>
      </c>
      <c r="D43" s="59">
        <v>0</v>
      </c>
      <c r="E43" s="60">
        <v>1.7711167370630946E-2</v>
      </c>
      <c r="F43" s="61">
        <v>9.6999999999999993</v>
      </c>
      <c r="G43" s="62">
        <v>0</v>
      </c>
      <c r="H43" s="55">
        <v>0</v>
      </c>
      <c r="I43" s="62">
        <v>1</v>
      </c>
      <c r="J43" s="55">
        <v>0</v>
      </c>
      <c r="K43" s="55">
        <v>0</v>
      </c>
      <c r="L43" s="55">
        <v>1</v>
      </c>
      <c r="M43" s="55">
        <v>0</v>
      </c>
      <c r="N43" s="55">
        <v>0.38840406504065039</v>
      </c>
      <c r="O43" s="55">
        <v>0.1677248891810425</v>
      </c>
      <c r="P43" s="55">
        <v>5.678006365005567</v>
      </c>
      <c r="Q43" s="55">
        <v>0.96803471366044502</v>
      </c>
      <c r="R43" s="55">
        <v>2.2690936106983654E-3</v>
      </c>
    </row>
    <row r="44" spans="1:18">
      <c r="A44" s="56">
        <v>2016</v>
      </c>
      <c r="B44" s="57" t="s">
        <v>121</v>
      </c>
      <c r="C44" s="58" t="s">
        <v>122</v>
      </c>
      <c r="D44" s="59">
        <v>0</v>
      </c>
      <c r="E44" s="60">
        <v>6.3459832775646201E-3</v>
      </c>
      <c r="F44" s="61">
        <v>11.3</v>
      </c>
      <c r="G44" s="62">
        <v>0</v>
      </c>
      <c r="H44" s="55">
        <v>0</v>
      </c>
      <c r="I44" s="62">
        <v>1</v>
      </c>
      <c r="J44" s="55">
        <v>0</v>
      </c>
      <c r="K44" s="55">
        <v>0</v>
      </c>
      <c r="L44" s="55">
        <v>1</v>
      </c>
      <c r="M44" s="55">
        <v>0</v>
      </c>
      <c r="N44" s="55">
        <v>0.35598709677419349</v>
      </c>
      <c r="O44" s="55">
        <v>0.19882290333994432</v>
      </c>
      <c r="P44" s="55">
        <v>7.0883340486650903</v>
      </c>
      <c r="Q44" s="55">
        <v>0.97318677733879444</v>
      </c>
      <c r="R44" s="55">
        <v>1.0511545293072824E-3</v>
      </c>
    </row>
    <row r="45" spans="1:18">
      <c r="A45" s="56">
        <v>2016</v>
      </c>
      <c r="B45" s="57" t="s">
        <v>123</v>
      </c>
      <c r="C45" s="58" t="s">
        <v>124</v>
      </c>
      <c r="D45" s="59">
        <v>0</v>
      </c>
      <c r="E45" s="60">
        <v>2.8437423109825182E-3</v>
      </c>
      <c r="F45" s="61">
        <v>8.9</v>
      </c>
      <c r="G45" s="62">
        <v>0</v>
      </c>
      <c r="H45" s="55">
        <v>0</v>
      </c>
      <c r="I45" s="62">
        <v>1</v>
      </c>
      <c r="J45" s="55">
        <v>0</v>
      </c>
      <c r="K45" s="55">
        <v>0</v>
      </c>
      <c r="L45" s="55">
        <v>1</v>
      </c>
      <c r="M45" s="55">
        <v>0</v>
      </c>
      <c r="N45" s="55">
        <v>0.54969531250000003</v>
      </c>
      <c r="O45" s="55">
        <v>0.19311479637929929</v>
      </c>
      <c r="P45" s="55">
        <v>4.4972249682704506</v>
      </c>
      <c r="Q45" s="55">
        <v>0.97536419323204615</v>
      </c>
      <c r="R45" s="55">
        <v>2.5871641791044776E-3</v>
      </c>
    </row>
    <row r="46" spans="1:18">
      <c r="A46" s="56">
        <v>2016</v>
      </c>
      <c r="B46" s="57" t="s">
        <v>125</v>
      </c>
      <c r="C46" s="58" t="s">
        <v>126</v>
      </c>
      <c r="D46" s="59">
        <v>1</v>
      </c>
      <c r="E46" s="60">
        <v>5.7530163542784361E-2</v>
      </c>
      <c r="F46" s="61">
        <v>8.5</v>
      </c>
      <c r="G46" s="62">
        <v>0</v>
      </c>
      <c r="H46" s="55">
        <v>0</v>
      </c>
      <c r="I46" s="62">
        <v>1</v>
      </c>
      <c r="J46" s="55">
        <v>0</v>
      </c>
      <c r="K46" s="55">
        <v>0</v>
      </c>
      <c r="L46" s="55">
        <v>1</v>
      </c>
      <c r="M46" s="55">
        <v>0</v>
      </c>
      <c r="N46" s="55">
        <v>0.57227937500000003</v>
      </c>
      <c r="O46" s="55">
        <v>0.21831071802334723</v>
      </c>
      <c r="P46" s="55">
        <v>4.9120728269100473</v>
      </c>
      <c r="Q46" s="55">
        <v>0.97259751847600651</v>
      </c>
      <c r="R46" s="55">
        <v>4.1065466448445172E-3</v>
      </c>
    </row>
    <row r="47" spans="1:18">
      <c r="A47" s="56">
        <v>2016</v>
      </c>
      <c r="B47" s="57" t="s">
        <v>127</v>
      </c>
      <c r="C47" s="58" t="s">
        <v>128</v>
      </c>
      <c r="D47" s="59">
        <v>1</v>
      </c>
      <c r="E47" s="60">
        <v>2.9036944394433641E-2</v>
      </c>
      <c r="F47" s="61">
        <v>10</v>
      </c>
      <c r="G47" s="62">
        <v>0</v>
      </c>
      <c r="H47" s="55">
        <v>0</v>
      </c>
      <c r="I47" s="62">
        <v>1</v>
      </c>
      <c r="J47" s="55">
        <v>0</v>
      </c>
      <c r="K47" s="55">
        <v>0</v>
      </c>
      <c r="L47" s="55">
        <v>1</v>
      </c>
      <c r="M47" s="55">
        <v>0</v>
      </c>
      <c r="N47" s="55">
        <v>0.55682795698924736</v>
      </c>
      <c r="O47" s="55">
        <v>0.19904932222538821</v>
      </c>
      <c r="P47" s="55">
        <v>4.0835819290673676</v>
      </c>
      <c r="Q47" s="55">
        <v>0.96912812590518493</v>
      </c>
      <c r="R47" s="55">
        <v>3.8992682926829269E-3</v>
      </c>
    </row>
    <row r="48" spans="1:18">
      <c r="A48" s="56">
        <v>2016</v>
      </c>
      <c r="B48" s="57" t="s">
        <v>129</v>
      </c>
      <c r="C48" s="58" t="s">
        <v>130</v>
      </c>
      <c r="D48" s="59">
        <v>1</v>
      </c>
      <c r="E48" s="60">
        <v>3.9510660646337757E-2</v>
      </c>
      <c r="F48" s="61">
        <v>11.2</v>
      </c>
      <c r="G48" s="62">
        <v>0</v>
      </c>
      <c r="H48" s="55">
        <v>0</v>
      </c>
      <c r="I48" s="62">
        <v>1</v>
      </c>
      <c r="J48" s="55">
        <v>0</v>
      </c>
      <c r="K48" s="55">
        <v>0</v>
      </c>
      <c r="L48" s="55">
        <v>1</v>
      </c>
      <c r="M48" s="55">
        <v>0</v>
      </c>
      <c r="N48" s="55">
        <v>0.53154999999999997</v>
      </c>
      <c r="O48" s="55">
        <v>0.22288361097142412</v>
      </c>
      <c r="P48" s="55">
        <v>5.0589820315505962</v>
      </c>
      <c r="Q48" s="55">
        <v>0.9633289436553476</v>
      </c>
      <c r="R48" s="55">
        <v>1.8947752126366949E-3</v>
      </c>
    </row>
    <row r="49" spans="1:18">
      <c r="A49" s="56">
        <v>2016</v>
      </c>
      <c r="B49" s="57" t="s">
        <v>131</v>
      </c>
      <c r="C49" s="58" t="s">
        <v>132</v>
      </c>
      <c r="D49" s="59">
        <v>1</v>
      </c>
      <c r="E49" s="60">
        <v>-6.2819943612089771E-2</v>
      </c>
      <c r="F49" s="61">
        <v>9.5</v>
      </c>
      <c r="G49" s="62">
        <v>0</v>
      </c>
      <c r="H49" s="55">
        <v>0</v>
      </c>
      <c r="I49" s="62">
        <v>1</v>
      </c>
      <c r="J49" s="55">
        <v>0</v>
      </c>
      <c r="K49" s="55">
        <v>0</v>
      </c>
      <c r="L49" s="55">
        <v>1</v>
      </c>
      <c r="M49" s="55">
        <v>0</v>
      </c>
      <c r="N49" s="55">
        <v>0.51909541284403671</v>
      </c>
      <c r="O49" s="55">
        <v>0.23745081661512074</v>
      </c>
      <c r="P49" s="55">
        <v>5.8886473619010076</v>
      </c>
      <c r="Q49" s="55">
        <v>0.96861336057432301</v>
      </c>
      <c r="R49" s="55">
        <v>2.7237730061349693E-3</v>
      </c>
    </row>
    <row r="50" spans="1:18">
      <c r="A50" s="56">
        <v>2016</v>
      </c>
      <c r="B50" s="57" t="s">
        <v>133</v>
      </c>
      <c r="C50" s="58" t="s">
        <v>134</v>
      </c>
      <c r="D50" s="59">
        <v>1</v>
      </c>
      <c r="E50" s="60">
        <v>1.8999981433323342E-2</v>
      </c>
      <c r="F50" s="61">
        <v>8.3000000000000007</v>
      </c>
      <c r="G50" s="62">
        <v>0</v>
      </c>
      <c r="H50" s="55">
        <v>0</v>
      </c>
      <c r="I50" s="62">
        <v>1</v>
      </c>
      <c r="J50" s="55">
        <v>0</v>
      </c>
      <c r="K50" s="55">
        <v>0</v>
      </c>
      <c r="L50" s="55">
        <v>1</v>
      </c>
      <c r="M50" s="55">
        <v>0</v>
      </c>
      <c r="N50" s="55">
        <v>0.42043828571428571</v>
      </c>
      <c r="O50" s="55">
        <v>0.22292964712365429</v>
      </c>
      <c r="P50" s="55">
        <v>4.296430143775857</v>
      </c>
      <c r="Q50" s="55">
        <v>0.96681965894094191</v>
      </c>
      <c r="R50" s="55">
        <v>3.9186195826645268E-3</v>
      </c>
    </row>
    <row r="51" spans="1:18">
      <c r="A51" s="56">
        <v>2016</v>
      </c>
      <c r="B51" s="57" t="s">
        <v>135</v>
      </c>
      <c r="C51" s="58" t="s">
        <v>136</v>
      </c>
      <c r="D51" s="59">
        <v>1</v>
      </c>
      <c r="E51" s="60">
        <v>1.4765576051775036E-2</v>
      </c>
      <c r="F51" s="61">
        <v>10.199999999999999</v>
      </c>
      <c r="G51" s="62">
        <v>0</v>
      </c>
      <c r="H51" s="55">
        <v>0</v>
      </c>
      <c r="I51" s="62">
        <v>1</v>
      </c>
      <c r="J51" s="55">
        <v>0</v>
      </c>
      <c r="K51" s="55">
        <v>0</v>
      </c>
      <c r="L51" s="55">
        <v>1</v>
      </c>
      <c r="M51" s="55">
        <v>0</v>
      </c>
      <c r="N51" s="55">
        <v>0.50515972222222216</v>
      </c>
      <c r="O51" s="55">
        <v>0.24683622480250136</v>
      </c>
      <c r="P51" s="55">
        <v>4.3918791658041814</v>
      </c>
      <c r="Q51" s="55">
        <v>0.97343524462834907</v>
      </c>
      <c r="R51" s="55">
        <v>2.2734117647058823E-3</v>
      </c>
    </row>
    <row r="52" spans="1:18">
      <c r="A52" s="56">
        <v>2016</v>
      </c>
      <c r="B52" s="57" t="s">
        <v>137</v>
      </c>
      <c r="C52" s="58" t="s">
        <v>138</v>
      </c>
      <c r="D52" s="59">
        <v>0</v>
      </c>
      <c r="E52" s="60">
        <v>1.3752019272760404E-2</v>
      </c>
      <c r="F52" s="61">
        <v>10.9</v>
      </c>
      <c r="G52" s="62">
        <v>0</v>
      </c>
      <c r="H52" s="55">
        <v>0</v>
      </c>
      <c r="I52" s="62">
        <v>1</v>
      </c>
      <c r="J52" s="55">
        <v>0</v>
      </c>
      <c r="K52" s="55">
        <v>0</v>
      </c>
      <c r="L52" s="55">
        <v>0</v>
      </c>
      <c r="M52" s="55">
        <v>0</v>
      </c>
      <c r="N52" s="55">
        <v>0.78588235294117648</v>
      </c>
      <c r="O52" s="55">
        <v>0.11823255876882736</v>
      </c>
      <c r="P52" s="55">
        <v>4.484885091362127</v>
      </c>
      <c r="Q52" s="55">
        <v>0.98197604790419157</v>
      </c>
      <c r="R52" s="55">
        <v>1.7078014184397161E-3</v>
      </c>
    </row>
    <row r="53" spans="1:18">
      <c r="A53" s="56">
        <v>2016</v>
      </c>
      <c r="B53" s="57" t="s">
        <v>139</v>
      </c>
      <c r="C53" s="58" t="s">
        <v>140</v>
      </c>
      <c r="D53" s="59">
        <v>0</v>
      </c>
      <c r="E53" s="60">
        <v>3.7038841363379749E-3</v>
      </c>
      <c r="F53" s="61">
        <v>8.8000000000000007</v>
      </c>
      <c r="G53" s="62">
        <v>0</v>
      </c>
      <c r="H53" s="55">
        <v>0</v>
      </c>
      <c r="I53" s="62">
        <v>1</v>
      </c>
      <c r="J53" s="55">
        <v>0</v>
      </c>
      <c r="K53" s="55">
        <v>0</v>
      </c>
      <c r="L53" s="55">
        <v>0</v>
      </c>
      <c r="M53" s="55">
        <v>0</v>
      </c>
      <c r="N53" s="55">
        <v>0.41239523809523809</v>
      </c>
      <c r="O53" s="55">
        <v>0.21010388562526755</v>
      </c>
      <c r="P53" s="55">
        <v>5.8820091995221029</v>
      </c>
      <c r="Q53" s="55">
        <v>0.97100562336177743</v>
      </c>
      <c r="R53" s="55">
        <v>1.1706293706293706E-3</v>
      </c>
    </row>
    <row r="54" spans="1:18">
      <c r="A54" s="56">
        <v>2016</v>
      </c>
      <c r="B54" s="57" t="s">
        <v>141</v>
      </c>
      <c r="C54" s="58" t="s">
        <v>142</v>
      </c>
      <c r="D54" s="59">
        <v>1</v>
      </c>
      <c r="E54" s="60">
        <v>0.10078105622498965</v>
      </c>
      <c r="F54" s="61">
        <v>8.1</v>
      </c>
      <c r="G54" s="62">
        <v>0</v>
      </c>
      <c r="H54" s="55">
        <v>0</v>
      </c>
      <c r="I54" s="62">
        <v>1</v>
      </c>
      <c r="J54" s="55">
        <v>0</v>
      </c>
      <c r="K54" s="55">
        <v>0</v>
      </c>
      <c r="L54" s="55">
        <v>0</v>
      </c>
      <c r="M54" s="55">
        <v>0</v>
      </c>
      <c r="N54" s="55">
        <v>0.75558448275862067</v>
      </c>
      <c r="O54" s="55">
        <v>0.17683078936228433</v>
      </c>
      <c r="P54" s="55">
        <v>4.3896829364335277</v>
      </c>
      <c r="Q54" s="55">
        <v>0.97566168232402861</v>
      </c>
      <c r="R54" s="55">
        <v>3.1370588235294116E-3</v>
      </c>
    </row>
    <row r="55" spans="1:18">
      <c r="A55" s="56">
        <v>2016</v>
      </c>
      <c r="B55" s="57" t="s">
        <v>143</v>
      </c>
      <c r="C55" s="58" t="s">
        <v>144</v>
      </c>
      <c r="D55" s="59">
        <v>1</v>
      </c>
      <c r="E55" s="60">
        <v>8.6991000595812065E-2</v>
      </c>
      <c r="F55" s="61">
        <v>9.1</v>
      </c>
      <c r="G55" s="62">
        <v>0</v>
      </c>
      <c r="H55" s="55">
        <v>0</v>
      </c>
      <c r="I55" s="62">
        <v>1</v>
      </c>
      <c r="J55" s="55">
        <v>0</v>
      </c>
      <c r="K55" s="55">
        <v>0</v>
      </c>
      <c r="L55" s="55">
        <v>0</v>
      </c>
      <c r="M55" s="55">
        <v>0</v>
      </c>
      <c r="N55" s="55">
        <v>0.77139583333333328</v>
      </c>
      <c r="O55" s="55">
        <v>0.22588753365514477</v>
      </c>
      <c r="P55" s="55">
        <v>5.770250112747048</v>
      </c>
      <c r="Q55" s="55">
        <v>0.99185567288735244</v>
      </c>
      <c r="R55" s="55">
        <v>1.1054252199413489E-3</v>
      </c>
    </row>
    <row r="56" spans="1:18">
      <c r="A56" s="56">
        <v>2016</v>
      </c>
      <c r="B56" s="57" t="s">
        <v>145</v>
      </c>
      <c r="C56" s="58" t="s">
        <v>146</v>
      </c>
      <c r="D56" s="59">
        <v>1</v>
      </c>
      <c r="E56" s="60">
        <v>-5.6740897906001151E-3</v>
      </c>
      <c r="F56" s="61">
        <v>12.2</v>
      </c>
      <c r="G56" s="62">
        <v>0</v>
      </c>
      <c r="H56" s="55">
        <v>0</v>
      </c>
      <c r="I56" s="62">
        <v>1</v>
      </c>
      <c r="J56" s="55">
        <v>0</v>
      </c>
      <c r="K56" s="55">
        <v>0</v>
      </c>
      <c r="L56" s="55">
        <v>0</v>
      </c>
      <c r="M56" s="55">
        <v>0</v>
      </c>
      <c r="N56" s="55">
        <v>0.66670344827586203</v>
      </c>
      <c r="O56" s="55">
        <v>0.17910957973234828</v>
      </c>
      <c r="P56" s="55">
        <v>3.9184932124438534</v>
      </c>
      <c r="Q56" s="55">
        <v>0.96891033598146314</v>
      </c>
      <c r="R56" s="55">
        <v>1.4346062052505966E-3</v>
      </c>
    </row>
    <row r="57" spans="1:18">
      <c r="A57" s="56">
        <v>2016</v>
      </c>
      <c r="B57" s="57" t="s">
        <v>147</v>
      </c>
      <c r="C57" s="58" t="s">
        <v>148</v>
      </c>
      <c r="D57" s="59">
        <v>1</v>
      </c>
      <c r="E57" s="60">
        <v>-4.8169331197475589E-3</v>
      </c>
      <c r="F57" s="61">
        <v>8.6</v>
      </c>
      <c r="G57" s="62">
        <v>0</v>
      </c>
      <c r="H57" s="55">
        <v>0</v>
      </c>
      <c r="I57" s="62">
        <v>1</v>
      </c>
      <c r="J57" s="55">
        <v>0</v>
      </c>
      <c r="K57" s="55">
        <v>0</v>
      </c>
      <c r="L57" s="55">
        <v>0</v>
      </c>
      <c r="M57" s="55">
        <v>0</v>
      </c>
      <c r="N57" s="55">
        <v>0.59529999999999994</v>
      </c>
      <c r="O57" s="55">
        <v>0.15001027468504002</v>
      </c>
      <c r="P57" s="55">
        <v>3.6183157852348993</v>
      </c>
      <c r="Q57" s="55">
        <v>0.98473817259590368</v>
      </c>
      <c r="R57" s="55">
        <v>2.7389705882352941E-3</v>
      </c>
    </row>
    <row r="58" spans="1:18">
      <c r="A58" s="56">
        <v>2016</v>
      </c>
      <c r="B58" s="57" t="s">
        <v>149</v>
      </c>
      <c r="C58" s="58" t="s">
        <v>150</v>
      </c>
      <c r="D58" s="59">
        <v>1</v>
      </c>
      <c r="E58" s="60">
        <v>-5.9009629408036477E-3</v>
      </c>
      <c r="F58" s="61">
        <v>8.6999999999999993</v>
      </c>
      <c r="G58" s="62">
        <v>0</v>
      </c>
      <c r="H58" s="55">
        <v>0</v>
      </c>
      <c r="I58" s="62">
        <v>1</v>
      </c>
      <c r="J58" s="55">
        <v>0</v>
      </c>
      <c r="K58" s="55">
        <v>0</v>
      </c>
      <c r="L58" s="55">
        <v>0</v>
      </c>
      <c r="M58" s="55">
        <v>0</v>
      </c>
      <c r="N58" s="55">
        <v>0.7588454545454546</v>
      </c>
      <c r="O58" s="55">
        <v>0.19808204896996601</v>
      </c>
      <c r="P58" s="55">
        <v>4.2485708442776726</v>
      </c>
      <c r="Q58" s="55">
        <v>0.97871567253283487</v>
      </c>
      <c r="R58" s="55">
        <v>2.175510204081633E-3</v>
      </c>
    </row>
    <row r="59" spans="1:18">
      <c r="A59" s="56">
        <v>2016</v>
      </c>
      <c r="B59" s="57" t="s">
        <v>151</v>
      </c>
      <c r="C59" s="58" t="s">
        <v>152</v>
      </c>
      <c r="D59" s="59">
        <v>1</v>
      </c>
      <c r="E59" s="60">
        <v>-3.9454532350202173E-2</v>
      </c>
      <c r="F59" s="61">
        <v>11.5</v>
      </c>
      <c r="G59" s="62">
        <v>0</v>
      </c>
      <c r="H59" s="55">
        <v>0</v>
      </c>
      <c r="I59" s="62">
        <v>1</v>
      </c>
      <c r="J59" s="55">
        <v>0</v>
      </c>
      <c r="K59" s="55">
        <v>0</v>
      </c>
      <c r="L59" s="55">
        <v>0</v>
      </c>
      <c r="M59" s="55">
        <v>0</v>
      </c>
      <c r="N59" s="55">
        <v>0.62298444444444445</v>
      </c>
      <c r="O59" s="55">
        <v>0.19738966428769911</v>
      </c>
      <c r="P59" s="55">
        <v>3.6501513094367226</v>
      </c>
      <c r="Q59" s="55">
        <v>0.97561915225277607</v>
      </c>
      <c r="R59" s="55">
        <v>2.3013468013468015E-3</v>
      </c>
    </row>
    <row r="60" spans="1:18">
      <c r="A60" s="56">
        <v>2016</v>
      </c>
      <c r="B60" s="57" t="s">
        <v>153</v>
      </c>
      <c r="C60" s="58" t="s">
        <v>154</v>
      </c>
      <c r="D60" s="59">
        <v>1</v>
      </c>
      <c r="E60" s="60">
        <v>5.3547675945415554E-5</v>
      </c>
      <c r="F60" s="61">
        <v>11</v>
      </c>
      <c r="G60" s="62">
        <v>0</v>
      </c>
      <c r="H60" s="55">
        <v>0</v>
      </c>
      <c r="I60" s="62">
        <v>1</v>
      </c>
      <c r="J60" s="55">
        <v>0</v>
      </c>
      <c r="K60" s="55">
        <v>0</v>
      </c>
      <c r="L60" s="55">
        <v>0</v>
      </c>
      <c r="M60" s="55">
        <v>0</v>
      </c>
      <c r="N60" s="55">
        <v>0.65460253164556959</v>
      </c>
      <c r="O60" s="55">
        <v>0.22753312279412938</v>
      </c>
      <c r="P60" s="55">
        <v>5.1028141234567901</v>
      </c>
      <c r="Q60" s="55">
        <v>0.96867361777172745</v>
      </c>
      <c r="R60" s="55">
        <v>3.1827111984282911E-3</v>
      </c>
    </row>
    <row r="61" spans="1:18">
      <c r="A61" s="56">
        <v>2016</v>
      </c>
      <c r="B61" s="57" t="s">
        <v>156</v>
      </c>
      <c r="C61" s="58" t="s">
        <v>157</v>
      </c>
      <c r="D61" s="59">
        <v>0</v>
      </c>
      <c r="E61" s="60">
        <v>7.3105198172521164E-3</v>
      </c>
      <c r="F61" s="61">
        <v>8.1</v>
      </c>
      <c r="G61" s="62">
        <v>1</v>
      </c>
      <c r="H61" s="55">
        <v>0</v>
      </c>
      <c r="I61" s="62">
        <v>0</v>
      </c>
      <c r="J61" s="55">
        <v>0</v>
      </c>
      <c r="K61" s="55">
        <v>0</v>
      </c>
      <c r="L61" s="55">
        <v>0</v>
      </c>
      <c r="M61" s="55">
        <v>1</v>
      </c>
      <c r="N61" s="55">
        <v>0.23294095744680854</v>
      </c>
      <c r="O61" s="55">
        <v>0.37958372952136205</v>
      </c>
      <c r="P61" s="55">
        <v>7.4927267938576083</v>
      </c>
      <c r="Q61" s="55">
        <v>0.96319608886371988</v>
      </c>
      <c r="R61" s="55">
        <v>4.3443396226415095E-3</v>
      </c>
    </row>
    <row r="62" spans="1:18">
      <c r="A62" s="56">
        <v>2016</v>
      </c>
      <c r="B62" s="57" t="s">
        <v>158</v>
      </c>
      <c r="C62" s="58" t="s">
        <v>159</v>
      </c>
      <c r="D62" s="59">
        <v>1</v>
      </c>
      <c r="E62" s="60">
        <v>3.1036440866386256E-2</v>
      </c>
      <c r="F62" s="61">
        <v>7.5</v>
      </c>
      <c r="G62" s="62">
        <v>1</v>
      </c>
      <c r="H62" s="55">
        <v>0</v>
      </c>
      <c r="I62" s="62">
        <v>0</v>
      </c>
      <c r="J62" s="55">
        <v>0</v>
      </c>
      <c r="K62" s="55">
        <v>0</v>
      </c>
      <c r="L62" s="55">
        <v>0</v>
      </c>
      <c r="M62" s="55">
        <v>1</v>
      </c>
      <c r="N62" s="55">
        <v>0.244120886981402</v>
      </c>
      <c r="O62" s="55">
        <v>0.32401236985201165</v>
      </c>
      <c r="P62" s="55">
        <v>7.4900006995181094</v>
      </c>
      <c r="Q62" s="55">
        <v>0.9660707745230469</v>
      </c>
      <c r="R62" s="55">
        <v>3.5411009174311924E-3</v>
      </c>
    </row>
    <row r="63" spans="1:18">
      <c r="A63" s="56">
        <v>2016</v>
      </c>
      <c r="B63" s="57" t="s">
        <v>160</v>
      </c>
      <c r="C63" s="58" t="s">
        <v>95</v>
      </c>
      <c r="D63" s="59">
        <v>1</v>
      </c>
      <c r="E63" s="60">
        <v>1.7410882411742552E-2</v>
      </c>
      <c r="F63" s="61">
        <v>7.9</v>
      </c>
      <c r="G63" s="62">
        <v>1</v>
      </c>
      <c r="H63" s="55">
        <v>0</v>
      </c>
      <c r="I63" s="62">
        <v>0</v>
      </c>
      <c r="J63" s="55">
        <v>0</v>
      </c>
      <c r="K63" s="55">
        <v>0</v>
      </c>
      <c r="L63" s="55">
        <v>0</v>
      </c>
      <c r="M63" s="55">
        <v>1</v>
      </c>
      <c r="N63" s="55">
        <v>0.2254450248756219</v>
      </c>
      <c r="O63" s="55">
        <v>0.29120977150563732</v>
      </c>
      <c r="P63" s="55">
        <v>6.8955335653594769</v>
      </c>
      <c r="Q63" s="55">
        <v>0.96623593577766032</v>
      </c>
      <c r="R63" s="55">
        <v>2.7592425608656446E-3</v>
      </c>
    </row>
    <row r="64" spans="1:18">
      <c r="A64" s="56">
        <v>2016</v>
      </c>
      <c r="B64" s="57" t="s">
        <v>161</v>
      </c>
      <c r="C64" s="58" t="s">
        <v>162</v>
      </c>
      <c r="D64" s="59">
        <v>1</v>
      </c>
      <c r="E64" s="60">
        <v>9.8376327081130269E-2</v>
      </c>
      <c r="F64" s="61">
        <v>8</v>
      </c>
      <c r="G64" s="62">
        <v>1</v>
      </c>
      <c r="H64" s="55">
        <v>0</v>
      </c>
      <c r="I64" s="62">
        <v>0</v>
      </c>
      <c r="J64" s="55">
        <v>0</v>
      </c>
      <c r="K64" s="55">
        <v>0</v>
      </c>
      <c r="L64" s="55">
        <v>0</v>
      </c>
      <c r="M64" s="55">
        <v>1</v>
      </c>
      <c r="N64" s="55">
        <v>0.31063302107728336</v>
      </c>
      <c r="O64" s="55">
        <v>0.30254704793339593</v>
      </c>
      <c r="P64" s="55">
        <v>7.9849541425221178</v>
      </c>
      <c r="Q64" s="55">
        <v>0.96962046979688676</v>
      </c>
      <c r="R64" s="55">
        <v>3.9447381302006859E-3</v>
      </c>
    </row>
    <row r="65" spans="1:18">
      <c r="A65" s="56">
        <v>2016</v>
      </c>
      <c r="B65" s="57" t="s">
        <v>163</v>
      </c>
      <c r="C65" s="58" t="s">
        <v>164</v>
      </c>
      <c r="D65" s="59">
        <v>0</v>
      </c>
      <c r="E65" s="60">
        <v>2.6096356945046764E-2</v>
      </c>
      <c r="F65" s="61">
        <v>9.8000000000000007</v>
      </c>
      <c r="G65" s="62">
        <v>1</v>
      </c>
      <c r="H65" s="55">
        <v>0</v>
      </c>
      <c r="I65" s="62">
        <v>0</v>
      </c>
      <c r="J65" s="55">
        <v>0</v>
      </c>
      <c r="K65" s="55">
        <v>0</v>
      </c>
      <c r="L65" s="55">
        <v>1</v>
      </c>
      <c r="M65" s="55">
        <v>0</v>
      </c>
      <c r="N65" s="55">
        <v>0.40353223140495864</v>
      </c>
      <c r="O65" s="55">
        <v>0.19328733370941667</v>
      </c>
      <c r="P65" s="55">
        <v>5.0519042948038173</v>
      </c>
      <c r="Q65" s="55">
        <v>0.97296190253832893</v>
      </c>
      <c r="R65" s="55">
        <v>2.1466666666666669E-3</v>
      </c>
    </row>
    <row r="66" spans="1:18">
      <c r="A66" s="56">
        <v>2016</v>
      </c>
      <c r="B66" s="57" t="s">
        <v>165</v>
      </c>
      <c r="C66" s="58" t="s">
        <v>166</v>
      </c>
      <c r="D66" s="59">
        <v>0</v>
      </c>
      <c r="E66" s="60">
        <v>4.1421093060540835E-2</v>
      </c>
      <c r="F66" s="61">
        <v>9.9</v>
      </c>
      <c r="G66" s="62">
        <v>1</v>
      </c>
      <c r="H66" s="55">
        <v>0</v>
      </c>
      <c r="I66" s="62">
        <v>0</v>
      </c>
      <c r="J66" s="55">
        <v>0</v>
      </c>
      <c r="K66" s="55">
        <v>0</v>
      </c>
      <c r="L66" s="55">
        <v>1</v>
      </c>
      <c r="M66" s="55">
        <v>0</v>
      </c>
      <c r="N66" s="55">
        <v>0.49915624999999997</v>
      </c>
      <c r="O66" s="55">
        <v>0.20183822211803448</v>
      </c>
      <c r="P66" s="55">
        <v>5.4621319690137584</v>
      </c>
      <c r="Q66" s="55">
        <v>0.96905850050531706</v>
      </c>
      <c r="R66" s="55">
        <v>2.4925072046109512E-3</v>
      </c>
    </row>
    <row r="67" spans="1:18">
      <c r="A67" s="56">
        <v>2016</v>
      </c>
      <c r="B67" s="57" t="s">
        <v>167</v>
      </c>
      <c r="C67" s="58" t="s">
        <v>168</v>
      </c>
      <c r="D67" s="59">
        <v>0</v>
      </c>
      <c r="E67" s="60">
        <v>1.8927745466559266E-2</v>
      </c>
      <c r="F67" s="61">
        <v>10.6</v>
      </c>
      <c r="G67" s="62">
        <v>1</v>
      </c>
      <c r="H67" s="55">
        <v>0</v>
      </c>
      <c r="I67" s="62">
        <v>0</v>
      </c>
      <c r="J67" s="55">
        <v>0</v>
      </c>
      <c r="K67" s="55">
        <v>0</v>
      </c>
      <c r="L67" s="55">
        <v>1</v>
      </c>
      <c r="M67" s="55">
        <v>0</v>
      </c>
      <c r="N67" s="55">
        <v>0.49180322580645158</v>
      </c>
      <c r="O67" s="55">
        <v>0.23978245537731779</v>
      </c>
      <c r="P67" s="55">
        <v>5.4932746256004519</v>
      </c>
      <c r="Q67" s="55">
        <v>0.96518080270761319</v>
      </c>
      <c r="R67" s="55">
        <v>1.6258805513016848E-3</v>
      </c>
    </row>
    <row r="68" spans="1:18">
      <c r="A68" s="56">
        <v>2016</v>
      </c>
      <c r="B68" s="57" t="s">
        <v>169</v>
      </c>
      <c r="C68" s="58" t="s">
        <v>170</v>
      </c>
      <c r="D68" s="59">
        <v>0</v>
      </c>
      <c r="E68" s="60">
        <v>4.5710746511091443E-2</v>
      </c>
      <c r="F68" s="61">
        <v>11.3</v>
      </c>
      <c r="G68" s="62">
        <v>1</v>
      </c>
      <c r="H68" s="55">
        <v>0</v>
      </c>
      <c r="I68" s="62">
        <v>0</v>
      </c>
      <c r="J68" s="55">
        <v>0</v>
      </c>
      <c r="K68" s="55">
        <v>0</v>
      </c>
      <c r="L68" s="55">
        <v>1</v>
      </c>
      <c r="M68" s="55">
        <v>0</v>
      </c>
      <c r="N68" s="55">
        <v>0.23614411764705884</v>
      </c>
      <c r="O68" s="55">
        <v>0.21011218543046359</v>
      </c>
      <c r="P68" s="55">
        <v>3.3077078316991435</v>
      </c>
      <c r="Q68" s="55">
        <v>0.7993000286465145</v>
      </c>
      <c r="R68" s="55">
        <v>1.6979978925184404E-3</v>
      </c>
    </row>
    <row r="69" spans="1:18">
      <c r="A69" s="56">
        <v>2016</v>
      </c>
      <c r="B69" s="57" t="s">
        <v>171</v>
      </c>
      <c r="C69" s="58" t="s">
        <v>172</v>
      </c>
      <c r="D69" s="59">
        <v>0</v>
      </c>
      <c r="E69" s="60">
        <v>2.4370518174593792E-2</v>
      </c>
      <c r="F69" s="61">
        <v>10.5</v>
      </c>
      <c r="G69" s="62">
        <v>1</v>
      </c>
      <c r="H69" s="55">
        <v>0</v>
      </c>
      <c r="I69" s="62">
        <v>0</v>
      </c>
      <c r="J69" s="55">
        <v>0</v>
      </c>
      <c r="K69" s="55">
        <v>0</v>
      </c>
      <c r="L69" s="55">
        <v>1</v>
      </c>
      <c r="M69" s="55">
        <v>0</v>
      </c>
      <c r="N69" s="55">
        <v>0.3290153846153846</v>
      </c>
      <c r="O69" s="55">
        <v>0.16710174629507898</v>
      </c>
      <c r="P69" s="55">
        <v>4.7639604831243165</v>
      </c>
      <c r="Q69" s="55">
        <v>0.96031783142509786</v>
      </c>
      <c r="R69" s="55">
        <v>2.611208791208791E-3</v>
      </c>
    </row>
    <row r="70" spans="1:18">
      <c r="A70" s="56">
        <v>2016</v>
      </c>
      <c r="B70" s="57" t="s">
        <v>173</v>
      </c>
      <c r="C70" s="58" t="s">
        <v>174</v>
      </c>
      <c r="D70" s="59">
        <v>0</v>
      </c>
      <c r="E70" s="60">
        <v>2.7307117292619944E-2</v>
      </c>
      <c r="F70" s="61">
        <v>7.9</v>
      </c>
      <c r="G70" s="62">
        <v>1</v>
      </c>
      <c r="H70" s="55">
        <v>0</v>
      </c>
      <c r="I70" s="62">
        <v>0</v>
      </c>
      <c r="J70" s="55">
        <v>0</v>
      </c>
      <c r="K70" s="55">
        <v>0</v>
      </c>
      <c r="L70" s="55">
        <v>1</v>
      </c>
      <c r="M70" s="55">
        <v>0</v>
      </c>
      <c r="N70" s="55">
        <v>0.53570357142857139</v>
      </c>
      <c r="O70" s="55">
        <v>0.2147843164765732</v>
      </c>
      <c r="P70" s="55">
        <v>4.2598438028819032</v>
      </c>
      <c r="Q70" s="55">
        <v>0.95666357771599875</v>
      </c>
      <c r="R70" s="55">
        <v>2.9019345238095236E-3</v>
      </c>
    </row>
    <row r="71" spans="1:18">
      <c r="A71" s="56">
        <v>2016</v>
      </c>
      <c r="B71" s="57" t="s">
        <v>175</v>
      </c>
      <c r="C71" s="58" t="s">
        <v>176</v>
      </c>
      <c r="D71" s="59">
        <v>0</v>
      </c>
      <c r="E71" s="60">
        <v>-1.3328274619733935E-2</v>
      </c>
      <c r="F71" s="61">
        <v>8.4</v>
      </c>
      <c r="G71" s="62">
        <v>1</v>
      </c>
      <c r="H71" s="55">
        <v>0</v>
      </c>
      <c r="I71" s="62">
        <v>0</v>
      </c>
      <c r="J71" s="55">
        <v>0</v>
      </c>
      <c r="K71" s="55">
        <v>0</v>
      </c>
      <c r="L71" s="55">
        <v>1</v>
      </c>
      <c r="M71" s="55">
        <v>0</v>
      </c>
      <c r="N71" s="55">
        <v>0.40822285714285711</v>
      </c>
      <c r="O71" s="55">
        <v>0.20200814580284304</v>
      </c>
      <c r="P71" s="55">
        <v>5.8075417627677099</v>
      </c>
      <c r="Q71" s="55">
        <v>0.96601296210753229</v>
      </c>
      <c r="R71" s="55">
        <v>1.8676923076923076E-3</v>
      </c>
    </row>
    <row r="72" spans="1:18">
      <c r="A72" s="56">
        <v>2016</v>
      </c>
      <c r="B72" s="57" t="s">
        <v>177</v>
      </c>
      <c r="C72" s="58" t="s">
        <v>178</v>
      </c>
      <c r="D72" s="59">
        <v>0</v>
      </c>
      <c r="E72" s="60">
        <v>1.0627767369216935E-2</v>
      </c>
      <c r="F72" s="61">
        <v>9.4</v>
      </c>
      <c r="G72" s="62">
        <v>1</v>
      </c>
      <c r="H72" s="55">
        <v>0</v>
      </c>
      <c r="I72" s="62">
        <v>0</v>
      </c>
      <c r="J72" s="55">
        <v>0</v>
      </c>
      <c r="K72" s="55">
        <v>0</v>
      </c>
      <c r="L72" s="55">
        <v>1</v>
      </c>
      <c r="M72" s="55">
        <v>0</v>
      </c>
      <c r="N72" s="55">
        <v>0.4396215962441315</v>
      </c>
      <c r="O72" s="55">
        <v>0.22573627877670302</v>
      </c>
      <c r="P72" s="55">
        <v>4.9532848556935463</v>
      </c>
      <c r="Q72" s="55">
        <v>0.9694733199913711</v>
      </c>
      <c r="R72" s="55">
        <v>2.5140721196130165E-3</v>
      </c>
    </row>
    <row r="73" spans="1:18">
      <c r="A73" s="56">
        <v>2016</v>
      </c>
      <c r="B73" s="57" t="s">
        <v>179</v>
      </c>
      <c r="C73" s="58" t="s">
        <v>180</v>
      </c>
      <c r="D73" s="59">
        <v>0</v>
      </c>
      <c r="E73" s="60">
        <v>1.7984083151331137E-2</v>
      </c>
      <c r="F73" s="61">
        <v>8.3000000000000007</v>
      </c>
      <c r="G73" s="62">
        <v>1</v>
      </c>
      <c r="H73" s="55">
        <v>0</v>
      </c>
      <c r="I73" s="62">
        <v>0</v>
      </c>
      <c r="J73" s="55">
        <v>0</v>
      </c>
      <c r="K73" s="55">
        <v>0</v>
      </c>
      <c r="L73" s="55">
        <v>1</v>
      </c>
      <c r="M73" s="55">
        <v>0</v>
      </c>
      <c r="N73" s="55">
        <v>0.39473097014925373</v>
      </c>
      <c r="O73" s="55">
        <v>0.21889600375872945</v>
      </c>
      <c r="P73" s="55">
        <v>6.1775734180092634</v>
      </c>
      <c r="Q73" s="55">
        <v>0.96673249019972984</v>
      </c>
      <c r="R73" s="55">
        <v>2.8064593301435404E-3</v>
      </c>
    </row>
    <row r="74" spans="1:18">
      <c r="A74" s="56">
        <v>2016</v>
      </c>
      <c r="B74" s="57" t="s">
        <v>181</v>
      </c>
      <c r="C74" s="58" t="s">
        <v>182</v>
      </c>
      <c r="D74" s="59">
        <v>0</v>
      </c>
      <c r="E74" s="60">
        <v>1.1297847101252506E-2</v>
      </c>
      <c r="F74" s="61">
        <v>9</v>
      </c>
      <c r="G74" s="62">
        <v>1</v>
      </c>
      <c r="H74" s="55">
        <v>0</v>
      </c>
      <c r="I74" s="62">
        <v>0</v>
      </c>
      <c r="J74" s="55">
        <v>0</v>
      </c>
      <c r="K74" s="55">
        <v>0</v>
      </c>
      <c r="L74" s="55">
        <v>1</v>
      </c>
      <c r="M74" s="55">
        <v>0</v>
      </c>
      <c r="N74" s="55">
        <v>0.33078281938325993</v>
      </c>
      <c r="O74" s="55">
        <v>0.23834414972355245</v>
      </c>
      <c r="P74" s="55">
        <v>5.3175404661096337</v>
      </c>
      <c r="Q74" s="55">
        <v>0.96445622918267582</v>
      </c>
      <c r="R74" s="55">
        <v>3.9133431085043987E-3</v>
      </c>
    </row>
    <row r="75" spans="1:18">
      <c r="A75" s="56">
        <v>2016</v>
      </c>
      <c r="B75" s="57" t="s">
        <v>183</v>
      </c>
      <c r="C75" s="58" t="s">
        <v>184</v>
      </c>
      <c r="D75" s="59">
        <v>1</v>
      </c>
      <c r="E75" s="60">
        <v>-1.0634096728275109E-2</v>
      </c>
      <c r="F75" s="61">
        <v>10</v>
      </c>
      <c r="G75" s="62">
        <v>1</v>
      </c>
      <c r="H75" s="55">
        <v>0</v>
      </c>
      <c r="I75" s="62">
        <v>0</v>
      </c>
      <c r="J75" s="55">
        <v>0</v>
      </c>
      <c r="K75" s="55">
        <v>0</v>
      </c>
      <c r="L75" s="55">
        <v>1</v>
      </c>
      <c r="M75" s="55">
        <v>0</v>
      </c>
      <c r="N75" s="55">
        <v>0.4128082901554404</v>
      </c>
      <c r="O75" s="55">
        <v>0.24390387169142258</v>
      </c>
      <c r="P75" s="55">
        <v>5.7695936763036064</v>
      </c>
      <c r="Q75" s="55">
        <v>0.97125966462496238</v>
      </c>
      <c r="R75" s="55">
        <v>2.049955237242614E-3</v>
      </c>
    </row>
    <row r="76" spans="1:18">
      <c r="A76" s="56">
        <v>2016</v>
      </c>
      <c r="B76" s="57" t="s">
        <v>185</v>
      </c>
      <c r="C76" s="58" t="s">
        <v>186</v>
      </c>
      <c r="D76" s="59">
        <v>1</v>
      </c>
      <c r="E76" s="60">
        <v>2.8183838094393388E-2</v>
      </c>
      <c r="F76" s="61">
        <v>7.2</v>
      </c>
      <c r="G76" s="62">
        <v>1</v>
      </c>
      <c r="H76" s="55">
        <v>0</v>
      </c>
      <c r="I76" s="62">
        <v>0</v>
      </c>
      <c r="J76" s="55">
        <v>0</v>
      </c>
      <c r="K76" s="55">
        <v>0</v>
      </c>
      <c r="L76" s="55">
        <v>1</v>
      </c>
      <c r="M76" s="55">
        <v>0</v>
      </c>
      <c r="N76" s="55">
        <v>0.52948282828282833</v>
      </c>
      <c r="O76" s="55">
        <v>0.2019027495343291</v>
      </c>
      <c r="P76" s="55">
        <v>4.5988873659698903</v>
      </c>
      <c r="Q76" s="55">
        <v>0.96477218097323858</v>
      </c>
      <c r="R76" s="55">
        <v>3.1298305084745764E-3</v>
      </c>
    </row>
    <row r="77" spans="1:18">
      <c r="A77" s="56">
        <v>2016</v>
      </c>
      <c r="B77" s="57" t="s">
        <v>187</v>
      </c>
      <c r="C77" s="58" t="s">
        <v>188</v>
      </c>
      <c r="D77" s="59">
        <v>1</v>
      </c>
      <c r="E77" s="60">
        <v>1.7767416748165486E-3</v>
      </c>
      <c r="F77" s="61">
        <v>8.8000000000000007</v>
      </c>
      <c r="G77" s="62">
        <v>1</v>
      </c>
      <c r="H77" s="55">
        <v>0</v>
      </c>
      <c r="I77" s="62">
        <v>0</v>
      </c>
      <c r="J77" s="55">
        <v>0</v>
      </c>
      <c r="K77" s="55">
        <v>0</v>
      </c>
      <c r="L77" s="55">
        <v>1</v>
      </c>
      <c r="M77" s="55">
        <v>0</v>
      </c>
      <c r="N77" s="55">
        <v>0.43236637931034483</v>
      </c>
      <c r="O77" s="55">
        <v>0.21679973367176608</v>
      </c>
      <c r="P77" s="55">
        <v>4.9310048326109008</v>
      </c>
      <c r="Q77" s="55">
        <v>0.95676160663549636</v>
      </c>
      <c r="R77" s="55">
        <v>2.0173023255813955E-3</v>
      </c>
    </row>
    <row r="78" spans="1:18">
      <c r="A78" s="56">
        <v>2016</v>
      </c>
      <c r="B78" s="57" t="s">
        <v>189</v>
      </c>
      <c r="C78" s="58" t="s">
        <v>190</v>
      </c>
      <c r="D78" s="59">
        <v>1</v>
      </c>
      <c r="E78" s="60">
        <v>5.7254879842347825E-2</v>
      </c>
      <c r="F78" s="61">
        <v>10.9</v>
      </c>
      <c r="G78" s="62">
        <v>1</v>
      </c>
      <c r="H78" s="55">
        <v>0</v>
      </c>
      <c r="I78" s="62">
        <v>0</v>
      </c>
      <c r="J78" s="55">
        <v>0</v>
      </c>
      <c r="K78" s="55">
        <v>0</v>
      </c>
      <c r="L78" s="55">
        <v>1</v>
      </c>
      <c r="M78" s="55">
        <v>0</v>
      </c>
      <c r="N78" s="55">
        <v>0.44939863013698633</v>
      </c>
      <c r="O78" s="55">
        <v>0.1960728218334217</v>
      </c>
      <c r="P78" s="55">
        <v>3.2082013316650282</v>
      </c>
      <c r="Q78" s="55">
        <v>0.96589353809200118</v>
      </c>
      <c r="R78" s="55">
        <v>2.9837333333333333E-3</v>
      </c>
    </row>
    <row r="79" spans="1:18">
      <c r="A79" s="56">
        <v>2016</v>
      </c>
      <c r="B79" s="57" t="s">
        <v>191</v>
      </c>
      <c r="C79" s="58" t="s">
        <v>192</v>
      </c>
      <c r="D79" s="59">
        <v>1</v>
      </c>
      <c r="E79" s="60">
        <v>1.2256028820464754E-2</v>
      </c>
      <c r="F79" s="61">
        <v>10.3</v>
      </c>
      <c r="G79" s="62">
        <v>1</v>
      </c>
      <c r="H79" s="55">
        <v>0</v>
      </c>
      <c r="I79" s="62">
        <v>0</v>
      </c>
      <c r="J79" s="55">
        <v>0</v>
      </c>
      <c r="K79" s="55">
        <v>0</v>
      </c>
      <c r="L79" s="55">
        <v>1</v>
      </c>
      <c r="M79" s="55">
        <v>0</v>
      </c>
      <c r="N79" s="55">
        <v>0.47565854922279793</v>
      </c>
      <c r="O79" s="55">
        <v>0.21994897268098257</v>
      </c>
      <c r="P79" s="55">
        <v>4.8378353505535046</v>
      </c>
      <c r="Q79" s="55">
        <v>0.9630999726585775</v>
      </c>
      <c r="R79" s="55">
        <v>3.2139468690702091E-3</v>
      </c>
    </row>
    <row r="80" spans="1:18">
      <c r="A80" s="56">
        <v>2016</v>
      </c>
      <c r="B80" s="57" t="s">
        <v>193</v>
      </c>
      <c r="C80" s="58" t="s">
        <v>194</v>
      </c>
      <c r="D80" s="59">
        <v>0</v>
      </c>
      <c r="E80" s="60">
        <v>3.9160397185576623E-2</v>
      </c>
      <c r="F80" s="61">
        <v>12.2</v>
      </c>
      <c r="G80" s="62">
        <v>1</v>
      </c>
      <c r="H80" s="55">
        <v>0</v>
      </c>
      <c r="I80" s="62">
        <v>0</v>
      </c>
      <c r="J80" s="55">
        <v>0</v>
      </c>
      <c r="K80" s="55">
        <v>0</v>
      </c>
      <c r="L80" s="55">
        <v>0</v>
      </c>
      <c r="M80" s="55">
        <v>0</v>
      </c>
      <c r="N80" s="55">
        <v>0.66239499999999996</v>
      </c>
      <c r="O80" s="55">
        <v>0.18626884119616793</v>
      </c>
      <c r="P80" s="55">
        <v>5.013847934965427</v>
      </c>
      <c r="Q80" s="55">
        <v>0.973072461798977</v>
      </c>
      <c r="R80" s="55">
        <v>2.5912832929782083E-3</v>
      </c>
    </row>
    <row r="81" spans="1:18">
      <c r="A81" s="56">
        <v>2016</v>
      </c>
      <c r="B81" s="57" t="s">
        <v>195</v>
      </c>
      <c r="C81" s="58" t="s">
        <v>196</v>
      </c>
      <c r="D81" s="59">
        <v>0</v>
      </c>
      <c r="E81" s="60">
        <v>-1.5981290578088298E-4</v>
      </c>
      <c r="F81" s="61">
        <v>10.8</v>
      </c>
      <c r="G81" s="62">
        <v>1</v>
      </c>
      <c r="H81" s="55">
        <v>0</v>
      </c>
      <c r="I81" s="62">
        <v>0</v>
      </c>
      <c r="J81" s="55">
        <v>0</v>
      </c>
      <c r="K81" s="55">
        <v>0</v>
      </c>
      <c r="L81" s="55">
        <v>0</v>
      </c>
      <c r="M81" s="55">
        <v>0</v>
      </c>
      <c r="N81" s="55">
        <v>0.57526590909090902</v>
      </c>
      <c r="O81" s="55">
        <v>0.1571686958895403</v>
      </c>
      <c r="P81" s="55">
        <v>4.5738907822685784</v>
      </c>
      <c r="Q81" s="55">
        <v>0.9696978077331827</v>
      </c>
      <c r="R81" s="55">
        <v>2.2558823529411766E-3</v>
      </c>
    </row>
    <row r="82" spans="1:18">
      <c r="A82" s="56">
        <v>2016</v>
      </c>
      <c r="B82" s="57" t="s">
        <v>197</v>
      </c>
      <c r="C82" s="58" t="s">
        <v>198</v>
      </c>
      <c r="D82" s="59">
        <v>0</v>
      </c>
      <c r="E82" s="60">
        <v>6.4500371257917535E-2</v>
      </c>
      <c r="F82" s="61">
        <v>9.3000000000000007</v>
      </c>
      <c r="G82" s="62">
        <v>1</v>
      </c>
      <c r="H82" s="55">
        <v>0</v>
      </c>
      <c r="I82" s="62">
        <v>0</v>
      </c>
      <c r="J82" s="55">
        <v>0</v>
      </c>
      <c r="K82" s="55">
        <v>0</v>
      </c>
      <c r="L82" s="55">
        <v>0</v>
      </c>
      <c r="M82" s="55">
        <v>0</v>
      </c>
      <c r="N82" s="55">
        <v>0.66824800000000006</v>
      </c>
      <c r="O82" s="55">
        <v>0.20120343936613536</v>
      </c>
      <c r="P82" s="55">
        <v>5.6188091878787887</v>
      </c>
      <c r="Q82" s="55">
        <v>0.97530856807652244</v>
      </c>
      <c r="R82" s="55">
        <v>2.0728643216080399E-3</v>
      </c>
    </row>
    <row r="83" spans="1:18">
      <c r="A83" s="56">
        <v>2016</v>
      </c>
      <c r="B83" s="57" t="s">
        <v>199</v>
      </c>
      <c r="C83" s="58" t="s">
        <v>200</v>
      </c>
      <c r="D83" s="59">
        <v>0</v>
      </c>
      <c r="E83" s="60">
        <v>3.4634084012725913E-2</v>
      </c>
      <c r="F83" s="61">
        <v>8.9</v>
      </c>
      <c r="G83" s="62">
        <v>1</v>
      </c>
      <c r="H83" s="55">
        <v>0</v>
      </c>
      <c r="I83" s="62">
        <v>0</v>
      </c>
      <c r="J83" s="55">
        <v>0</v>
      </c>
      <c r="K83" s="55">
        <v>0</v>
      </c>
      <c r="L83" s="55">
        <v>0</v>
      </c>
      <c r="M83" s="55">
        <v>0</v>
      </c>
      <c r="N83" s="55">
        <v>0.68255185185185197</v>
      </c>
      <c r="O83" s="55">
        <v>0.18890240087294399</v>
      </c>
      <c r="P83" s="55">
        <v>3.2027017464338092</v>
      </c>
      <c r="Q83" s="55">
        <v>0.97964881246303348</v>
      </c>
      <c r="R83" s="55">
        <v>2.8199248120300753E-3</v>
      </c>
    </row>
    <row r="84" spans="1:18">
      <c r="A84" s="56">
        <v>2016</v>
      </c>
      <c r="B84" s="57" t="s">
        <v>201</v>
      </c>
      <c r="C84" s="58" t="s">
        <v>202</v>
      </c>
      <c r="D84" s="59">
        <v>1</v>
      </c>
      <c r="E84" s="60">
        <v>0.10600369000485486</v>
      </c>
      <c r="F84" s="61">
        <v>8.4</v>
      </c>
      <c r="G84" s="62">
        <v>1</v>
      </c>
      <c r="H84" s="55">
        <v>0</v>
      </c>
      <c r="I84" s="62">
        <v>0</v>
      </c>
      <c r="J84" s="55">
        <v>0</v>
      </c>
      <c r="K84" s="55">
        <v>0</v>
      </c>
      <c r="L84" s="55">
        <v>0</v>
      </c>
      <c r="M84" s="55">
        <v>0</v>
      </c>
      <c r="N84" s="55">
        <v>1.1192590909090909</v>
      </c>
      <c r="O84" s="55">
        <v>0.19299046152832214</v>
      </c>
      <c r="P84" s="55">
        <v>3.5048872242249458</v>
      </c>
      <c r="Q84" s="55">
        <v>0.98591803831268254</v>
      </c>
      <c r="R84" s="55">
        <v>2.8657024793388428E-3</v>
      </c>
    </row>
    <row r="85" spans="1:18">
      <c r="A85" s="56">
        <v>2016</v>
      </c>
      <c r="B85" s="57" t="s">
        <v>203</v>
      </c>
      <c r="C85" s="58" t="s">
        <v>204</v>
      </c>
      <c r="D85" s="59">
        <v>1</v>
      </c>
      <c r="E85" s="60">
        <v>-1.1177644032093028E-2</v>
      </c>
      <c r="F85" s="61">
        <v>8.8000000000000007</v>
      </c>
      <c r="G85" s="62">
        <v>1</v>
      </c>
      <c r="H85" s="55">
        <v>0</v>
      </c>
      <c r="I85" s="62">
        <v>0</v>
      </c>
      <c r="J85" s="55">
        <v>0</v>
      </c>
      <c r="K85" s="55">
        <v>0</v>
      </c>
      <c r="L85" s="55">
        <v>0</v>
      </c>
      <c r="M85" s="55">
        <v>0</v>
      </c>
      <c r="N85" s="55">
        <v>1.1184080000000001</v>
      </c>
      <c r="O85" s="55">
        <v>0.18517994015962275</v>
      </c>
      <c r="P85" s="55">
        <v>4.2685384041878178</v>
      </c>
      <c r="Q85" s="55">
        <v>0.98496911085519179</v>
      </c>
      <c r="R85" s="55">
        <v>4.1748344370860927E-3</v>
      </c>
    </row>
    <row r="86" spans="1:18">
      <c r="A86" s="56">
        <v>2016</v>
      </c>
      <c r="B86" s="57" t="s">
        <v>205</v>
      </c>
      <c r="C86" s="58" t="s">
        <v>206</v>
      </c>
      <c r="D86" s="59">
        <v>1</v>
      </c>
      <c r="E86" s="60">
        <v>4.0202625169214433E-2</v>
      </c>
      <c r="F86" s="61">
        <v>7.6</v>
      </c>
      <c r="G86" s="62">
        <v>1</v>
      </c>
      <c r="H86" s="55">
        <v>0</v>
      </c>
      <c r="I86" s="62">
        <v>0</v>
      </c>
      <c r="J86" s="55">
        <v>0</v>
      </c>
      <c r="K86" s="55">
        <v>0</v>
      </c>
      <c r="L86" s="55">
        <v>0</v>
      </c>
      <c r="M86" s="55">
        <v>0</v>
      </c>
      <c r="N86" s="55">
        <v>0.68232173913043481</v>
      </c>
      <c r="O86" s="55">
        <v>0.20292730039233009</v>
      </c>
      <c r="P86" s="55">
        <v>4.4622030181086512</v>
      </c>
      <c r="Q86" s="55">
        <v>0.98099838148521035</v>
      </c>
      <c r="R86" s="55">
        <v>2.4048387096774195E-3</v>
      </c>
    </row>
    <row r="87" spans="1:18">
      <c r="A87" s="56">
        <v>2016</v>
      </c>
      <c r="B87" s="57" t="s">
        <v>207</v>
      </c>
      <c r="C87" s="58" t="s">
        <v>208</v>
      </c>
      <c r="D87" s="59">
        <v>1</v>
      </c>
      <c r="E87" s="60">
        <v>1.6982318684249979E-2</v>
      </c>
      <c r="F87" s="61">
        <v>11</v>
      </c>
      <c r="G87" s="62">
        <v>1</v>
      </c>
      <c r="H87" s="55">
        <v>0</v>
      </c>
      <c r="I87" s="62">
        <v>0</v>
      </c>
      <c r="J87" s="55">
        <v>0</v>
      </c>
      <c r="K87" s="55">
        <v>0</v>
      </c>
      <c r="L87" s="55">
        <v>0</v>
      </c>
      <c r="M87" s="55">
        <v>0</v>
      </c>
      <c r="N87" s="55">
        <v>0.7159266666666666</v>
      </c>
      <c r="O87" s="55">
        <v>0.15179710848188163</v>
      </c>
      <c r="P87" s="55">
        <v>3.8842453135241426</v>
      </c>
      <c r="Q87" s="55">
        <v>0.97868962370447632</v>
      </c>
      <c r="R87" s="55">
        <v>1.99E-3</v>
      </c>
    </row>
    <row r="88" spans="1:18">
      <c r="A88" s="56">
        <v>2016</v>
      </c>
      <c r="B88" s="57" t="s">
        <v>209</v>
      </c>
      <c r="C88" s="58" t="s">
        <v>210</v>
      </c>
      <c r="D88" s="59">
        <v>1</v>
      </c>
      <c r="E88" s="60">
        <v>2.8880920045026414E-2</v>
      </c>
      <c r="F88" s="61">
        <v>8.8000000000000007</v>
      </c>
      <c r="G88" s="62">
        <v>1</v>
      </c>
      <c r="H88" s="55">
        <v>0</v>
      </c>
      <c r="I88" s="62">
        <v>0</v>
      </c>
      <c r="J88" s="55">
        <v>0</v>
      </c>
      <c r="K88" s="55">
        <v>0</v>
      </c>
      <c r="L88" s="55">
        <v>0</v>
      </c>
      <c r="M88" s="55">
        <v>0</v>
      </c>
      <c r="N88" s="55">
        <v>0.37109736842105262</v>
      </c>
      <c r="O88" s="55">
        <v>0.16999836283317912</v>
      </c>
      <c r="P88" s="55">
        <v>4.6471024696645253</v>
      </c>
      <c r="Q88" s="55">
        <v>0.9503251381039165</v>
      </c>
      <c r="R88" s="55">
        <v>1.5228260869565218E-3</v>
      </c>
    </row>
    <row r="89" spans="1:18">
      <c r="A89" s="56">
        <v>2016</v>
      </c>
      <c r="B89" s="57" t="s">
        <v>211</v>
      </c>
      <c r="C89" s="58" t="s">
        <v>212</v>
      </c>
      <c r="D89" s="59">
        <v>1</v>
      </c>
      <c r="E89" s="60">
        <v>3.2161428982458808E-2</v>
      </c>
      <c r="F89" s="61">
        <v>8.9</v>
      </c>
      <c r="G89" s="62">
        <v>1</v>
      </c>
      <c r="H89" s="55">
        <v>0</v>
      </c>
      <c r="I89" s="62">
        <v>0</v>
      </c>
      <c r="J89" s="55">
        <v>0</v>
      </c>
      <c r="K89" s="55">
        <v>0</v>
      </c>
      <c r="L89" s="55">
        <v>0</v>
      </c>
      <c r="M89" s="55">
        <v>0</v>
      </c>
      <c r="N89" s="55">
        <v>0.95365</v>
      </c>
      <c r="O89" s="55">
        <v>0.18331497517484382</v>
      </c>
      <c r="P89" s="55">
        <v>3.9696110233918125</v>
      </c>
      <c r="Q89" s="55">
        <v>0.98206889319981128</v>
      </c>
      <c r="R89" s="55">
        <v>2.7804878048780491E-3</v>
      </c>
    </row>
    <row r="90" spans="1:18">
      <c r="A90" s="56">
        <v>2016</v>
      </c>
      <c r="B90" s="57" t="s">
        <v>213</v>
      </c>
      <c r="C90" s="58" t="s">
        <v>214</v>
      </c>
      <c r="D90" s="59">
        <v>1</v>
      </c>
      <c r="E90" s="60">
        <v>-1.4470693931387326E-2</v>
      </c>
      <c r="F90" s="61">
        <v>8.5</v>
      </c>
      <c r="G90" s="62">
        <v>1</v>
      </c>
      <c r="H90" s="55">
        <v>0</v>
      </c>
      <c r="I90" s="62">
        <v>0</v>
      </c>
      <c r="J90" s="55">
        <v>0</v>
      </c>
      <c r="K90" s="55">
        <v>0</v>
      </c>
      <c r="L90" s="55">
        <v>0</v>
      </c>
      <c r="M90" s="55">
        <v>0</v>
      </c>
      <c r="N90" s="55">
        <v>0.73488604651162792</v>
      </c>
      <c r="O90" s="55">
        <v>0.18894953754476546</v>
      </c>
      <c r="P90" s="55">
        <v>3.6953157764876639</v>
      </c>
      <c r="Q90" s="55">
        <v>0.97819627153078625</v>
      </c>
      <c r="R90" s="55">
        <v>2.3758620689655172E-3</v>
      </c>
    </row>
    <row r="91" spans="1:18">
      <c r="A91" s="56">
        <v>2016</v>
      </c>
      <c r="B91" s="57" t="s">
        <v>216</v>
      </c>
      <c r="C91" s="58" t="s">
        <v>217</v>
      </c>
      <c r="D91" s="59">
        <v>0</v>
      </c>
      <c r="E91" s="60">
        <v>-1.4431159033599037E-2</v>
      </c>
      <c r="F91" s="61">
        <v>7.3</v>
      </c>
      <c r="G91" s="62">
        <v>0</v>
      </c>
      <c r="H91" s="55">
        <v>0</v>
      </c>
      <c r="I91" s="62">
        <v>0</v>
      </c>
      <c r="J91" s="55">
        <v>1</v>
      </c>
      <c r="K91" s="55">
        <v>0</v>
      </c>
      <c r="L91" s="55">
        <v>0</v>
      </c>
      <c r="M91" s="55">
        <v>1</v>
      </c>
      <c r="N91" s="55">
        <v>0.22179436813186812</v>
      </c>
      <c r="O91" s="55">
        <v>0.32205432266992251</v>
      </c>
      <c r="P91" s="55">
        <v>7.5574957671190672</v>
      </c>
      <c r="Q91" s="55">
        <v>0.96582135095682509</v>
      </c>
      <c r="R91" s="55">
        <v>4.1493984962406019E-3</v>
      </c>
    </row>
    <row r="92" spans="1:18">
      <c r="A92" s="56">
        <v>2016</v>
      </c>
      <c r="B92" s="57" t="s">
        <v>218</v>
      </c>
      <c r="C92" s="58" t="s">
        <v>219</v>
      </c>
      <c r="D92" s="59">
        <v>1</v>
      </c>
      <c r="E92" s="60">
        <v>-2.2735834072910729E-3</v>
      </c>
      <c r="F92" s="61">
        <v>7.2</v>
      </c>
      <c r="G92" s="62">
        <v>0</v>
      </c>
      <c r="H92" s="55">
        <v>0</v>
      </c>
      <c r="I92" s="62">
        <v>0</v>
      </c>
      <c r="J92" s="55">
        <v>1</v>
      </c>
      <c r="K92" s="55">
        <v>0</v>
      </c>
      <c r="L92" s="55">
        <v>0</v>
      </c>
      <c r="M92" s="55">
        <v>1</v>
      </c>
      <c r="N92" s="55">
        <v>0.21777975986277873</v>
      </c>
      <c r="O92" s="55">
        <v>0.28920619559563598</v>
      </c>
      <c r="P92" s="55">
        <v>7.075139146019616</v>
      </c>
      <c r="Q92" s="55">
        <v>0.96000964040653536</v>
      </c>
      <c r="R92" s="55">
        <v>4.1686371100164207E-3</v>
      </c>
    </row>
    <row r="93" spans="1:18">
      <c r="A93" s="56">
        <v>2016</v>
      </c>
      <c r="B93" s="57" t="s">
        <v>220</v>
      </c>
      <c r="C93" s="58" t="s">
        <v>221</v>
      </c>
      <c r="D93" s="59">
        <v>0</v>
      </c>
      <c r="E93" s="60">
        <v>1.4862187421305953E-2</v>
      </c>
      <c r="F93" s="61">
        <v>10.7</v>
      </c>
      <c r="G93" s="62">
        <v>0</v>
      </c>
      <c r="H93" s="55">
        <v>0</v>
      </c>
      <c r="I93" s="62">
        <v>0</v>
      </c>
      <c r="J93" s="55">
        <v>1</v>
      </c>
      <c r="K93" s="55">
        <v>0</v>
      </c>
      <c r="L93" s="55">
        <v>1</v>
      </c>
      <c r="M93" s="55">
        <v>0</v>
      </c>
      <c r="N93" s="55">
        <v>0.36467179487179485</v>
      </c>
      <c r="O93" s="55">
        <v>0.20235441134492224</v>
      </c>
      <c r="P93" s="55">
        <v>6.522723771663391</v>
      </c>
      <c r="Q93" s="55">
        <v>0.96064603225942546</v>
      </c>
      <c r="R93" s="55">
        <v>1.6883861236802412E-3</v>
      </c>
    </row>
    <row r="94" spans="1:18">
      <c r="A94" s="56">
        <v>2016</v>
      </c>
      <c r="B94" s="57" t="s">
        <v>222</v>
      </c>
      <c r="C94" s="58" t="s">
        <v>223</v>
      </c>
      <c r="D94" s="59">
        <v>0</v>
      </c>
      <c r="E94" s="60">
        <v>2.7790453733275326E-2</v>
      </c>
      <c r="F94" s="61">
        <v>11.9</v>
      </c>
      <c r="G94" s="62">
        <v>0</v>
      </c>
      <c r="H94" s="55">
        <v>0</v>
      </c>
      <c r="I94" s="62">
        <v>0</v>
      </c>
      <c r="J94" s="55">
        <v>1</v>
      </c>
      <c r="K94" s="55">
        <v>0</v>
      </c>
      <c r="L94" s="55">
        <v>1</v>
      </c>
      <c r="M94" s="55">
        <v>0</v>
      </c>
      <c r="N94" s="55">
        <v>0.30256818181818185</v>
      </c>
      <c r="O94" s="55">
        <v>0.18258522625648363</v>
      </c>
      <c r="P94" s="55">
        <v>6.6499118285939973</v>
      </c>
      <c r="Q94" s="55">
        <v>0.92392398407571541</v>
      </c>
      <c r="R94" s="55">
        <v>1.0027722772277226E-3</v>
      </c>
    </row>
    <row r="95" spans="1:18">
      <c r="A95" s="56">
        <v>2016</v>
      </c>
      <c r="B95" s="57" t="s">
        <v>224</v>
      </c>
      <c r="C95" s="58" t="s">
        <v>225</v>
      </c>
      <c r="D95" s="59">
        <v>0</v>
      </c>
      <c r="E95" s="60">
        <v>5.7435852637635419E-2</v>
      </c>
      <c r="F95" s="61">
        <v>8.5</v>
      </c>
      <c r="G95" s="62">
        <v>0</v>
      </c>
      <c r="H95" s="55">
        <v>0</v>
      </c>
      <c r="I95" s="62">
        <v>0</v>
      </c>
      <c r="J95" s="55">
        <v>1</v>
      </c>
      <c r="K95" s="55">
        <v>0</v>
      </c>
      <c r="L95" s="55">
        <v>1</v>
      </c>
      <c r="M95" s="55">
        <v>0</v>
      </c>
      <c r="N95" s="55">
        <v>0.4995775641025641</v>
      </c>
      <c r="O95" s="55">
        <v>0.20817414058308936</v>
      </c>
      <c r="P95" s="55">
        <v>5.3018623826120637</v>
      </c>
      <c r="Q95" s="55">
        <v>0.97349298958992281</v>
      </c>
      <c r="R95" s="55">
        <v>4.1902636916835694E-3</v>
      </c>
    </row>
    <row r="96" spans="1:18">
      <c r="A96" s="56">
        <v>2016</v>
      </c>
      <c r="B96" s="57" t="s">
        <v>226</v>
      </c>
      <c r="C96" s="58" t="s">
        <v>227</v>
      </c>
      <c r="D96" s="59">
        <v>0</v>
      </c>
      <c r="E96" s="60">
        <v>1.6642522541154923E-2</v>
      </c>
      <c r="F96" s="61">
        <v>10.5</v>
      </c>
      <c r="G96" s="62">
        <v>0</v>
      </c>
      <c r="H96" s="55">
        <v>0</v>
      </c>
      <c r="I96" s="62">
        <v>0</v>
      </c>
      <c r="J96" s="55">
        <v>1</v>
      </c>
      <c r="K96" s="55">
        <v>0</v>
      </c>
      <c r="L96" s="55">
        <v>1</v>
      </c>
      <c r="M96" s="55">
        <v>0</v>
      </c>
      <c r="N96" s="55">
        <v>0.41939267015706805</v>
      </c>
      <c r="O96" s="55">
        <v>0.2818620765068216</v>
      </c>
      <c r="P96" s="55">
        <v>6.6174970574659584</v>
      </c>
      <c r="Q96" s="55">
        <v>0.96754469190052927</v>
      </c>
      <c r="R96" s="55">
        <v>2.7894849785407728E-3</v>
      </c>
    </row>
    <row r="97" spans="1:18">
      <c r="A97" s="56">
        <v>2016</v>
      </c>
      <c r="B97" s="57" t="s">
        <v>228</v>
      </c>
      <c r="C97" s="58" t="s">
        <v>229</v>
      </c>
      <c r="D97" s="59">
        <v>0</v>
      </c>
      <c r="E97" s="60">
        <v>1.4490216791158638E-3</v>
      </c>
      <c r="F97" s="61">
        <v>10.5</v>
      </c>
      <c r="G97" s="62">
        <v>0</v>
      </c>
      <c r="H97" s="55">
        <v>0</v>
      </c>
      <c r="I97" s="62">
        <v>0</v>
      </c>
      <c r="J97" s="55">
        <v>1</v>
      </c>
      <c r="K97" s="55">
        <v>0</v>
      </c>
      <c r="L97" s="55">
        <v>1</v>
      </c>
      <c r="M97" s="55">
        <v>0</v>
      </c>
      <c r="N97" s="55">
        <v>0.53877580645161294</v>
      </c>
      <c r="O97" s="55">
        <v>0.209772556817304</v>
      </c>
      <c r="P97" s="55">
        <v>6.9670974462365578</v>
      </c>
      <c r="Q97" s="55">
        <v>0.96881819896360022</v>
      </c>
      <c r="R97" s="55">
        <v>1.5805766312594841E-3</v>
      </c>
    </row>
    <row r="98" spans="1:18">
      <c r="A98" s="56">
        <v>2016</v>
      </c>
      <c r="B98" s="57" t="s">
        <v>230</v>
      </c>
      <c r="C98" s="58" t="s">
        <v>231</v>
      </c>
      <c r="D98" s="59">
        <v>1</v>
      </c>
      <c r="E98" s="60">
        <v>-9.7673796393895146E-2</v>
      </c>
      <c r="F98" s="61">
        <v>6.7</v>
      </c>
      <c r="G98" s="62">
        <v>0</v>
      </c>
      <c r="H98" s="55">
        <v>0</v>
      </c>
      <c r="I98" s="62">
        <v>0</v>
      </c>
      <c r="J98" s="55">
        <v>1</v>
      </c>
      <c r="K98" s="55">
        <v>0</v>
      </c>
      <c r="L98" s="55">
        <v>1</v>
      </c>
      <c r="M98" s="55">
        <v>0</v>
      </c>
      <c r="N98" s="55">
        <v>0.62866333333333335</v>
      </c>
      <c r="O98" s="55">
        <v>0.17293788640695196</v>
      </c>
      <c r="P98" s="55">
        <v>4.4309444512142049</v>
      </c>
      <c r="Q98" s="55">
        <v>0.96954119587060383</v>
      </c>
      <c r="R98" s="55">
        <v>3.0884408602150537E-3</v>
      </c>
    </row>
    <row r="99" spans="1:18">
      <c r="A99" s="56">
        <v>2016</v>
      </c>
      <c r="B99" s="57" t="s">
        <v>232</v>
      </c>
      <c r="C99" s="58" t="s">
        <v>233</v>
      </c>
      <c r="D99" s="59">
        <v>1</v>
      </c>
      <c r="E99" s="60">
        <v>1.2024014851590074E-2</v>
      </c>
      <c r="F99" s="61">
        <v>6.5</v>
      </c>
      <c r="G99" s="62">
        <v>0</v>
      </c>
      <c r="H99" s="55">
        <v>0</v>
      </c>
      <c r="I99" s="62">
        <v>0</v>
      </c>
      <c r="J99" s="55">
        <v>1</v>
      </c>
      <c r="K99" s="55">
        <v>0</v>
      </c>
      <c r="L99" s="55">
        <v>1</v>
      </c>
      <c r="M99" s="55">
        <v>0</v>
      </c>
      <c r="N99" s="55">
        <v>0.43213684210526321</v>
      </c>
      <c r="O99" s="55">
        <v>0.21641176336990325</v>
      </c>
      <c r="P99" s="55">
        <v>4.5422356245251034</v>
      </c>
      <c r="Q99" s="55">
        <v>0.96527050398265657</v>
      </c>
      <c r="R99" s="55">
        <v>3.7437636761487969E-3</v>
      </c>
    </row>
    <row r="100" spans="1:18">
      <c r="A100" s="56">
        <v>2016</v>
      </c>
      <c r="B100" s="57" t="s">
        <v>234</v>
      </c>
      <c r="C100" s="58" t="s">
        <v>235</v>
      </c>
      <c r="D100" s="59">
        <v>1</v>
      </c>
      <c r="E100" s="60">
        <v>3.4398173562823861E-2</v>
      </c>
      <c r="F100" s="61">
        <v>8</v>
      </c>
      <c r="G100" s="62">
        <v>0</v>
      </c>
      <c r="H100" s="55">
        <v>0</v>
      </c>
      <c r="I100" s="62">
        <v>0</v>
      </c>
      <c r="J100" s="55">
        <v>1</v>
      </c>
      <c r="K100" s="55">
        <v>0</v>
      </c>
      <c r="L100" s="55">
        <v>1</v>
      </c>
      <c r="M100" s="55">
        <v>0</v>
      </c>
      <c r="N100" s="55">
        <v>0.4133590909090909</v>
      </c>
      <c r="O100" s="55">
        <v>0.25675799937024429</v>
      </c>
      <c r="P100" s="55">
        <v>5.5704963206076155</v>
      </c>
      <c r="Q100" s="55">
        <v>0.97085079009006037</v>
      </c>
      <c r="R100" s="55">
        <v>3.7582230623818525E-3</v>
      </c>
    </row>
    <row r="101" spans="1:18">
      <c r="A101" s="56">
        <v>2016</v>
      </c>
      <c r="B101" s="57" t="s">
        <v>236</v>
      </c>
      <c r="C101" s="58" t="s">
        <v>237</v>
      </c>
      <c r="D101" s="59">
        <v>1</v>
      </c>
      <c r="E101" s="60">
        <v>2.2755839301886589E-2</v>
      </c>
      <c r="F101" s="61">
        <v>9.6999999999999993</v>
      </c>
      <c r="G101" s="62">
        <v>0</v>
      </c>
      <c r="H101" s="55">
        <v>0</v>
      </c>
      <c r="I101" s="62">
        <v>0</v>
      </c>
      <c r="J101" s="55">
        <v>1</v>
      </c>
      <c r="K101" s="55">
        <v>0</v>
      </c>
      <c r="L101" s="55">
        <v>1</v>
      </c>
      <c r="M101" s="55">
        <v>0</v>
      </c>
      <c r="N101" s="55">
        <v>0.43358698630136988</v>
      </c>
      <c r="O101" s="55">
        <v>0.24000247685363185</v>
      </c>
      <c r="P101" s="55">
        <v>4.6133883628196903</v>
      </c>
      <c r="Q101" s="55">
        <v>0.96553440004296742</v>
      </c>
      <c r="R101" s="55">
        <v>3.9382671480144406E-3</v>
      </c>
    </row>
    <row r="102" spans="1:18">
      <c r="A102" s="56">
        <v>2016</v>
      </c>
      <c r="B102" s="57" t="s">
        <v>238</v>
      </c>
      <c r="C102" s="58" t="s">
        <v>239</v>
      </c>
      <c r="D102" s="59">
        <v>1</v>
      </c>
      <c r="E102" s="60">
        <v>-2.2327574513914324E-2</v>
      </c>
      <c r="F102" s="61">
        <v>9.9</v>
      </c>
      <c r="G102" s="62">
        <v>0</v>
      </c>
      <c r="H102" s="55">
        <v>0</v>
      </c>
      <c r="I102" s="62">
        <v>0</v>
      </c>
      <c r="J102" s="55">
        <v>1</v>
      </c>
      <c r="K102" s="55">
        <v>0</v>
      </c>
      <c r="L102" s="55">
        <v>1</v>
      </c>
      <c r="M102" s="55">
        <v>0</v>
      </c>
      <c r="N102" s="55">
        <v>0.58500701754385975</v>
      </c>
      <c r="O102" s="55">
        <v>0.19206879513469355</v>
      </c>
      <c r="P102" s="55">
        <v>3.7120704373532742</v>
      </c>
      <c r="Q102" s="55">
        <v>0.96550948556622496</v>
      </c>
      <c r="R102" s="55">
        <v>2.7253554502369667E-3</v>
      </c>
    </row>
    <row r="103" spans="1:18">
      <c r="A103" s="56">
        <v>2016</v>
      </c>
      <c r="B103" s="57" t="s">
        <v>240</v>
      </c>
      <c r="C103" s="58" t="s">
        <v>241</v>
      </c>
      <c r="D103" s="59">
        <v>1</v>
      </c>
      <c r="E103" s="60">
        <v>6.607412149513156E-2</v>
      </c>
      <c r="F103" s="61">
        <v>9.9</v>
      </c>
      <c r="G103" s="62">
        <v>0</v>
      </c>
      <c r="H103" s="55">
        <v>0</v>
      </c>
      <c r="I103" s="62">
        <v>0</v>
      </c>
      <c r="J103" s="55">
        <v>1</v>
      </c>
      <c r="K103" s="55">
        <v>0</v>
      </c>
      <c r="L103" s="55">
        <v>1</v>
      </c>
      <c r="M103" s="55">
        <v>0</v>
      </c>
      <c r="N103" s="55">
        <v>0.54450208333333339</v>
      </c>
      <c r="O103" s="55">
        <v>0.25262523636620843</v>
      </c>
      <c r="P103" s="55">
        <v>4.1817635914572131</v>
      </c>
      <c r="Q103" s="55">
        <v>0.9736647778360199</v>
      </c>
      <c r="R103" s="55">
        <v>2.1781645569620253E-3</v>
      </c>
    </row>
    <row r="104" spans="1:18">
      <c r="A104" s="56">
        <v>2016</v>
      </c>
      <c r="B104" s="57" t="s">
        <v>242</v>
      </c>
      <c r="C104" s="58" t="s">
        <v>243</v>
      </c>
      <c r="D104" s="59">
        <v>1</v>
      </c>
      <c r="E104" s="60">
        <v>-2.0262552249661118E-2</v>
      </c>
      <c r="F104" s="61">
        <v>8.6</v>
      </c>
      <c r="G104" s="62">
        <v>0</v>
      </c>
      <c r="H104" s="55">
        <v>0</v>
      </c>
      <c r="I104" s="62">
        <v>0</v>
      </c>
      <c r="J104" s="55">
        <v>1</v>
      </c>
      <c r="K104" s="55">
        <v>0</v>
      </c>
      <c r="L104" s="55">
        <v>1</v>
      </c>
      <c r="M104" s="55">
        <v>0</v>
      </c>
      <c r="N104" s="55">
        <v>0.29800765027322401</v>
      </c>
      <c r="O104" s="55">
        <v>0.29708441674350483</v>
      </c>
      <c r="P104" s="55">
        <v>6.2162455691376559</v>
      </c>
      <c r="Q104" s="55">
        <v>0.96152315743535399</v>
      </c>
      <c r="R104" s="55">
        <v>3.0926308032424464E-3</v>
      </c>
    </row>
    <row r="105" spans="1:18">
      <c r="A105" s="56">
        <v>2016</v>
      </c>
      <c r="B105" s="57" t="s">
        <v>244</v>
      </c>
      <c r="C105" s="58" t="s">
        <v>245</v>
      </c>
      <c r="D105" s="59">
        <v>1</v>
      </c>
      <c r="E105" s="60">
        <v>-1.4773568485675556E-2</v>
      </c>
      <c r="F105" s="61">
        <v>8.9</v>
      </c>
      <c r="G105" s="62">
        <v>0</v>
      </c>
      <c r="H105" s="55">
        <v>0</v>
      </c>
      <c r="I105" s="62">
        <v>0</v>
      </c>
      <c r="J105" s="55">
        <v>1</v>
      </c>
      <c r="K105" s="55">
        <v>0</v>
      </c>
      <c r="L105" s="55">
        <v>1</v>
      </c>
      <c r="M105" s="55">
        <v>0</v>
      </c>
      <c r="N105" s="55">
        <v>0.37272610619469032</v>
      </c>
      <c r="O105" s="55">
        <v>0.27007633851425744</v>
      </c>
      <c r="P105" s="55">
        <v>6.2056632120743025</v>
      </c>
      <c r="Q105" s="55">
        <v>0.96932431582183887</v>
      </c>
      <c r="R105" s="55">
        <v>2.7228661749209696E-3</v>
      </c>
    </row>
    <row r="106" spans="1:18">
      <c r="A106" s="56">
        <v>2016</v>
      </c>
      <c r="B106" s="57" t="s">
        <v>246</v>
      </c>
      <c r="C106" s="58" t="s">
        <v>247</v>
      </c>
      <c r="D106" s="59">
        <v>1</v>
      </c>
      <c r="E106" s="60">
        <v>4.8787609288845589E-2</v>
      </c>
      <c r="F106" s="61">
        <v>8.6999999999999993</v>
      </c>
      <c r="G106" s="62">
        <v>0</v>
      </c>
      <c r="H106" s="55">
        <v>0</v>
      </c>
      <c r="I106" s="62">
        <v>0</v>
      </c>
      <c r="J106" s="55">
        <v>1</v>
      </c>
      <c r="K106" s="55">
        <v>0</v>
      </c>
      <c r="L106" s="55">
        <v>1</v>
      </c>
      <c r="M106" s="55">
        <v>0</v>
      </c>
      <c r="N106" s="55">
        <v>0.42642580645161293</v>
      </c>
      <c r="O106" s="55">
        <v>0.28604774419093343</v>
      </c>
      <c r="P106" s="55">
        <v>6.4775405164004383</v>
      </c>
      <c r="Q106" s="55">
        <v>0.95036916000968286</v>
      </c>
      <c r="R106" s="55">
        <v>3.8233100233100235E-3</v>
      </c>
    </row>
    <row r="107" spans="1:18">
      <c r="A107" s="56">
        <v>2016</v>
      </c>
      <c r="B107" s="57" t="s">
        <v>248</v>
      </c>
      <c r="C107" s="58" t="s">
        <v>249</v>
      </c>
      <c r="D107" s="59">
        <v>1</v>
      </c>
      <c r="E107" s="60">
        <v>1.5569672282277772E-2</v>
      </c>
      <c r="F107" s="61">
        <v>9.8000000000000007</v>
      </c>
      <c r="G107" s="62">
        <v>0</v>
      </c>
      <c r="H107" s="55">
        <v>0</v>
      </c>
      <c r="I107" s="62">
        <v>0</v>
      </c>
      <c r="J107" s="55">
        <v>1</v>
      </c>
      <c r="K107" s="55">
        <v>0</v>
      </c>
      <c r="L107" s="55">
        <v>1</v>
      </c>
      <c r="M107" s="55">
        <v>0</v>
      </c>
      <c r="N107" s="55">
        <v>0.52638857142857143</v>
      </c>
      <c r="O107" s="55">
        <v>0.17978238753384504</v>
      </c>
      <c r="P107" s="55">
        <v>5.5771628518660039</v>
      </c>
      <c r="Q107" s="55">
        <v>0.97159078573134461</v>
      </c>
      <c r="R107" s="55">
        <v>2.702581755593804E-3</v>
      </c>
    </row>
    <row r="108" spans="1:18">
      <c r="A108" s="56">
        <v>2016</v>
      </c>
      <c r="B108" s="57" t="s">
        <v>250</v>
      </c>
      <c r="C108" s="58" t="s">
        <v>251</v>
      </c>
      <c r="D108" s="59">
        <v>1</v>
      </c>
      <c r="E108" s="60">
        <v>2.0322433628114887E-2</v>
      </c>
      <c r="F108" s="61">
        <v>10.3</v>
      </c>
      <c r="G108" s="62">
        <v>0</v>
      </c>
      <c r="H108" s="55">
        <v>0</v>
      </c>
      <c r="I108" s="62">
        <v>0</v>
      </c>
      <c r="J108" s="55">
        <v>1</v>
      </c>
      <c r="K108" s="55">
        <v>0</v>
      </c>
      <c r="L108" s="55">
        <v>1</v>
      </c>
      <c r="M108" s="55">
        <v>0</v>
      </c>
      <c r="N108" s="55">
        <v>0.45974805194805202</v>
      </c>
      <c r="O108" s="55">
        <v>0.17468622551008789</v>
      </c>
      <c r="P108" s="55">
        <v>5.1622204063835353</v>
      </c>
      <c r="Q108" s="55">
        <v>0.96760789365152</v>
      </c>
      <c r="R108" s="55">
        <v>2.6180365296803653E-3</v>
      </c>
    </row>
    <row r="109" spans="1:18">
      <c r="A109" s="56">
        <v>2016</v>
      </c>
      <c r="B109" s="57" t="s">
        <v>252</v>
      </c>
      <c r="C109" s="58" t="s">
        <v>253</v>
      </c>
      <c r="D109" s="59">
        <v>1</v>
      </c>
      <c r="E109" s="60">
        <v>-2.1282698040869356E-2</v>
      </c>
      <c r="F109" s="61">
        <v>9.3000000000000007</v>
      </c>
      <c r="G109" s="62">
        <v>0</v>
      </c>
      <c r="H109" s="55">
        <v>0</v>
      </c>
      <c r="I109" s="62">
        <v>0</v>
      </c>
      <c r="J109" s="55">
        <v>1</v>
      </c>
      <c r="K109" s="55">
        <v>0</v>
      </c>
      <c r="L109" s="55">
        <v>1</v>
      </c>
      <c r="M109" s="55">
        <v>0</v>
      </c>
      <c r="N109" s="55">
        <v>0.44365833333333332</v>
      </c>
      <c r="O109" s="55">
        <v>0.20474804887369988</v>
      </c>
      <c r="P109" s="55">
        <v>5.1153918638392852</v>
      </c>
      <c r="Q109" s="55">
        <v>0.97595747478352335</v>
      </c>
      <c r="R109" s="55">
        <v>1.9104477611940299E-3</v>
      </c>
    </row>
    <row r="110" spans="1:18">
      <c r="A110" s="56">
        <v>2016</v>
      </c>
      <c r="B110" s="57" t="s">
        <v>254</v>
      </c>
      <c r="C110" s="58" t="s">
        <v>255</v>
      </c>
      <c r="D110" s="59">
        <v>0</v>
      </c>
      <c r="E110" s="60">
        <v>-1.9501065186764944E-3</v>
      </c>
      <c r="F110" s="61">
        <v>13.1</v>
      </c>
      <c r="G110" s="62">
        <v>0</v>
      </c>
      <c r="H110" s="55">
        <v>0</v>
      </c>
      <c r="I110" s="62">
        <v>0</v>
      </c>
      <c r="J110" s="55">
        <v>1</v>
      </c>
      <c r="K110" s="55">
        <v>0</v>
      </c>
      <c r="L110" s="55">
        <v>0</v>
      </c>
      <c r="M110" s="55">
        <v>0</v>
      </c>
      <c r="N110" s="55">
        <v>0.381125641025641</v>
      </c>
      <c r="O110" s="55">
        <v>0.17405632298757259</v>
      </c>
      <c r="P110" s="55">
        <v>5.7882449358690842</v>
      </c>
      <c r="Q110" s="55">
        <v>0.96957729801734405</v>
      </c>
      <c r="R110" s="55">
        <v>1.326099706744868E-3</v>
      </c>
    </row>
    <row r="111" spans="1:18">
      <c r="A111" s="56">
        <v>2016</v>
      </c>
      <c r="B111" s="57" t="s">
        <v>256</v>
      </c>
      <c r="C111" s="57" t="s">
        <v>257</v>
      </c>
      <c r="D111" s="59">
        <v>0</v>
      </c>
      <c r="E111" s="60">
        <v>1.3113384923634775E-3</v>
      </c>
      <c r="F111" s="61">
        <v>9.6</v>
      </c>
      <c r="G111" s="62">
        <v>0</v>
      </c>
      <c r="H111" s="55">
        <v>0</v>
      </c>
      <c r="I111" s="62">
        <v>0</v>
      </c>
      <c r="J111" s="55">
        <v>1</v>
      </c>
      <c r="K111" s="55">
        <v>0</v>
      </c>
      <c r="L111" s="55">
        <v>0</v>
      </c>
      <c r="M111" s="55">
        <v>0</v>
      </c>
      <c r="N111" s="55">
        <v>0.41123692307692306</v>
      </c>
      <c r="O111" s="55">
        <v>0.19459341720607723</v>
      </c>
      <c r="P111" s="55">
        <v>5.1344980254685941</v>
      </c>
      <c r="Q111" s="55">
        <v>0.97385373956244581</v>
      </c>
      <c r="R111" s="55">
        <v>2.014121037463977E-3</v>
      </c>
    </row>
    <row r="112" spans="1:18">
      <c r="A112" s="56">
        <v>2016</v>
      </c>
      <c r="B112" s="57" t="s">
        <v>258</v>
      </c>
      <c r="C112" s="57" t="s">
        <v>259</v>
      </c>
      <c r="D112" s="59">
        <v>0</v>
      </c>
      <c r="E112" s="60">
        <v>1.2378052484257296E-2</v>
      </c>
      <c r="F112" s="61">
        <v>10.4</v>
      </c>
      <c r="G112" s="62">
        <v>0</v>
      </c>
      <c r="H112" s="55">
        <v>0</v>
      </c>
      <c r="I112" s="62">
        <v>0</v>
      </c>
      <c r="J112" s="55">
        <v>1</v>
      </c>
      <c r="K112" s="55">
        <v>0</v>
      </c>
      <c r="L112" s="55">
        <v>0</v>
      </c>
      <c r="M112" s="55">
        <v>0</v>
      </c>
      <c r="N112" s="55">
        <v>0.55757837837837843</v>
      </c>
      <c r="O112" s="55">
        <v>0.13982987112504353</v>
      </c>
      <c r="P112" s="55">
        <v>6.3262690476190482</v>
      </c>
      <c r="Q112" s="55">
        <v>0.97414495114006516</v>
      </c>
      <c r="R112" s="55">
        <v>8.480127186009539E-4</v>
      </c>
    </row>
    <row r="113" spans="1:18">
      <c r="A113" s="56">
        <v>2016</v>
      </c>
      <c r="B113" s="57" t="s">
        <v>260</v>
      </c>
      <c r="C113" s="57" t="s">
        <v>261</v>
      </c>
      <c r="D113" s="59">
        <v>1</v>
      </c>
      <c r="E113" s="60">
        <v>0.11312473064919643</v>
      </c>
      <c r="F113" s="61">
        <v>11.5</v>
      </c>
      <c r="G113" s="62">
        <v>0</v>
      </c>
      <c r="H113" s="55">
        <v>0</v>
      </c>
      <c r="I113" s="62">
        <v>0</v>
      </c>
      <c r="J113" s="55">
        <v>1</v>
      </c>
      <c r="K113" s="55">
        <v>0</v>
      </c>
      <c r="L113" s="55">
        <v>0</v>
      </c>
      <c r="M113" s="55">
        <v>0</v>
      </c>
      <c r="N113" s="55">
        <v>0.69255384615384608</v>
      </c>
      <c r="O113" s="55">
        <v>0.2081634232603812</v>
      </c>
      <c r="P113" s="55">
        <v>5.1020067706740075</v>
      </c>
      <c r="Q113" s="55">
        <v>0.97276801581659855</v>
      </c>
      <c r="R113" s="55">
        <v>3.7574712643678163E-3</v>
      </c>
    </row>
    <row r="114" spans="1:18">
      <c r="A114" s="56">
        <v>2016</v>
      </c>
      <c r="B114" s="57" t="s">
        <v>262</v>
      </c>
      <c r="C114" s="57" t="s">
        <v>263</v>
      </c>
      <c r="D114" s="59">
        <v>1</v>
      </c>
      <c r="E114" s="60">
        <v>0.3088163277640068</v>
      </c>
      <c r="F114" s="61">
        <v>10.9</v>
      </c>
      <c r="G114" s="62">
        <v>0</v>
      </c>
      <c r="H114" s="55">
        <v>0</v>
      </c>
      <c r="I114" s="62">
        <v>0</v>
      </c>
      <c r="J114" s="55">
        <v>1</v>
      </c>
      <c r="K114" s="55">
        <v>0</v>
      </c>
      <c r="L114" s="55">
        <v>0</v>
      </c>
      <c r="M114" s="55">
        <v>0</v>
      </c>
      <c r="N114" s="55">
        <v>0.91720869565217389</v>
      </c>
      <c r="O114" s="55">
        <v>0.197829690265168</v>
      </c>
      <c r="P114" s="55">
        <v>5.709145231557752</v>
      </c>
      <c r="Q114" s="55">
        <v>0.98705192502773054</v>
      </c>
      <c r="R114" s="55">
        <v>1.5789017341040462E-3</v>
      </c>
    </row>
    <row r="115" spans="1:18">
      <c r="A115" s="56">
        <v>2016</v>
      </c>
      <c r="B115" s="57" t="s">
        <v>264</v>
      </c>
      <c r="C115" s="57" t="s">
        <v>265</v>
      </c>
      <c r="D115" s="59">
        <v>0</v>
      </c>
      <c r="E115" s="60">
        <v>-4.5855199748896625E-2</v>
      </c>
      <c r="F115" s="61">
        <v>7.8</v>
      </c>
      <c r="G115" s="62">
        <v>0</v>
      </c>
      <c r="H115" s="55">
        <v>1</v>
      </c>
      <c r="I115" s="62">
        <v>0</v>
      </c>
      <c r="J115" s="55">
        <v>0</v>
      </c>
      <c r="K115" s="55">
        <v>0</v>
      </c>
      <c r="L115" s="55">
        <v>0</v>
      </c>
      <c r="M115" s="55">
        <v>1</v>
      </c>
      <c r="N115" s="55">
        <v>0.17726314935064932</v>
      </c>
      <c r="O115" s="55">
        <v>0.3318313696797191</v>
      </c>
      <c r="P115" s="55">
        <v>8.4175258697995243</v>
      </c>
      <c r="Q115" s="55">
        <v>0.9575160196384237</v>
      </c>
      <c r="R115" s="55">
        <v>3.2531556802244039E-3</v>
      </c>
    </row>
    <row r="116" spans="1:18">
      <c r="A116" s="56">
        <v>2016</v>
      </c>
      <c r="B116" s="57" t="s">
        <v>266</v>
      </c>
      <c r="C116" s="57" t="s">
        <v>267</v>
      </c>
      <c r="D116" s="59">
        <v>1</v>
      </c>
      <c r="E116" s="60">
        <v>2.2394069233366728E-2</v>
      </c>
      <c r="F116" s="61">
        <v>7.9</v>
      </c>
      <c r="G116" s="62">
        <v>0</v>
      </c>
      <c r="H116" s="55">
        <v>1</v>
      </c>
      <c r="I116" s="62">
        <v>0</v>
      </c>
      <c r="J116" s="55">
        <v>0</v>
      </c>
      <c r="K116" s="55">
        <v>0</v>
      </c>
      <c r="L116" s="55">
        <v>0</v>
      </c>
      <c r="M116" s="55">
        <v>1</v>
      </c>
      <c r="N116" s="55">
        <v>0.25242600216684724</v>
      </c>
      <c r="O116" s="55">
        <v>0.31762319462833277</v>
      </c>
      <c r="P116" s="55">
        <v>8.2413268338118026</v>
      </c>
      <c r="Q116" s="55">
        <v>0.96636110171630274</v>
      </c>
      <c r="R116" s="55">
        <v>3.0735294117647059E-3</v>
      </c>
    </row>
    <row r="117" spans="1:18">
      <c r="A117" s="56">
        <v>2016</v>
      </c>
      <c r="B117" s="57" t="s">
        <v>268</v>
      </c>
      <c r="C117" s="57" t="s">
        <v>269</v>
      </c>
      <c r="D117" s="59">
        <v>1</v>
      </c>
      <c r="E117" s="60">
        <v>5.5837040134720517E-2</v>
      </c>
      <c r="F117" s="61">
        <v>7.7</v>
      </c>
      <c r="G117" s="62">
        <v>0</v>
      </c>
      <c r="H117" s="55">
        <v>1</v>
      </c>
      <c r="I117" s="62">
        <v>0</v>
      </c>
      <c r="J117" s="55">
        <v>0</v>
      </c>
      <c r="K117" s="55">
        <v>0</v>
      </c>
      <c r="L117" s="55">
        <v>0</v>
      </c>
      <c r="M117" s="55">
        <v>1</v>
      </c>
      <c r="N117" s="55">
        <v>0.18201507537688444</v>
      </c>
      <c r="O117" s="55">
        <v>0.33681086735935922</v>
      </c>
      <c r="P117" s="55">
        <v>7.8872742216222935</v>
      </c>
      <c r="Q117" s="55">
        <v>0.96113925623257224</v>
      </c>
      <c r="R117" s="55">
        <v>3.424756690997567E-3</v>
      </c>
    </row>
    <row r="118" spans="1:18">
      <c r="A118" s="56">
        <v>2016</v>
      </c>
      <c r="B118" s="57" t="s">
        <v>270</v>
      </c>
      <c r="C118" s="57" t="s">
        <v>271</v>
      </c>
      <c r="D118" s="59">
        <v>0</v>
      </c>
      <c r="E118" s="60">
        <v>2.5752334002036126E-2</v>
      </c>
      <c r="F118" s="61">
        <v>7.4</v>
      </c>
      <c r="G118" s="62">
        <v>0</v>
      </c>
      <c r="H118" s="55">
        <v>1</v>
      </c>
      <c r="I118" s="62">
        <v>0</v>
      </c>
      <c r="J118" s="55">
        <v>0</v>
      </c>
      <c r="K118" s="55">
        <v>0</v>
      </c>
      <c r="L118" s="55">
        <v>1</v>
      </c>
      <c r="M118" s="55">
        <v>0</v>
      </c>
      <c r="N118" s="55">
        <v>0.63748507462686566</v>
      </c>
      <c r="O118" s="55">
        <v>0.16579854054366797</v>
      </c>
      <c r="P118" s="55">
        <v>3.5388325205234499</v>
      </c>
      <c r="Q118" s="55">
        <v>0.97119511138686299</v>
      </c>
      <c r="R118" s="55">
        <v>3.0604477611940297E-3</v>
      </c>
    </row>
    <row r="119" spans="1:18">
      <c r="A119" s="56">
        <v>2016</v>
      </c>
      <c r="B119" s="57" t="s">
        <v>272</v>
      </c>
      <c r="C119" s="57" t="s">
        <v>273</v>
      </c>
      <c r="D119" s="59">
        <v>0</v>
      </c>
      <c r="E119" s="60">
        <v>0.13559075569848747</v>
      </c>
      <c r="F119" s="61">
        <v>8.6999999999999993</v>
      </c>
      <c r="G119" s="62">
        <v>0</v>
      </c>
      <c r="H119" s="55">
        <v>1</v>
      </c>
      <c r="I119" s="62">
        <v>0</v>
      </c>
      <c r="J119" s="55">
        <v>0</v>
      </c>
      <c r="K119" s="55">
        <v>0</v>
      </c>
      <c r="L119" s="55">
        <v>1</v>
      </c>
      <c r="M119" s="55">
        <v>0</v>
      </c>
      <c r="N119" s="55">
        <v>0.73890978260869578</v>
      </c>
      <c r="O119" s="55">
        <v>0.23796770652028382</v>
      </c>
      <c r="P119" s="55">
        <v>5.4180415515409139</v>
      </c>
      <c r="Q119" s="55">
        <v>0.97785221176321757</v>
      </c>
      <c r="R119" s="55">
        <v>3.8704370179948587E-3</v>
      </c>
    </row>
    <row r="120" spans="1:18">
      <c r="A120" s="56">
        <v>2016</v>
      </c>
      <c r="B120" s="57" t="s">
        <v>274</v>
      </c>
      <c r="C120" s="57" t="s">
        <v>275</v>
      </c>
      <c r="D120" s="59">
        <v>0</v>
      </c>
      <c r="E120" s="60">
        <v>5.7002709855689643E-2</v>
      </c>
      <c r="F120" s="61">
        <v>13.4</v>
      </c>
      <c r="G120" s="62">
        <v>0</v>
      </c>
      <c r="H120" s="55">
        <v>1</v>
      </c>
      <c r="I120" s="62">
        <v>0</v>
      </c>
      <c r="J120" s="55">
        <v>0</v>
      </c>
      <c r="K120" s="55">
        <v>0</v>
      </c>
      <c r="L120" s="55">
        <v>1</v>
      </c>
      <c r="M120" s="55">
        <v>0</v>
      </c>
      <c r="N120" s="55">
        <v>0.20847608695652173</v>
      </c>
      <c r="O120" s="55">
        <v>0.21098355807485125</v>
      </c>
      <c r="P120" s="55">
        <v>6.1939808886810104</v>
      </c>
      <c r="Q120" s="55">
        <v>0.88852855608504777</v>
      </c>
      <c r="R120" s="55">
        <v>1.4234354194407456E-3</v>
      </c>
    </row>
    <row r="121" spans="1:18">
      <c r="A121" s="56">
        <v>2016</v>
      </c>
      <c r="B121" s="57" t="s">
        <v>276</v>
      </c>
      <c r="C121" s="57" t="s">
        <v>277</v>
      </c>
      <c r="D121" s="59">
        <v>0</v>
      </c>
      <c r="E121" s="60">
        <v>2.7754063429735517E-2</v>
      </c>
      <c r="F121" s="61">
        <v>11.3</v>
      </c>
      <c r="G121" s="62">
        <v>0</v>
      </c>
      <c r="H121" s="55">
        <v>1</v>
      </c>
      <c r="I121" s="62">
        <v>0</v>
      </c>
      <c r="J121" s="55">
        <v>0</v>
      </c>
      <c r="K121" s="55">
        <v>0</v>
      </c>
      <c r="L121" s="55">
        <v>1</v>
      </c>
      <c r="M121" s="55">
        <v>0</v>
      </c>
      <c r="N121" s="55">
        <v>0.46328356164383561</v>
      </c>
      <c r="O121" s="55">
        <v>0.19410874217461174</v>
      </c>
      <c r="P121" s="55">
        <v>5.3465343829206473</v>
      </c>
      <c r="Q121" s="55">
        <v>0.96966856595416295</v>
      </c>
      <c r="R121" s="55">
        <v>2.526600985221675E-3</v>
      </c>
    </row>
    <row r="122" spans="1:18">
      <c r="A122" s="56">
        <v>2016</v>
      </c>
      <c r="B122" s="57" t="s">
        <v>278</v>
      </c>
      <c r="C122" s="57" t="s">
        <v>279</v>
      </c>
      <c r="D122" s="59">
        <v>0</v>
      </c>
      <c r="E122" s="60">
        <v>1.3800216661276137E-2</v>
      </c>
      <c r="F122" s="61">
        <v>10</v>
      </c>
      <c r="G122" s="62">
        <v>0</v>
      </c>
      <c r="H122" s="55">
        <v>1</v>
      </c>
      <c r="I122" s="62">
        <v>0</v>
      </c>
      <c r="J122" s="55">
        <v>0</v>
      </c>
      <c r="K122" s="55">
        <v>0</v>
      </c>
      <c r="L122" s="55">
        <v>1</v>
      </c>
      <c r="M122" s="55">
        <v>0</v>
      </c>
      <c r="N122" s="55">
        <v>0.34685858585858587</v>
      </c>
      <c r="O122" s="55">
        <v>0.16897631643451341</v>
      </c>
      <c r="P122" s="55">
        <v>5.6509387381118072</v>
      </c>
      <c r="Q122" s="55">
        <v>0.96233728413756947</v>
      </c>
      <c r="R122" s="55">
        <v>2.2492173913043478E-3</v>
      </c>
    </row>
    <row r="123" spans="1:18">
      <c r="A123" s="56">
        <v>2016</v>
      </c>
      <c r="B123" s="57" t="s">
        <v>280</v>
      </c>
      <c r="C123" s="57" t="s">
        <v>281</v>
      </c>
      <c r="D123" s="59">
        <v>0</v>
      </c>
      <c r="E123" s="60">
        <v>2.1634990512103821E-2</v>
      </c>
      <c r="F123" s="61">
        <v>10.8</v>
      </c>
      <c r="G123" s="62">
        <v>0</v>
      </c>
      <c r="H123" s="55">
        <v>1</v>
      </c>
      <c r="I123" s="62">
        <v>0</v>
      </c>
      <c r="J123" s="55">
        <v>0</v>
      </c>
      <c r="K123" s="55">
        <v>0</v>
      </c>
      <c r="L123" s="55">
        <v>1</v>
      </c>
      <c r="M123" s="55">
        <v>0</v>
      </c>
      <c r="N123" s="55">
        <v>0.39574233576642337</v>
      </c>
      <c r="O123" s="55">
        <v>0.15189302080187181</v>
      </c>
      <c r="P123" s="55">
        <v>5.7761804527073162</v>
      </c>
      <c r="Q123" s="55">
        <v>0.96487982485101453</v>
      </c>
      <c r="R123" s="55">
        <v>2.6083561643835615E-3</v>
      </c>
    </row>
    <row r="124" spans="1:18">
      <c r="A124" s="56">
        <v>2016</v>
      </c>
      <c r="B124" s="57" t="s">
        <v>282</v>
      </c>
      <c r="C124" s="57" t="s">
        <v>283</v>
      </c>
      <c r="D124" s="59">
        <v>0</v>
      </c>
      <c r="E124" s="60">
        <v>1.9304301972566929E-2</v>
      </c>
      <c r="F124" s="61">
        <v>9.1999999999999993</v>
      </c>
      <c r="G124" s="62">
        <v>0</v>
      </c>
      <c r="H124" s="55">
        <v>1</v>
      </c>
      <c r="I124" s="62">
        <v>0</v>
      </c>
      <c r="J124" s="55">
        <v>0</v>
      </c>
      <c r="K124" s="55">
        <v>0</v>
      </c>
      <c r="L124" s="55">
        <v>1</v>
      </c>
      <c r="M124" s="55">
        <v>0</v>
      </c>
      <c r="N124" s="55">
        <v>0.3734891089108911</v>
      </c>
      <c r="O124" s="55">
        <v>0.21933055186888906</v>
      </c>
      <c r="P124" s="55">
        <v>5.5928497880098362</v>
      </c>
      <c r="Q124" s="55">
        <v>0.96873740801221564</v>
      </c>
      <c r="R124" s="55">
        <v>3.6510835913312694E-3</v>
      </c>
    </row>
    <row r="125" spans="1:18">
      <c r="A125" s="56">
        <v>2016</v>
      </c>
      <c r="B125" s="57" t="s">
        <v>284</v>
      </c>
      <c r="C125" s="57" t="s">
        <v>285</v>
      </c>
      <c r="D125" s="59">
        <v>0</v>
      </c>
      <c r="E125" s="60">
        <v>1.1272410958807143E-2</v>
      </c>
      <c r="F125" s="61">
        <v>9</v>
      </c>
      <c r="G125" s="62">
        <v>0</v>
      </c>
      <c r="H125" s="55">
        <v>1</v>
      </c>
      <c r="I125" s="62">
        <v>0</v>
      </c>
      <c r="J125" s="55">
        <v>0</v>
      </c>
      <c r="K125" s="55">
        <v>0</v>
      </c>
      <c r="L125" s="55">
        <v>1</v>
      </c>
      <c r="M125" s="55">
        <v>0</v>
      </c>
      <c r="N125" s="55">
        <v>0.54286724137931031</v>
      </c>
      <c r="O125" s="55">
        <v>0.2040760640403429</v>
      </c>
      <c r="P125" s="55">
        <v>4.999508616573034</v>
      </c>
      <c r="Q125" s="55">
        <v>0.95477398106478062</v>
      </c>
      <c r="R125" s="55">
        <v>3.4148681055155873E-3</v>
      </c>
    </row>
    <row r="126" spans="1:18">
      <c r="A126" s="56">
        <v>2016</v>
      </c>
      <c r="B126" s="57" t="s">
        <v>286</v>
      </c>
      <c r="C126" s="57" t="s">
        <v>287</v>
      </c>
      <c r="D126" s="59">
        <v>0</v>
      </c>
      <c r="E126" s="60">
        <v>4.362950004439288E-2</v>
      </c>
      <c r="F126" s="61">
        <v>10.8</v>
      </c>
      <c r="G126" s="62">
        <v>0</v>
      </c>
      <c r="H126" s="55">
        <v>1</v>
      </c>
      <c r="I126" s="62">
        <v>0</v>
      </c>
      <c r="J126" s="55">
        <v>0</v>
      </c>
      <c r="K126" s="55">
        <v>0</v>
      </c>
      <c r="L126" s="55">
        <v>1</v>
      </c>
      <c r="M126" s="55">
        <v>0</v>
      </c>
      <c r="N126" s="55">
        <v>0.26724017094017094</v>
      </c>
      <c r="O126" s="55">
        <v>0.31353692971119879</v>
      </c>
      <c r="P126" s="55">
        <v>5.3403093205788572</v>
      </c>
      <c r="Q126" s="55">
        <v>0.94784294034304428</v>
      </c>
      <c r="R126" s="55">
        <v>2.6955371900826445E-3</v>
      </c>
    </row>
    <row r="127" spans="1:18">
      <c r="A127" s="56">
        <v>2016</v>
      </c>
      <c r="B127" s="57" t="s">
        <v>288</v>
      </c>
      <c r="C127" s="57" t="s">
        <v>289</v>
      </c>
      <c r="D127" s="59">
        <v>1</v>
      </c>
      <c r="E127" s="60">
        <v>0.12403570741881648</v>
      </c>
      <c r="F127" s="61">
        <v>10.8</v>
      </c>
      <c r="G127" s="62">
        <v>0</v>
      </c>
      <c r="H127" s="55">
        <v>1</v>
      </c>
      <c r="I127" s="62">
        <v>0</v>
      </c>
      <c r="J127" s="55">
        <v>0</v>
      </c>
      <c r="K127" s="55">
        <v>0</v>
      </c>
      <c r="L127" s="55">
        <v>1</v>
      </c>
      <c r="M127" s="55">
        <v>0</v>
      </c>
      <c r="N127" s="55">
        <v>0.61515300000000006</v>
      </c>
      <c r="O127" s="55">
        <v>0.20028525220553572</v>
      </c>
      <c r="P127" s="55">
        <v>4.3645135658000287</v>
      </c>
      <c r="Q127" s="55">
        <v>0.96554840828216715</v>
      </c>
      <c r="R127" s="55">
        <v>4.3339468302658482E-3</v>
      </c>
    </row>
    <row r="128" spans="1:18">
      <c r="A128" s="56">
        <v>2016</v>
      </c>
      <c r="B128" s="57" t="s">
        <v>290</v>
      </c>
      <c r="C128" s="57" t="s">
        <v>291</v>
      </c>
      <c r="D128" s="59">
        <v>1</v>
      </c>
      <c r="E128" s="60">
        <v>7.0270628147997935E-2</v>
      </c>
      <c r="F128" s="61">
        <v>8.8000000000000007</v>
      </c>
      <c r="G128" s="62">
        <v>0</v>
      </c>
      <c r="H128" s="55">
        <v>1</v>
      </c>
      <c r="I128" s="62">
        <v>0</v>
      </c>
      <c r="J128" s="55">
        <v>0</v>
      </c>
      <c r="K128" s="55">
        <v>0</v>
      </c>
      <c r="L128" s="55">
        <v>1</v>
      </c>
      <c r="M128" s="55">
        <v>0</v>
      </c>
      <c r="N128" s="55">
        <v>0.26258028846153847</v>
      </c>
      <c r="O128" s="55">
        <v>0.25332959904022345</v>
      </c>
      <c r="P128" s="55">
        <v>6.9209393130696135</v>
      </c>
      <c r="Q128" s="55">
        <v>0.96223133217495738</v>
      </c>
      <c r="R128" s="55">
        <v>3.3927631578947372E-3</v>
      </c>
    </row>
    <row r="129" spans="1:18">
      <c r="A129" s="56">
        <v>2016</v>
      </c>
      <c r="B129" s="57" t="s">
        <v>292</v>
      </c>
      <c r="C129" s="57" t="s">
        <v>293</v>
      </c>
      <c r="D129" s="59">
        <v>1</v>
      </c>
      <c r="E129" s="60">
        <v>3.6537301169553102E-2</v>
      </c>
      <c r="F129" s="61">
        <v>9.1999999999999993</v>
      </c>
      <c r="G129" s="62">
        <v>0</v>
      </c>
      <c r="H129" s="55">
        <v>1</v>
      </c>
      <c r="I129" s="62">
        <v>0</v>
      </c>
      <c r="J129" s="55">
        <v>0</v>
      </c>
      <c r="K129" s="55">
        <v>0</v>
      </c>
      <c r="L129" s="55">
        <v>1</v>
      </c>
      <c r="M129" s="55">
        <v>0</v>
      </c>
      <c r="N129" s="55">
        <v>0.45864365079365077</v>
      </c>
      <c r="O129" s="55">
        <v>0.26120195019037873</v>
      </c>
      <c r="P129" s="55">
        <v>4.9645238101763036</v>
      </c>
      <c r="Q129" s="55">
        <v>0.96211396266770033</v>
      </c>
      <c r="R129" s="55">
        <v>3.4424528301886794E-3</v>
      </c>
    </row>
    <row r="130" spans="1:18">
      <c r="A130" s="56">
        <v>2016</v>
      </c>
      <c r="B130" s="57" t="s">
        <v>294</v>
      </c>
      <c r="C130" s="57" t="s">
        <v>295</v>
      </c>
      <c r="D130" s="59">
        <v>1</v>
      </c>
      <c r="E130" s="60">
        <v>-7.0470895086574021E-3</v>
      </c>
      <c r="F130" s="61">
        <v>9</v>
      </c>
      <c r="G130" s="62">
        <v>0</v>
      </c>
      <c r="H130" s="55">
        <v>1</v>
      </c>
      <c r="I130" s="62">
        <v>0</v>
      </c>
      <c r="J130" s="55">
        <v>0</v>
      </c>
      <c r="K130" s="55">
        <v>0</v>
      </c>
      <c r="L130" s="55">
        <v>1</v>
      </c>
      <c r="M130" s="55">
        <v>0</v>
      </c>
      <c r="N130" s="55">
        <v>0.65879365079365071</v>
      </c>
      <c r="O130" s="55">
        <v>0.16024450898197673</v>
      </c>
      <c r="P130" s="55">
        <v>3.027177334481439</v>
      </c>
      <c r="Q130" s="55">
        <v>0.97481688511950648</v>
      </c>
      <c r="R130" s="55">
        <v>2.5064748201438845E-3</v>
      </c>
    </row>
    <row r="131" spans="1:18">
      <c r="A131" s="56">
        <v>2016</v>
      </c>
      <c r="B131" s="57" t="s">
        <v>296</v>
      </c>
      <c r="C131" s="57" t="s">
        <v>297</v>
      </c>
      <c r="D131" s="59">
        <v>1</v>
      </c>
      <c r="E131" s="60">
        <v>1.9170452665126864E-2</v>
      </c>
      <c r="F131" s="61">
        <v>7.8</v>
      </c>
      <c r="G131" s="62">
        <v>0</v>
      </c>
      <c r="H131" s="55">
        <v>1</v>
      </c>
      <c r="I131" s="62">
        <v>0</v>
      </c>
      <c r="J131" s="55">
        <v>0</v>
      </c>
      <c r="K131" s="55">
        <v>0</v>
      </c>
      <c r="L131" s="55">
        <v>1</v>
      </c>
      <c r="M131" s="55">
        <v>0</v>
      </c>
      <c r="N131" s="55">
        <v>0.45578235294117642</v>
      </c>
      <c r="O131" s="55">
        <v>0.20843600073333696</v>
      </c>
      <c r="P131" s="55">
        <v>4.2787582141928775</v>
      </c>
      <c r="Q131" s="55">
        <v>0.95035039944245836</v>
      </c>
      <c r="R131" s="55">
        <v>2.4194968553459119E-3</v>
      </c>
    </row>
    <row r="132" spans="1:18">
      <c r="A132" s="56">
        <v>2016</v>
      </c>
      <c r="B132" s="57" t="s">
        <v>298</v>
      </c>
      <c r="C132" s="57" t="s">
        <v>299</v>
      </c>
      <c r="D132" s="59">
        <v>0</v>
      </c>
      <c r="E132" s="60">
        <v>2.2921322476247459E-2</v>
      </c>
      <c r="F132" s="61">
        <v>7.3</v>
      </c>
      <c r="G132" s="62">
        <v>0</v>
      </c>
      <c r="H132" s="55">
        <v>1</v>
      </c>
      <c r="I132" s="62">
        <v>0</v>
      </c>
      <c r="J132" s="55">
        <v>0</v>
      </c>
      <c r="K132" s="55">
        <v>0</v>
      </c>
      <c r="L132" s="55">
        <v>0</v>
      </c>
      <c r="M132" s="55">
        <v>0</v>
      </c>
      <c r="N132" s="55">
        <v>0.66079565217391301</v>
      </c>
      <c r="O132" s="55">
        <v>0.13412252682877981</v>
      </c>
      <c r="P132" s="55">
        <v>5.5453589819675866</v>
      </c>
      <c r="Q132" s="55">
        <v>0.9855872038320076</v>
      </c>
      <c r="R132" s="55">
        <v>2.1796019900497511E-3</v>
      </c>
    </row>
    <row r="133" spans="1:18">
      <c r="A133" s="56">
        <v>2016</v>
      </c>
      <c r="B133" s="57" t="s">
        <v>300</v>
      </c>
      <c r="C133" s="57" t="s">
        <v>301</v>
      </c>
      <c r="D133" s="59">
        <v>0</v>
      </c>
      <c r="E133" s="60">
        <v>4.2799587960856915E-2</v>
      </c>
      <c r="F133" s="61">
        <v>9.5</v>
      </c>
      <c r="G133" s="62">
        <v>0</v>
      </c>
      <c r="H133" s="55">
        <v>1</v>
      </c>
      <c r="I133" s="62">
        <v>0</v>
      </c>
      <c r="J133" s="55">
        <v>0</v>
      </c>
      <c r="K133" s="55">
        <v>0</v>
      </c>
      <c r="L133" s="55">
        <v>0</v>
      </c>
      <c r="M133" s="55">
        <v>0</v>
      </c>
      <c r="N133" s="55">
        <v>0.63283265306122449</v>
      </c>
      <c r="O133" s="55">
        <v>0.17901158338286063</v>
      </c>
      <c r="P133" s="55">
        <v>4.3058269877242683</v>
      </c>
      <c r="Q133" s="55">
        <v>0.96584840432393382</v>
      </c>
      <c r="R133" s="55">
        <v>2.694656488549618E-3</v>
      </c>
    </row>
    <row r="134" spans="1:18">
      <c r="A134" s="56">
        <v>2016</v>
      </c>
      <c r="B134" s="57" t="s">
        <v>302</v>
      </c>
      <c r="C134" s="57" t="s">
        <v>303</v>
      </c>
      <c r="D134" s="59">
        <v>0</v>
      </c>
      <c r="E134" s="60">
        <v>1.0004001878170547E-2</v>
      </c>
      <c r="F134" s="61">
        <v>8.1</v>
      </c>
      <c r="G134" s="62">
        <v>0</v>
      </c>
      <c r="H134" s="55">
        <v>1</v>
      </c>
      <c r="I134" s="62">
        <v>0</v>
      </c>
      <c r="J134" s="55">
        <v>0</v>
      </c>
      <c r="K134" s="55">
        <v>0</v>
      </c>
      <c r="L134" s="55">
        <v>0</v>
      </c>
      <c r="M134" s="55">
        <v>0</v>
      </c>
      <c r="N134" s="55">
        <v>0.55112413793103443</v>
      </c>
      <c r="O134" s="55">
        <v>0.1779130103384062</v>
      </c>
      <c r="P134" s="55">
        <v>3.8192767578124998</v>
      </c>
      <c r="Q134" s="55">
        <v>0.97437212969103904</v>
      </c>
      <c r="R134" s="55">
        <v>1.9230046948356808E-3</v>
      </c>
    </row>
    <row r="135" spans="1:18">
      <c r="A135" s="56">
        <v>2016</v>
      </c>
      <c r="B135" s="57" t="s">
        <v>304</v>
      </c>
      <c r="C135" s="57" t="s">
        <v>305</v>
      </c>
      <c r="D135" s="59">
        <v>0</v>
      </c>
      <c r="E135" s="60">
        <v>8.0737646870619809E-3</v>
      </c>
      <c r="F135" s="61">
        <v>12.6</v>
      </c>
      <c r="G135" s="62">
        <v>0</v>
      </c>
      <c r="H135" s="55">
        <v>1</v>
      </c>
      <c r="I135" s="62">
        <v>0</v>
      </c>
      <c r="J135" s="55">
        <v>0</v>
      </c>
      <c r="K135" s="55">
        <v>0</v>
      </c>
      <c r="L135" s="55">
        <v>0</v>
      </c>
      <c r="M135" s="55">
        <v>0</v>
      </c>
      <c r="N135" s="55">
        <v>0.41660857142857144</v>
      </c>
      <c r="O135" s="55">
        <v>0.15859522656792743</v>
      </c>
      <c r="P135" s="55">
        <v>5.8456505819592621</v>
      </c>
      <c r="Q135" s="55">
        <v>0.95757579913999435</v>
      </c>
      <c r="R135" s="55">
        <v>1.814076246334311E-3</v>
      </c>
    </row>
    <row r="136" spans="1:18">
      <c r="A136" s="56">
        <v>2016</v>
      </c>
      <c r="B136" s="57" t="s">
        <v>306</v>
      </c>
      <c r="C136" s="57" t="s">
        <v>307</v>
      </c>
      <c r="D136" s="59">
        <v>0</v>
      </c>
      <c r="E136" s="60">
        <v>1.5199628444457047E-2</v>
      </c>
      <c r="F136" s="61">
        <v>9.1999999999999993</v>
      </c>
      <c r="G136" s="62">
        <v>0</v>
      </c>
      <c r="H136" s="55">
        <v>1</v>
      </c>
      <c r="I136" s="62">
        <v>0</v>
      </c>
      <c r="J136" s="55">
        <v>0</v>
      </c>
      <c r="K136" s="55">
        <v>0</v>
      </c>
      <c r="L136" s="55">
        <v>0</v>
      </c>
      <c r="M136" s="55">
        <v>0</v>
      </c>
      <c r="N136" s="55">
        <v>0.50772580645161292</v>
      </c>
      <c r="O136" s="55">
        <v>0.19405058336770123</v>
      </c>
      <c r="P136" s="55">
        <v>3.3982163716187515</v>
      </c>
      <c r="Q136" s="55">
        <v>0.95513834619905336</v>
      </c>
      <c r="R136" s="55">
        <v>3.5661616161616161E-3</v>
      </c>
    </row>
    <row r="137" spans="1:18">
      <c r="A137" s="56">
        <v>2016</v>
      </c>
      <c r="B137" s="57" t="s">
        <v>308</v>
      </c>
      <c r="C137" s="57" t="s">
        <v>309</v>
      </c>
      <c r="D137" s="59">
        <v>1</v>
      </c>
      <c r="E137" s="60">
        <v>-0.33698341191351633</v>
      </c>
      <c r="F137" s="61">
        <v>9.8000000000000007</v>
      </c>
      <c r="G137" s="62">
        <v>0</v>
      </c>
      <c r="H137" s="55">
        <v>1</v>
      </c>
      <c r="I137" s="62">
        <v>0</v>
      </c>
      <c r="J137" s="55">
        <v>0</v>
      </c>
      <c r="K137" s="55">
        <v>0</v>
      </c>
      <c r="L137" s="55">
        <v>0</v>
      </c>
      <c r="M137" s="55">
        <v>0</v>
      </c>
      <c r="N137" s="55">
        <v>0.21618235294117646</v>
      </c>
      <c r="O137" s="55">
        <v>0.2963922175281245</v>
      </c>
      <c r="P137" s="55">
        <v>4.8158494164037853</v>
      </c>
      <c r="Q137" s="55">
        <v>0.94249589580328874</v>
      </c>
      <c r="R137" s="55">
        <v>2.0855263157894739E-3</v>
      </c>
    </row>
    <row r="138" spans="1:18">
      <c r="A138" s="56">
        <v>2016</v>
      </c>
      <c r="B138" s="57" t="s">
        <v>310</v>
      </c>
      <c r="C138" s="57" t="s">
        <v>311</v>
      </c>
      <c r="D138" s="59">
        <v>1</v>
      </c>
      <c r="E138" s="60">
        <v>1.1280303458265573E-2</v>
      </c>
      <c r="F138" s="61">
        <v>9.1999999999999993</v>
      </c>
      <c r="G138" s="62">
        <v>0</v>
      </c>
      <c r="H138" s="55">
        <v>1</v>
      </c>
      <c r="I138" s="62">
        <v>0</v>
      </c>
      <c r="J138" s="55">
        <v>0</v>
      </c>
      <c r="K138" s="55">
        <v>0</v>
      </c>
      <c r="L138" s="55">
        <v>0</v>
      </c>
      <c r="M138" s="55">
        <v>0</v>
      </c>
      <c r="N138" s="55">
        <v>0.52755384615384615</v>
      </c>
      <c r="O138" s="55">
        <v>0.133906754306437</v>
      </c>
      <c r="P138" s="55">
        <v>4.2152801963048505</v>
      </c>
      <c r="Q138" s="55">
        <v>0.98105917004461807</v>
      </c>
      <c r="R138" s="55">
        <v>2.0619047619047618E-3</v>
      </c>
    </row>
    <row r="139" spans="1:18">
      <c r="A139" s="56">
        <v>2016</v>
      </c>
      <c r="B139" s="57" t="s">
        <v>312</v>
      </c>
      <c r="C139" s="57" t="s">
        <v>313</v>
      </c>
      <c r="D139" s="59">
        <v>1</v>
      </c>
      <c r="E139" s="60">
        <v>5.537707161782545E-2</v>
      </c>
      <c r="F139" s="61">
        <v>12.2</v>
      </c>
      <c r="G139" s="62">
        <v>0</v>
      </c>
      <c r="H139" s="55">
        <v>1</v>
      </c>
      <c r="I139" s="62">
        <v>0</v>
      </c>
      <c r="J139" s="55">
        <v>0</v>
      </c>
      <c r="K139" s="55">
        <v>0</v>
      </c>
      <c r="L139" s="55">
        <v>0</v>
      </c>
      <c r="M139" s="55">
        <v>0</v>
      </c>
      <c r="N139" s="55">
        <v>0.97217083333333332</v>
      </c>
      <c r="O139" s="55">
        <v>0.21130883450760576</v>
      </c>
      <c r="P139" s="55">
        <v>2.7658469252601701</v>
      </c>
      <c r="Q139" s="55">
        <v>0.99093952108897176</v>
      </c>
      <c r="R139" s="55">
        <v>1.9394495412844038E-3</v>
      </c>
    </row>
    <row r="140" spans="1:18">
      <c r="A140" s="56">
        <v>2016</v>
      </c>
      <c r="B140" s="57" t="s">
        <v>314</v>
      </c>
      <c r="C140" s="57" t="s">
        <v>315</v>
      </c>
      <c r="D140" s="59">
        <v>1</v>
      </c>
      <c r="E140" s="60">
        <v>5.9726387342758525E-4</v>
      </c>
      <c r="F140" s="61">
        <v>8.1</v>
      </c>
      <c r="G140" s="62">
        <v>0</v>
      </c>
      <c r="H140" s="55">
        <v>1</v>
      </c>
      <c r="I140" s="62">
        <v>0</v>
      </c>
      <c r="J140" s="55">
        <v>0</v>
      </c>
      <c r="K140" s="55">
        <v>0</v>
      </c>
      <c r="L140" s="55">
        <v>0</v>
      </c>
      <c r="M140" s="55">
        <v>0</v>
      </c>
      <c r="N140" s="55">
        <v>0.6532</v>
      </c>
      <c r="O140" s="55">
        <v>0.15703782106561806</v>
      </c>
      <c r="P140" s="55">
        <v>4.4350309950503499</v>
      </c>
      <c r="Q140" s="55">
        <v>0.97639555870693273</v>
      </c>
      <c r="R140" s="55">
        <v>2.2534615384615384E-3</v>
      </c>
    </row>
    <row r="141" spans="1:18">
      <c r="A141" s="56">
        <v>2016</v>
      </c>
      <c r="B141" s="57" t="s">
        <v>316</v>
      </c>
      <c r="C141" s="57" t="s">
        <v>317</v>
      </c>
      <c r="D141" s="59">
        <v>1</v>
      </c>
      <c r="E141" s="60">
        <v>2.6015089377763593E-2</v>
      </c>
      <c r="F141" s="61">
        <v>9.1</v>
      </c>
      <c r="G141" s="62">
        <v>0</v>
      </c>
      <c r="H141" s="55">
        <v>1</v>
      </c>
      <c r="I141" s="62">
        <v>0</v>
      </c>
      <c r="J141" s="55">
        <v>0</v>
      </c>
      <c r="K141" s="55">
        <v>0</v>
      </c>
      <c r="L141" s="55">
        <v>0</v>
      </c>
      <c r="M141" s="55">
        <v>0</v>
      </c>
      <c r="N141" s="55">
        <v>0.63903225806451613</v>
      </c>
      <c r="O141" s="55">
        <v>0.15037121270905432</v>
      </c>
      <c r="P141" s="55">
        <v>3.8067447275005222</v>
      </c>
      <c r="Q141" s="55">
        <v>0.97582534073700156</v>
      </c>
      <c r="R141" s="55">
        <v>1.8562015503875969E-3</v>
      </c>
    </row>
    <row r="142" spans="1:18">
      <c r="A142" s="56">
        <v>2016</v>
      </c>
      <c r="B142" s="57" t="s">
        <v>319</v>
      </c>
      <c r="C142" s="57" t="s">
        <v>320</v>
      </c>
      <c r="D142" s="59">
        <v>1</v>
      </c>
      <c r="E142" s="60">
        <v>4.5421259765908743E-3</v>
      </c>
      <c r="F142" s="61">
        <v>8.3000000000000007</v>
      </c>
      <c r="G142" s="62">
        <v>0</v>
      </c>
      <c r="H142" s="55">
        <v>0</v>
      </c>
      <c r="I142" s="62">
        <v>0</v>
      </c>
      <c r="J142" s="55">
        <v>0</v>
      </c>
      <c r="K142" s="55">
        <v>1</v>
      </c>
      <c r="L142" s="55">
        <v>0</v>
      </c>
      <c r="M142" s="55">
        <v>1</v>
      </c>
      <c r="N142" s="55">
        <v>0.20004609374999996</v>
      </c>
      <c r="O142" s="55">
        <v>0.30838068846550581</v>
      </c>
      <c r="P142" s="55">
        <v>7.7223310212825735</v>
      </c>
      <c r="Q142" s="55">
        <v>0.962933021946765</v>
      </c>
      <c r="R142" s="55">
        <v>2.9691345151199163E-3</v>
      </c>
    </row>
    <row r="143" spans="1:18">
      <c r="A143" s="56">
        <v>2016</v>
      </c>
      <c r="B143" s="57" t="s">
        <v>321</v>
      </c>
      <c r="C143" s="57" t="s">
        <v>322</v>
      </c>
      <c r="D143" s="59">
        <v>0</v>
      </c>
      <c r="E143" s="60">
        <v>0.10627266642382574</v>
      </c>
      <c r="F143" s="61">
        <v>9.3000000000000007</v>
      </c>
      <c r="G143" s="62">
        <v>0</v>
      </c>
      <c r="H143" s="55">
        <v>0</v>
      </c>
      <c r="I143" s="62">
        <v>0</v>
      </c>
      <c r="J143" s="55">
        <v>0</v>
      </c>
      <c r="K143" s="55">
        <v>1</v>
      </c>
      <c r="L143" s="55">
        <v>1</v>
      </c>
      <c r="M143" s="55">
        <v>0</v>
      </c>
      <c r="N143" s="55">
        <v>0.300375</v>
      </c>
      <c r="O143" s="55">
        <v>0.16091564932582081</v>
      </c>
      <c r="P143" s="55">
        <v>4.3308227231902281</v>
      </c>
      <c r="Q143" s="55">
        <v>0.96138854210015268</v>
      </c>
      <c r="R143" s="55">
        <v>1.5336088154269971E-3</v>
      </c>
    </row>
    <row r="144" spans="1:18">
      <c r="A144" s="56">
        <v>2016</v>
      </c>
      <c r="B144" s="57" t="s">
        <v>323</v>
      </c>
      <c r="C144" s="57" t="s">
        <v>324</v>
      </c>
      <c r="D144" s="59">
        <v>1</v>
      </c>
      <c r="E144" s="60">
        <v>2.1698229899257751E-2</v>
      </c>
      <c r="F144" s="61">
        <v>7.8</v>
      </c>
      <c r="G144" s="62">
        <v>0</v>
      </c>
      <c r="H144" s="55">
        <v>0</v>
      </c>
      <c r="I144" s="62">
        <v>0</v>
      </c>
      <c r="J144" s="55">
        <v>0</v>
      </c>
      <c r="K144" s="55">
        <v>1</v>
      </c>
      <c r="L144" s="55">
        <v>1</v>
      </c>
      <c r="M144" s="55">
        <v>0</v>
      </c>
      <c r="N144" s="55">
        <v>0.48364190476190477</v>
      </c>
      <c r="O144" s="55">
        <v>0.23373658822263677</v>
      </c>
      <c r="P144" s="55">
        <v>5.605123880007894</v>
      </c>
      <c r="Q144" s="55">
        <v>0.97006640095781216</v>
      </c>
      <c r="R144" s="55">
        <v>3.2273885350318473E-3</v>
      </c>
    </row>
    <row r="145" spans="1:18">
      <c r="A145" s="56">
        <v>2016</v>
      </c>
      <c r="B145" s="57" t="s">
        <v>325</v>
      </c>
      <c r="C145" s="57" t="s">
        <v>326</v>
      </c>
      <c r="D145" s="59">
        <v>1</v>
      </c>
      <c r="E145" s="60">
        <v>4.7165438261416358E-2</v>
      </c>
      <c r="F145" s="61">
        <v>8.9</v>
      </c>
      <c r="G145" s="62">
        <v>0</v>
      </c>
      <c r="H145" s="55">
        <v>0</v>
      </c>
      <c r="I145" s="62">
        <v>0</v>
      </c>
      <c r="J145" s="55">
        <v>0</v>
      </c>
      <c r="K145" s="55">
        <v>1</v>
      </c>
      <c r="L145" s="55">
        <v>1</v>
      </c>
      <c r="M145" s="55">
        <v>0</v>
      </c>
      <c r="N145" s="55">
        <v>0.53913333333333324</v>
      </c>
      <c r="O145" s="55">
        <v>0.28208410201613771</v>
      </c>
      <c r="P145" s="55">
        <v>5.8320581205897533</v>
      </c>
      <c r="Q145" s="55">
        <v>0.96008454355183681</v>
      </c>
      <c r="R145" s="55">
        <v>3.5072434607645877E-3</v>
      </c>
    </row>
    <row r="146" spans="1:18">
      <c r="A146" s="56">
        <v>2016</v>
      </c>
      <c r="B146" s="57" t="s">
        <v>327</v>
      </c>
      <c r="C146" s="57" t="s">
        <v>328</v>
      </c>
      <c r="D146" s="59">
        <v>0</v>
      </c>
      <c r="E146" s="60">
        <v>-2.9769818221599431E-3</v>
      </c>
      <c r="F146" s="61">
        <v>10.9</v>
      </c>
      <c r="G146" s="62">
        <v>0</v>
      </c>
      <c r="H146" s="55">
        <v>0</v>
      </c>
      <c r="I146" s="62">
        <v>0</v>
      </c>
      <c r="J146" s="55">
        <v>0</v>
      </c>
      <c r="K146" s="55">
        <v>1</v>
      </c>
      <c r="L146" s="55">
        <v>0</v>
      </c>
      <c r="M146" s="55">
        <v>0</v>
      </c>
      <c r="N146" s="55">
        <v>0.44097954545454549</v>
      </c>
      <c r="O146" s="55">
        <v>0.18991676781336234</v>
      </c>
      <c r="P146" s="55">
        <v>4.6596305356111252</v>
      </c>
      <c r="Q146" s="55">
        <v>0.93755121604279723</v>
      </c>
      <c r="R146" s="55">
        <v>1.1867776689520079E-3</v>
      </c>
    </row>
    <row r="147" spans="1:18">
      <c r="A147" s="56">
        <v>2016</v>
      </c>
      <c r="B147" s="63" t="s">
        <v>329</v>
      </c>
      <c r="C147" s="63" t="s">
        <v>330</v>
      </c>
      <c r="D147" s="59">
        <v>1</v>
      </c>
      <c r="E147" s="60">
        <v>-8.5622278433428248E-2</v>
      </c>
      <c r="F147" s="61">
        <v>8.3000000000000007</v>
      </c>
      <c r="G147" s="62">
        <v>0</v>
      </c>
      <c r="H147" s="55">
        <v>0</v>
      </c>
      <c r="I147" s="62">
        <v>0</v>
      </c>
      <c r="J147" s="55">
        <v>0</v>
      </c>
      <c r="K147" s="55">
        <v>1</v>
      </c>
      <c r="L147" s="55">
        <v>0</v>
      </c>
      <c r="M147" s="55">
        <v>0</v>
      </c>
      <c r="N147" s="55">
        <v>0.50046428571428569</v>
      </c>
      <c r="O147" s="55">
        <v>0.15390672964777233</v>
      </c>
      <c r="P147" s="55">
        <v>3.8505433355962886</v>
      </c>
      <c r="Q147" s="55">
        <v>0.97897666452579746</v>
      </c>
      <c r="R147" s="55">
        <v>2.4016304347826089E-3</v>
      </c>
    </row>
    <row r="148" spans="1:18">
      <c r="B148" s="63"/>
      <c r="C148" s="63"/>
      <c r="D148" s="64"/>
      <c r="E148" s="60"/>
      <c r="F148" s="61"/>
    </row>
    <row r="149" spans="1:18">
      <c r="B149" s="63"/>
      <c r="C149" s="63"/>
      <c r="D149" s="64"/>
      <c r="E149" s="60"/>
      <c r="F149" s="61"/>
    </row>
    <row r="150" spans="1:18">
      <c r="B150" s="63"/>
      <c r="C150" s="63"/>
      <c r="D150" s="64"/>
      <c r="E150" s="60"/>
      <c r="F150" s="61"/>
    </row>
    <row r="151" spans="1:18">
      <c r="B151" s="55"/>
      <c r="C151" s="55"/>
      <c r="D151" s="64"/>
      <c r="E151" s="60"/>
      <c r="F151" s="61"/>
    </row>
    <row r="152" spans="1:18">
      <c r="D152" s="64"/>
      <c r="E152" s="60"/>
      <c r="F152" s="61"/>
    </row>
    <row r="153" spans="1:18">
      <c r="D153" s="64"/>
      <c r="E153" s="60"/>
      <c r="F153" s="61"/>
    </row>
    <row r="154" spans="1:18">
      <c r="D154" s="64"/>
      <c r="E154" s="60"/>
      <c r="F154" s="61"/>
    </row>
    <row r="155" spans="1:18">
      <c r="D155" s="61"/>
      <c r="E155" s="65"/>
      <c r="F155" s="60"/>
    </row>
    <row r="156" spans="1:18">
      <c r="B156" s="66"/>
      <c r="C156" s="66"/>
      <c r="D156" s="66"/>
      <c r="E156" s="66"/>
      <c r="F156" s="66"/>
      <c r="G156" s="55"/>
      <c r="I156" s="55"/>
    </row>
    <row r="157" spans="1:18">
      <c r="B157" s="66"/>
      <c r="C157" s="66"/>
      <c r="D157" s="66"/>
      <c r="E157" s="66"/>
      <c r="F157" s="66"/>
      <c r="G157" s="55"/>
      <c r="I157" s="55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7"/>
  <sheetViews>
    <sheetView tabSelected="1" workbookViewId="0">
      <selection activeCell="H8" sqref="H8"/>
    </sheetView>
  </sheetViews>
  <sheetFormatPr defaultRowHeight="17"/>
  <cols>
    <col min="1" max="1" width="11.453125" style="55" bestFit="1" customWidth="1"/>
    <col min="2" max="2" width="12" style="57" bestFit="1" customWidth="1"/>
    <col min="3" max="3" width="17.453125" style="57" customWidth="1"/>
    <col min="4" max="4" width="11.54296875" style="62" customWidth="1"/>
    <col min="5" max="6" width="11.1796875" style="67" customWidth="1"/>
    <col min="7" max="7" width="8.81640625" style="62" customWidth="1"/>
    <col min="8" max="8" width="8.7265625" style="55"/>
    <col min="9" max="9" width="8.81640625" style="62" customWidth="1"/>
    <col min="10" max="16384" width="8.7265625" style="55"/>
  </cols>
  <sheetData>
    <row r="1" spans="1:18">
      <c r="A1" s="54" t="s">
        <v>365</v>
      </c>
      <c r="B1" s="54" t="s">
        <v>366</v>
      </c>
      <c r="C1" s="54" t="s">
        <v>367</v>
      </c>
      <c r="D1" s="54" t="s">
        <v>368</v>
      </c>
      <c r="E1" s="54" t="s">
        <v>369</v>
      </c>
      <c r="F1" s="54" t="s">
        <v>370</v>
      </c>
      <c r="G1" s="54" t="s">
        <v>371</v>
      </c>
      <c r="H1" s="54" t="s">
        <v>372</v>
      </c>
      <c r="I1" s="54" t="s">
        <v>373</v>
      </c>
      <c r="J1" s="54" t="s">
        <v>374</v>
      </c>
      <c r="K1" s="54" t="s">
        <v>375</v>
      </c>
      <c r="L1" s="54" t="s">
        <v>376</v>
      </c>
      <c r="M1" s="54" t="s">
        <v>377</v>
      </c>
      <c r="N1" s="68" t="s">
        <v>360</v>
      </c>
      <c r="O1" s="69" t="s">
        <v>361</v>
      </c>
      <c r="P1" s="69" t="s">
        <v>362</v>
      </c>
      <c r="Q1" s="69" t="s">
        <v>363</v>
      </c>
      <c r="R1" s="69" t="s">
        <v>364</v>
      </c>
    </row>
    <row r="2" spans="1:18">
      <c r="A2" s="56">
        <v>2016</v>
      </c>
      <c r="B2" s="57" t="s">
        <v>36</v>
      </c>
      <c r="C2" s="58" t="s">
        <v>37</v>
      </c>
      <c r="D2" s="59">
        <v>0</v>
      </c>
      <c r="E2" s="60">
        <v>6.1089415878500593E-2</v>
      </c>
      <c r="F2" s="61">
        <v>7.9</v>
      </c>
      <c r="G2" s="62">
        <v>0</v>
      </c>
      <c r="H2" s="55">
        <v>0</v>
      </c>
      <c r="I2" s="62">
        <v>0</v>
      </c>
      <c r="J2" s="55">
        <v>0</v>
      </c>
      <c r="K2" s="55">
        <v>0</v>
      </c>
      <c r="L2" s="55">
        <v>0</v>
      </c>
      <c r="M2" s="55">
        <v>1</v>
      </c>
      <c r="N2" s="55">
        <v>0.23592233400402415</v>
      </c>
      <c r="O2" s="55">
        <v>0.32300412659514499</v>
      </c>
      <c r="P2" s="55">
        <v>9.0752793467614872</v>
      </c>
      <c r="Q2" s="55">
        <v>0.9732965810230948</v>
      </c>
      <c r="R2" s="55">
        <v>3.6735236605396951E-3</v>
      </c>
    </row>
    <row r="3" spans="1:18">
      <c r="A3" s="56">
        <v>2016</v>
      </c>
      <c r="B3" s="57" t="s">
        <v>38</v>
      </c>
      <c r="C3" s="58" t="s">
        <v>39</v>
      </c>
      <c r="D3" s="59">
        <v>0</v>
      </c>
      <c r="E3" s="60">
        <v>2.0341127272207646E-2</v>
      </c>
      <c r="F3" s="61">
        <v>7.6</v>
      </c>
      <c r="G3" s="62">
        <v>0</v>
      </c>
      <c r="H3" s="55">
        <v>0</v>
      </c>
      <c r="I3" s="62">
        <v>0</v>
      </c>
      <c r="J3" s="55">
        <v>0</v>
      </c>
      <c r="K3" s="55">
        <v>0</v>
      </c>
      <c r="L3" s="55">
        <v>0</v>
      </c>
      <c r="M3" s="55">
        <v>1</v>
      </c>
      <c r="N3" s="55">
        <v>0.23977791044776117</v>
      </c>
      <c r="O3" s="55">
        <v>0.27175372198875491</v>
      </c>
      <c r="P3" s="55">
        <v>7.4556386206137937</v>
      </c>
      <c r="Q3" s="55">
        <v>0.96604693895843918</v>
      </c>
      <c r="R3" s="55">
        <v>3.1294320137693634E-3</v>
      </c>
    </row>
    <row r="4" spans="1:18">
      <c r="A4" s="56">
        <v>2016</v>
      </c>
      <c r="B4" s="57" t="s">
        <v>40</v>
      </c>
      <c r="C4" s="58" t="s">
        <v>41</v>
      </c>
      <c r="D4" s="59">
        <v>0</v>
      </c>
      <c r="E4" s="60">
        <v>6.1392211333524118E-3</v>
      </c>
      <c r="F4" s="61">
        <v>8.3000000000000007</v>
      </c>
      <c r="G4" s="62">
        <v>0</v>
      </c>
      <c r="H4" s="55">
        <v>0</v>
      </c>
      <c r="I4" s="62">
        <v>0</v>
      </c>
      <c r="J4" s="55">
        <v>0</v>
      </c>
      <c r="K4" s="55">
        <v>0</v>
      </c>
      <c r="L4" s="55">
        <v>0</v>
      </c>
      <c r="M4" s="55">
        <v>1</v>
      </c>
      <c r="N4" s="55">
        <v>0.23833216612377855</v>
      </c>
      <c r="O4" s="55">
        <v>0.3037547908996574</v>
      </c>
      <c r="P4" s="55">
        <v>8.4011267221972084</v>
      </c>
      <c r="Q4" s="55">
        <v>0.96509196817323417</v>
      </c>
      <c r="R4" s="55">
        <v>3.4237935656836458E-3</v>
      </c>
    </row>
    <row r="5" spans="1:18">
      <c r="A5" s="56">
        <v>2016</v>
      </c>
      <c r="B5" s="57" t="s">
        <v>42</v>
      </c>
      <c r="C5" s="58" t="s">
        <v>43</v>
      </c>
      <c r="D5" s="59">
        <v>1</v>
      </c>
      <c r="E5" s="60">
        <v>-3.6351298528450151E-3</v>
      </c>
      <c r="F5" s="61">
        <v>7.9</v>
      </c>
      <c r="G5" s="62">
        <v>0</v>
      </c>
      <c r="H5" s="55">
        <v>0</v>
      </c>
      <c r="I5" s="62">
        <v>0</v>
      </c>
      <c r="J5" s="55">
        <v>0</v>
      </c>
      <c r="K5" s="55">
        <v>0</v>
      </c>
      <c r="L5" s="55">
        <v>0</v>
      </c>
      <c r="M5" s="55">
        <v>1</v>
      </c>
      <c r="N5" s="55">
        <v>0.26226455399061038</v>
      </c>
      <c r="O5" s="55">
        <v>0.22411355248171624</v>
      </c>
      <c r="P5" s="55">
        <v>6.637300783404612</v>
      </c>
      <c r="Q5" s="55">
        <v>0.97760656327562301</v>
      </c>
      <c r="R5" s="55">
        <v>3.1790343074968234E-3</v>
      </c>
    </row>
    <row r="6" spans="1:18">
      <c r="A6" s="56">
        <v>2016</v>
      </c>
      <c r="B6" s="57" t="s">
        <v>44</v>
      </c>
      <c r="C6" s="58" t="s">
        <v>45</v>
      </c>
      <c r="D6" s="59">
        <v>1</v>
      </c>
      <c r="E6" s="60">
        <v>2.4758653526722454E-3</v>
      </c>
      <c r="F6" s="61">
        <v>7.8</v>
      </c>
      <c r="G6" s="62">
        <v>0</v>
      </c>
      <c r="H6" s="55">
        <v>0</v>
      </c>
      <c r="I6" s="62">
        <v>0</v>
      </c>
      <c r="J6" s="55">
        <v>0</v>
      </c>
      <c r="K6" s="55">
        <v>0</v>
      </c>
      <c r="L6" s="55">
        <v>0</v>
      </c>
      <c r="M6" s="55">
        <v>1</v>
      </c>
      <c r="N6" s="55">
        <v>0.31220522388059702</v>
      </c>
      <c r="O6" s="55">
        <v>0.24472963172550422</v>
      </c>
      <c r="P6" s="55">
        <v>6.7140462550634439</v>
      </c>
      <c r="Q6" s="55">
        <v>0.97454178525756496</v>
      </c>
      <c r="R6" s="55">
        <v>3.3996352029183768E-3</v>
      </c>
    </row>
    <row r="7" spans="1:18">
      <c r="A7" s="56">
        <v>2016</v>
      </c>
      <c r="B7" s="57" t="s">
        <v>46</v>
      </c>
      <c r="C7" s="58" t="s">
        <v>47</v>
      </c>
      <c r="D7" s="59">
        <v>1</v>
      </c>
      <c r="E7" s="60">
        <v>2.0453481177298311E-2</v>
      </c>
      <c r="F7" s="61">
        <v>7.9</v>
      </c>
      <c r="G7" s="62">
        <v>0</v>
      </c>
      <c r="H7" s="55">
        <v>0</v>
      </c>
      <c r="I7" s="62">
        <v>0</v>
      </c>
      <c r="J7" s="55">
        <v>0</v>
      </c>
      <c r="K7" s="55">
        <v>0</v>
      </c>
      <c r="L7" s="55">
        <v>0</v>
      </c>
      <c r="M7" s="55">
        <v>1</v>
      </c>
      <c r="N7" s="55">
        <v>0.2966066508313539</v>
      </c>
      <c r="O7" s="55">
        <v>0.25328464855693172</v>
      </c>
      <c r="P7" s="55">
        <v>6.7565170296409685</v>
      </c>
      <c r="Q7" s="55">
        <v>0.97698111817437783</v>
      </c>
      <c r="R7" s="55">
        <v>3.5182374541003671E-3</v>
      </c>
    </row>
    <row r="8" spans="1:18">
      <c r="A8" s="56">
        <v>2016</v>
      </c>
      <c r="B8" s="57" t="s">
        <v>48</v>
      </c>
      <c r="C8" s="58" t="s">
        <v>49</v>
      </c>
      <c r="D8" s="59">
        <v>1</v>
      </c>
      <c r="E8" s="60">
        <v>4.2448386236269443E-3</v>
      </c>
      <c r="F8" s="61">
        <v>7.6</v>
      </c>
      <c r="G8" s="62">
        <v>0</v>
      </c>
      <c r="H8" s="55">
        <v>0</v>
      </c>
      <c r="I8" s="62">
        <v>0</v>
      </c>
      <c r="J8" s="55">
        <v>0</v>
      </c>
      <c r="K8" s="55">
        <v>0</v>
      </c>
      <c r="L8" s="55">
        <v>0</v>
      </c>
      <c r="M8" s="55">
        <v>1</v>
      </c>
      <c r="N8" s="55">
        <v>0.3489947169811321</v>
      </c>
      <c r="O8" s="55">
        <v>0.24685238727826833</v>
      </c>
      <c r="P8" s="55">
        <v>6.9152850314604271</v>
      </c>
      <c r="Q8" s="55">
        <v>0.97551187453775579</v>
      </c>
      <c r="R8" s="55">
        <v>3.9013781223083545E-3</v>
      </c>
    </row>
    <row r="9" spans="1:18">
      <c r="A9" s="56">
        <v>2016</v>
      </c>
      <c r="B9" s="57" t="s">
        <v>50</v>
      </c>
      <c r="C9" s="58" t="s">
        <v>51</v>
      </c>
      <c r="D9" s="59">
        <v>1</v>
      </c>
      <c r="E9" s="60">
        <v>2.3136195722247673E-2</v>
      </c>
      <c r="F9" s="61">
        <v>7.4</v>
      </c>
      <c r="G9" s="62">
        <v>0</v>
      </c>
      <c r="H9" s="55">
        <v>0</v>
      </c>
      <c r="I9" s="62">
        <v>0</v>
      </c>
      <c r="J9" s="55">
        <v>0</v>
      </c>
      <c r="K9" s="55">
        <v>0</v>
      </c>
      <c r="L9" s="55">
        <v>0</v>
      </c>
      <c r="M9" s="55">
        <v>1</v>
      </c>
      <c r="N9" s="55">
        <v>0.27139664268585129</v>
      </c>
      <c r="O9" s="55">
        <v>0.21951787518228311</v>
      </c>
      <c r="P9" s="55">
        <v>6.6617385047823534</v>
      </c>
      <c r="Q9" s="55">
        <v>0.97736638968511758</v>
      </c>
      <c r="R9" s="55">
        <v>3.5282369146005512E-3</v>
      </c>
    </row>
    <row r="10" spans="1:18">
      <c r="A10" s="56">
        <v>2016</v>
      </c>
      <c r="B10" s="57" t="s">
        <v>52</v>
      </c>
      <c r="C10" s="58" t="s">
        <v>53</v>
      </c>
      <c r="D10" s="59">
        <v>0</v>
      </c>
      <c r="E10" s="60">
        <v>4.1056826520286624E-2</v>
      </c>
      <c r="F10" s="61">
        <v>8.6999999999999993</v>
      </c>
      <c r="G10" s="62">
        <v>0</v>
      </c>
      <c r="H10" s="55">
        <v>0</v>
      </c>
      <c r="I10" s="62">
        <v>0</v>
      </c>
      <c r="J10" s="55">
        <v>0</v>
      </c>
      <c r="K10" s="55">
        <v>0</v>
      </c>
      <c r="L10" s="55">
        <v>1</v>
      </c>
      <c r="M10" s="55">
        <v>0</v>
      </c>
      <c r="N10" s="55">
        <v>0.65605789473684217</v>
      </c>
      <c r="O10" s="55">
        <v>0.19012479417456621</v>
      </c>
      <c r="P10" s="55">
        <v>3.8133683962264153</v>
      </c>
      <c r="Q10" s="55">
        <v>0.97831545675526066</v>
      </c>
      <c r="R10" s="55">
        <v>2.4242152466367713E-3</v>
      </c>
    </row>
    <row r="11" spans="1:18">
      <c r="A11" s="56">
        <v>2016</v>
      </c>
      <c r="B11" s="57" t="s">
        <v>54</v>
      </c>
      <c r="C11" s="58" t="s">
        <v>55</v>
      </c>
      <c r="D11" s="59">
        <v>0</v>
      </c>
      <c r="E11" s="60">
        <v>3.3039461521121236E-2</v>
      </c>
      <c r="F11" s="61">
        <v>10</v>
      </c>
      <c r="G11" s="62">
        <v>0</v>
      </c>
      <c r="H11" s="55">
        <v>0</v>
      </c>
      <c r="I11" s="62">
        <v>0</v>
      </c>
      <c r="J11" s="55">
        <v>0</v>
      </c>
      <c r="K11" s="55">
        <v>0</v>
      </c>
      <c r="L11" s="55">
        <v>1</v>
      </c>
      <c r="M11" s="55">
        <v>0</v>
      </c>
      <c r="N11" s="55">
        <v>0.59729761904761902</v>
      </c>
      <c r="O11" s="55">
        <v>0.17916452756725287</v>
      </c>
      <c r="P11" s="55">
        <v>5.5607829772180564</v>
      </c>
      <c r="Q11" s="55">
        <v>0.98591473501684179</v>
      </c>
      <c r="R11" s="55">
        <v>1.8028061224489797E-3</v>
      </c>
    </row>
    <row r="12" spans="1:18">
      <c r="A12" s="56">
        <v>2016</v>
      </c>
      <c r="B12" s="57" t="s">
        <v>56</v>
      </c>
      <c r="C12" s="58" t="s">
        <v>57</v>
      </c>
      <c r="D12" s="59">
        <v>0</v>
      </c>
      <c r="E12" s="60">
        <v>4.6231799413671983E-2</v>
      </c>
      <c r="F12" s="61">
        <v>10.1</v>
      </c>
      <c r="G12" s="62">
        <v>0</v>
      </c>
      <c r="H12" s="55">
        <v>0</v>
      </c>
      <c r="I12" s="62">
        <v>0</v>
      </c>
      <c r="J12" s="55">
        <v>0</v>
      </c>
      <c r="K12" s="55">
        <v>0</v>
      </c>
      <c r="L12" s="55">
        <v>1</v>
      </c>
      <c r="M12" s="55">
        <v>0</v>
      </c>
      <c r="N12" s="55">
        <v>0.52690265486725663</v>
      </c>
      <c r="O12" s="55">
        <v>0.19109349288513167</v>
      </c>
      <c r="P12" s="55">
        <v>4.9087824704632945</v>
      </c>
      <c r="Q12" s="55">
        <v>0.97469600268726908</v>
      </c>
      <c r="R12" s="55">
        <v>2.9892857142857143E-3</v>
      </c>
    </row>
    <row r="13" spans="1:18">
      <c r="A13" s="56">
        <v>2016</v>
      </c>
      <c r="B13" s="57" t="s">
        <v>58</v>
      </c>
      <c r="C13" s="58" t="s">
        <v>59</v>
      </c>
      <c r="D13" s="59">
        <v>0</v>
      </c>
      <c r="E13" s="60">
        <v>-2.710345291269195E-2</v>
      </c>
      <c r="F13" s="61">
        <v>8.9</v>
      </c>
      <c r="G13" s="62">
        <v>0</v>
      </c>
      <c r="H13" s="55">
        <v>0</v>
      </c>
      <c r="I13" s="62">
        <v>0</v>
      </c>
      <c r="J13" s="55">
        <v>0</v>
      </c>
      <c r="K13" s="55">
        <v>0</v>
      </c>
      <c r="L13" s="55">
        <v>1</v>
      </c>
      <c r="M13" s="55">
        <v>0</v>
      </c>
      <c r="N13" s="55">
        <v>0.43716307692307688</v>
      </c>
      <c r="O13" s="55">
        <v>0.22332038192881523</v>
      </c>
      <c r="P13" s="55">
        <v>4.7951116652189461</v>
      </c>
      <c r="Q13" s="55">
        <v>0.9655629302214277</v>
      </c>
      <c r="R13" s="55">
        <v>3.4274956217162874E-3</v>
      </c>
    </row>
    <row r="14" spans="1:18">
      <c r="A14" s="56">
        <v>2016</v>
      </c>
      <c r="B14" s="57" t="s">
        <v>60</v>
      </c>
      <c r="C14" s="58" t="s">
        <v>61</v>
      </c>
      <c r="D14" s="59">
        <v>0</v>
      </c>
      <c r="E14" s="60">
        <v>1.6692168234405971E-2</v>
      </c>
      <c r="F14" s="61">
        <v>10.1</v>
      </c>
      <c r="G14" s="62">
        <v>0</v>
      </c>
      <c r="H14" s="55">
        <v>0</v>
      </c>
      <c r="I14" s="62">
        <v>0</v>
      </c>
      <c r="J14" s="55">
        <v>0</v>
      </c>
      <c r="K14" s="55">
        <v>0</v>
      </c>
      <c r="L14" s="55">
        <v>1</v>
      </c>
      <c r="M14" s="55">
        <v>0</v>
      </c>
      <c r="N14" s="55">
        <v>0.36360909090909088</v>
      </c>
      <c r="O14" s="55">
        <v>0.14214023338130333</v>
      </c>
      <c r="P14" s="55">
        <v>5.826526128562513</v>
      </c>
      <c r="Q14" s="55">
        <v>0.98283085517128077</v>
      </c>
      <c r="R14" s="55">
        <v>1.2784574468085108E-3</v>
      </c>
    </row>
    <row r="15" spans="1:18">
      <c r="A15" s="56">
        <v>2016</v>
      </c>
      <c r="B15" s="57" t="s">
        <v>62</v>
      </c>
      <c r="C15" s="58" t="s">
        <v>63</v>
      </c>
      <c r="D15" s="59">
        <v>1</v>
      </c>
      <c r="E15" s="60">
        <v>8.1892955526675464E-3</v>
      </c>
      <c r="F15" s="61">
        <v>7</v>
      </c>
      <c r="G15" s="62">
        <v>0</v>
      </c>
      <c r="H15" s="55">
        <v>0</v>
      </c>
      <c r="I15" s="62">
        <v>0</v>
      </c>
      <c r="J15" s="55">
        <v>0</v>
      </c>
      <c r="K15" s="55">
        <v>0</v>
      </c>
      <c r="L15" s="55">
        <v>1</v>
      </c>
      <c r="M15" s="55">
        <v>0</v>
      </c>
      <c r="N15" s="55">
        <v>0.40338857142857143</v>
      </c>
      <c r="O15" s="55">
        <v>0.16421751603838702</v>
      </c>
      <c r="P15" s="55">
        <v>3.8871332603425355</v>
      </c>
      <c r="Q15" s="55">
        <v>0.97735788250959721</v>
      </c>
      <c r="R15" s="55">
        <v>3.3386422976501304E-3</v>
      </c>
    </row>
    <row r="16" spans="1:18">
      <c r="A16" s="56">
        <v>2016</v>
      </c>
      <c r="B16" s="57" t="s">
        <v>64</v>
      </c>
      <c r="C16" s="58" t="s">
        <v>65</v>
      </c>
      <c r="D16" s="59">
        <v>1</v>
      </c>
      <c r="E16" s="60">
        <v>-1.1191256011383764E-2</v>
      </c>
      <c r="F16" s="61">
        <v>9.1999999999999993</v>
      </c>
      <c r="G16" s="62">
        <v>0</v>
      </c>
      <c r="H16" s="55">
        <v>0</v>
      </c>
      <c r="I16" s="62">
        <v>0</v>
      </c>
      <c r="J16" s="55">
        <v>0</v>
      </c>
      <c r="K16" s="55">
        <v>0</v>
      </c>
      <c r="L16" s="55">
        <v>1</v>
      </c>
      <c r="M16" s="55">
        <v>0</v>
      </c>
      <c r="N16" s="55">
        <v>0.52444257028112451</v>
      </c>
      <c r="O16" s="55">
        <v>0.21234412084777571</v>
      </c>
      <c r="P16" s="55">
        <v>6.9800287799582934</v>
      </c>
      <c r="Q16" s="55">
        <v>0.97319242002600581</v>
      </c>
      <c r="R16" s="55">
        <v>3.4119883040935675E-3</v>
      </c>
    </row>
    <row r="17" spans="1:18">
      <c r="A17" s="56">
        <v>2016</v>
      </c>
      <c r="B17" s="57" t="s">
        <v>66</v>
      </c>
      <c r="C17" s="58" t="s">
        <v>67</v>
      </c>
      <c r="D17" s="59">
        <v>1</v>
      </c>
      <c r="E17" s="60">
        <v>-2.261770827794814E-2</v>
      </c>
      <c r="F17" s="61">
        <v>5</v>
      </c>
      <c r="G17" s="62">
        <v>0</v>
      </c>
      <c r="H17" s="55">
        <v>0</v>
      </c>
      <c r="I17" s="62">
        <v>0</v>
      </c>
      <c r="J17" s="55">
        <v>0</v>
      </c>
      <c r="K17" s="55">
        <v>0</v>
      </c>
      <c r="L17" s="55">
        <v>1</v>
      </c>
      <c r="M17" s="55">
        <v>0</v>
      </c>
      <c r="N17" s="55">
        <v>0.31829838709677422</v>
      </c>
      <c r="O17" s="55">
        <v>0.3958974208173322</v>
      </c>
      <c r="P17" s="55">
        <v>5.6062737632256221</v>
      </c>
      <c r="Q17" s="55">
        <v>0.96455952773062403</v>
      </c>
      <c r="R17" s="55">
        <v>4.6165016501650167E-3</v>
      </c>
    </row>
    <row r="18" spans="1:18">
      <c r="A18" s="56">
        <v>2016</v>
      </c>
      <c r="B18" s="57" t="s">
        <v>68</v>
      </c>
      <c r="C18" s="58" t="s">
        <v>69</v>
      </c>
      <c r="D18" s="59">
        <v>1</v>
      </c>
      <c r="E18" s="60">
        <v>-6.0474556875095412E-2</v>
      </c>
      <c r="F18" s="61">
        <v>9.8000000000000007</v>
      </c>
      <c r="G18" s="62">
        <v>0</v>
      </c>
      <c r="H18" s="55">
        <v>0</v>
      </c>
      <c r="I18" s="62">
        <v>0</v>
      </c>
      <c r="J18" s="55">
        <v>0</v>
      </c>
      <c r="K18" s="55">
        <v>0</v>
      </c>
      <c r="L18" s="55">
        <v>1</v>
      </c>
      <c r="M18" s="55">
        <v>0</v>
      </c>
      <c r="N18" s="55">
        <v>0.2938329974811083</v>
      </c>
      <c r="O18" s="55">
        <v>0.23141279615425611</v>
      </c>
      <c r="P18" s="55">
        <v>6.405102262284621</v>
      </c>
      <c r="Q18" s="55">
        <v>0.97313369629418178</v>
      </c>
      <c r="R18" s="55">
        <v>2.9018518518518516E-3</v>
      </c>
    </row>
    <row r="19" spans="1:18">
      <c r="A19" s="56">
        <v>2016</v>
      </c>
      <c r="B19" s="57" t="s">
        <v>70</v>
      </c>
      <c r="C19" s="58" t="s">
        <v>71</v>
      </c>
      <c r="D19" s="59">
        <v>1</v>
      </c>
      <c r="E19" s="60">
        <v>5.3835497736482531E-2</v>
      </c>
      <c r="F19" s="61">
        <v>8.1999999999999993</v>
      </c>
      <c r="G19" s="62">
        <v>0</v>
      </c>
      <c r="H19" s="55">
        <v>0</v>
      </c>
      <c r="I19" s="62">
        <v>0</v>
      </c>
      <c r="J19" s="55">
        <v>0</v>
      </c>
      <c r="K19" s="55">
        <v>0</v>
      </c>
      <c r="L19" s="55">
        <v>1</v>
      </c>
      <c r="M19" s="55">
        <v>0</v>
      </c>
      <c r="N19" s="55">
        <v>0.38800588235294114</v>
      </c>
      <c r="O19" s="55">
        <v>0.20037079231239188</v>
      </c>
      <c r="P19" s="55">
        <v>6.0068499999999991</v>
      </c>
      <c r="Q19" s="55">
        <v>0.9752262700686769</v>
      </c>
      <c r="R19" s="55">
        <v>3.2199014778325125E-3</v>
      </c>
    </row>
    <row r="20" spans="1:18">
      <c r="A20" s="56">
        <v>2016</v>
      </c>
      <c r="B20" s="57" t="s">
        <v>72</v>
      </c>
      <c r="C20" s="58" t="s">
        <v>73</v>
      </c>
      <c r="D20" s="59">
        <v>1</v>
      </c>
      <c r="E20" s="60">
        <v>5.7394417195795102E-3</v>
      </c>
      <c r="F20" s="61">
        <v>9.3000000000000007</v>
      </c>
      <c r="G20" s="62">
        <v>0</v>
      </c>
      <c r="H20" s="55">
        <v>0</v>
      </c>
      <c r="I20" s="62">
        <v>0</v>
      </c>
      <c r="J20" s="55">
        <v>0</v>
      </c>
      <c r="K20" s="55">
        <v>0</v>
      </c>
      <c r="L20" s="55">
        <v>1</v>
      </c>
      <c r="M20" s="55">
        <v>0</v>
      </c>
      <c r="N20" s="55">
        <v>0.66721911764705877</v>
      </c>
      <c r="O20" s="55">
        <v>0.17419053625595191</v>
      </c>
      <c r="P20" s="55">
        <v>4.8360350048319551</v>
      </c>
      <c r="Q20" s="55">
        <v>0.97947362736908461</v>
      </c>
      <c r="R20" s="55">
        <v>3.7704453441295546E-3</v>
      </c>
    </row>
    <row r="21" spans="1:18">
      <c r="A21" s="56">
        <v>2016</v>
      </c>
      <c r="B21" s="57" t="s">
        <v>74</v>
      </c>
      <c r="C21" s="58" t="s">
        <v>75</v>
      </c>
      <c r="D21" s="59">
        <v>1</v>
      </c>
      <c r="E21" s="60">
        <v>5.0132306937306845E-2</v>
      </c>
      <c r="F21" s="61">
        <v>9.8000000000000007</v>
      </c>
      <c r="G21" s="62">
        <v>0</v>
      </c>
      <c r="H21" s="55">
        <v>0</v>
      </c>
      <c r="I21" s="62">
        <v>0</v>
      </c>
      <c r="J21" s="55">
        <v>0</v>
      </c>
      <c r="K21" s="55">
        <v>0</v>
      </c>
      <c r="L21" s="55">
        <v>1</v>
      </c>
      <c r="M21" s="55">
        <v>0</v>
      </c>
      <c r="N21" s="55">
        <v>0.66865145631067957</v>
      </c>
      <c r="O21" s="55">
        <v>0.21941819520866593</v>
      </c>
      <c r="P21" s="55">
        <v>5.9883051153145228</v>
      </c>
      <c r="Q21" s="55">
        <v>0.97689451743909994</v>
      </c>
      <c r="R21" s="55">
        <v>2.5832792207792208E-3</v>
      </c>
    </row>
    <row r="22" spans="1:18">
      <c r="A22" s="56">
        <v>2016</v>
      </c>
      <c r="B22" s="57" t="s">
        <v>76</v>
      </c>
      <c r="C22" s="58" t="s">
        <v>77</v>
      </c>
      <c r="D22" s="59">
        <v>1</v>
      </c>
      <c r="E22" s="60">
        <v>3.5882981021626272E-2</v>
      </c>
      <c r="F22" s="61">
        <v>8.5</v>
      </c>
      <c r="G22" s="62">
        <v>0</v>
      </c>
      <c r="H22" s="55">
        <v>0</v>
      </c>
      <c r="I22" s="62">
        <v>0</v>
      </c>
      <c r="J22" s="55">
        <v>0</v>
      </c>
      <c r="K22" s="55">
        <v>0</v>
      </c>
      <c r="L22" s="55">
        <v>1</v>
      </c>
      <c r="M22" s="55">
        <v>0</v>
      </c>
      <c r="N22" s="55">
        <v>0.42251871345029246</v>
      </c>
      <c r="O22" s="55">
        <v>0.20560730331651739</v>
      </c>
      <c r="P22" s="55">
        <v>4.3590977073103261</v>
      </c>
      <c r="Q22" s="55">
        <v>0.95997547428606222</v>
      </c>
      <c r="R22" s="55">
        <v>3.0312368972746332E-3</v>
      </c>
    </row>
    <row r="23" spans="1:18">
      <c r="A23" s="56">
        <v>2016</v>
      </c>
      <c r="B23" s="57" t="s">
        <v>78</v>
      </c>
      <c r="C23" s="58" t="s">
        <v>79</v>
      </c>
      <c r="D23" s="59">
        <v>1</v>
      </c>
      <c r="E23" s="60">
        <v>-7.554532317419994E-3</v>
      </c>
      <c r="F23" s="61">
        <v>9.6999999999999993</v>
      </c>
      <c r="G23" s="62">
        <v>0</v>
      </c>
      <c r="H23" s="55">
        <v>0</v>
      </c>
      <c r="I23" s="62">
        <v>0</v>
      </c>
      <c r="J23" s="55">
        <v>0</v>
      </c>
      <c r="K23" s="55">
        <v>0</v>
      </c>
      <c r="L23" s="55">
        <v>1</v>
      </c>
      <c r="M23" s="55">
        <v>0</v>
      </c>
      <c r="N23" s="55">
        <v>0.54212989690721647</v>
      </c>
      <c r="O23" s="55">
        <v>0.20318869424839303</v>
      </c>
      <c r="P23" s="55">
        <v>4.545055102951844</v>
      </c>
      <c r="Q23" s="55">
        <v>0.96592097606614613</v>
      </c>
      <c r="R23" s="55">
        <v>3.0739279588336194E-3</v>
      </c>
    </row>
    <row r="24" spans="1:18">
      <c r="A24" s="56">
        <v>2016</v>
      </c>
      <c r="B24" s="57" t="s">
        <v>80</v>
      </c>
      <c r="C24" s="58" t="s">
        <v>81</v>
      </c>
      <c r="D24" s="59">
        <v>1</v>
      </c>
      <c r="E24" s="60">
        <v>7.834040108014248E-2</v>
      </c>
      <c r="F24" s="61">
        <v>9</v>
      </c>
      <c r="G24" s="62">
        <v>0</v>
      </c>
      <c r="H24" s="55">
        <v>0</v>
      </c>
      <c r="I24" s="62">
        <v>0</v>
      </c>
      <c r="J24" s="55">
        <v>0</v>
      </c>
      <c r="K24" s="55">
        <v>0</v>
      </c>
      <c r="L24" s="55">
        <v>1</v>
      </c>
      <c r="M24" s="55">
        <v>0</v>
      </c>
      <c r="N24" s="55">
        <v>0.27369537037037039</v>
      </c>
      <c r="O24" s="55">
        <v>0.23145815892108049</v>
      </c>
      <c r="P24" s="55">
        <v>6.8241711891817491</v>
      </c>
      <c r="Q24" s="55">
        <v>0.97542042890345104</v>
      </c>
      <c r="R24" s="55">
        <v>4.0140883977900551E-3</v>
      </c>
    </row>
    <row r="25" spans="1:18">
      <c r="A25" s="56">
        <v>2016</v>
      </c>
      <c r="B25" s="57" t="s">
        <v>82</v>
      </c>
      <c r="C25" s="58" t="s">
        <v>83</v>
      </c>
      <c r="D25" s="59">
        <v>1</v>
      </c>
      <c r="E25" s="60">
        <v>5.2583555695588889E-2</v>
      </c>
      <c r="F25" s="61">
        <v>8.6999999999999993</v>
      </c>
      <c r="G25" s="62">
        <v>0</v>
      </c>
      <c r="H25" s="55">
        <v>0</v>
      </c>
      <c r="I25" s="62">
        <v>0</v>
      </c>
      <c r="J25" s="55">
        <v>0</v>
      </c>
      <c r="K25" s="55">
        <v>0</v>
      </c>
      <c r="L25" s="55">
        <v>1</v>
      </c>
      <c r="M25" s="55">
        <v>0</v>
      </c>
      <c r="N25" s="55">
        <v>0.347452757793765</v>
      </c>
      <c r="O25" s="55">
        <v>0.22875121670987927</v>
      </c>
      <c r="P25" s="55">
        <v>6.1543721596886183</v>
      </c>
      <c r="Q25" s="55">
        <v>0.9737562444871134</v>
      </c>
      <c r="R25" s="55">
        <v>3.3649557522123894E-3</v>
      </c>
    </row>
    <row r="26" spans="1:18">
      <c r="A26" s="56">
        <v>2016</v>
      </c>
      <c r="B26" s="57" t="s">
        <v>84</v>
      </c>
      <c r="C26" s="58" t="s">
        <v>85</v>
      </c>
      <c r="D26" s="59">
        <v>0</v>
      </c>
      <c r="E26" s="60">
        <v>4.0112754280397296E-2</v>
      </c>
      <c r="F26" s="61">
        <v>11.4</v>
      </c>
      <c r="G26" s="62">
        <v>0</v>
      </c>
      <c r="H26" s="55">
        <v>0</v>
      </c>
      <c r="I26" s="62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0.64988857142857148</v>
      </c>
      <c r="O26" s="55">
        <v>0.1589300346849746</v>
      </c>
      <c r="P26" s="55">
        <v>5.271897990892044</v>
      </c>
      <c r="Q26" s="55">
        <v>0.98358839537327281</v>
      </c>
      <c r="R26" s="55">
        <v>1.3525362318840581E-3</v>
      </c>
    </row>
    <row r="27" spans="1:18">
      <c r="A27" s="56">
        <v>2016</v>
      </c>
      <c r="B27" s="57" t="s">
        <v>86</v>
      </c>
      <c r="C27" s="58" t="s">
        <v>87</v>
      </c>
      <c r="D27" s="59">
        <v>0</v>
      </c>
      <c r="E27" s="60">
        <v>-9.8583500928045159E-2</v>
      </c>
      <c r="F27" s="61">
        <v>9.1999999999999993</v>
      </c>
      <c r="G27" s="62">
        <v>0</v>
      </c>
      <c r="H27" s="55">
        <v>0</v>
      </c>
      <c r="I27" s="62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0.52509795918367352</v>
      </c>
      <c r="O27" s="55">
        <v>0.13940056913688159</v>
      </c>
      <c r="P27" s="55">
        <v>3.9404359497645212</v>
      </c>
      <c r="Q27" s="55">
        <v>0.98266990027128065</v>
      </c>
      <c r="R27" s="55">
        <v>1.2924637681159422E-3</v>
      </c>
    </row>
    <row r="28" spans="1:18">
      <c r="A28" s="56">
        <v>2016</v>
      </c>
      <c r="B28" s="57" t="s">
        <v>88</v>
      </c>
      <c r="C28" s="58" t="s">
        <v>89</v>
      </c>
      <c r="D28" s="59">
        <v>0</v>
      </c>
      <c r="E28" s="60">
        <v>5.4012409199780571E-2</v>
      </c>
      <c r="F28" s="61">
        <v>6.2</v>
      </c>
      <c r="G28" s="62">
        <v>0</v>
      </c>
      <c r="H28" s="55">
        <v>0</v>
      </c>
      <c r="I28" s="62">
        <v>0</v>
      </c>
      <c r="J28" s="55">
        <v>0</v>
      </c>
      <c r="K28" s="55">
        <v>0</v>
      </c>
      <c r="L28" s="55">
        <v>0</v>
      </c>
      <c r="M28" s="55">
        <v>0</v>
      </c>
      <c r="N28" s="55">
        <v>1.1390407407407408</v>
      </c>
      <c r="O28" s="55">
        <v>0.15379006666471454</v>
      </c>
      <c r="P28" s="55">
        <v>5.0653901098901093</v>
      </c>
      <c r="Q28" s="55">
        <v>0.99940820898676919</v>
      </c>
      <c r="R28" s="55">
        <v>2.0000000000000001E-4</v>
      </c>
    </row>
    <row r="29" spans="1:18">
      <c r="A29" s="56">
        <v>2016</v>
      </c>
      <c r="B29" s="57" t="s">
        <v>90</v>
      </c>
      <c r="C29" s="58" t="s">
        <v>91</v>
      </c>
      <c r="D29" s="59">
        <v>0</v>
      </c>
      <c r="E29" s="60">
        <v>6.6603130073445626E-3</v>
      </c>
      <c r="F29" s="61">
        <v>10.7</v>
      </c>
      <c r="G29" s="62">
        <v>0</v>
      </c>
      <c r="H29" s="55">
        <v>0</v>
      </c>
      <c r="I29" s="62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0.78671999999999997</v>
      </c>
      <c r="O29" s="55">
        <v>0.18220013335324192</v>
      </c>
      <c r="P29" s="55">
        <v>5.0020509556730381</v>
      </c>
      <c r="Q29" s="55">
        <v>0.98749745779947129</v>
      </c>
      <c r="R29" s="55">
        <v>1.301058201058201E-3</v>
      </c>
    </row>
    <row r="30" spans="1:18">
      <c r="A30" s="56">
        <v>2016</v>
      </c>
      <c r="B30" s="57" t="s">
        <v>92</v>
      </c>
      <c r="C30" s="58" t="s">
        <v>93</v>
      </c>
      <c r="D30" s="59">
        <v>0</v>
      </c>
      <c r="E30" s="60">
        <v>8.556407115812216E-3</v>
      </c>
      <c r="F30" s="61">
        <v>10.7</v>
      </c>
      <c r="G30" s="62">
        <v>0</v>
      </c>
      <c r="H30" s="55">
        <v>0</v>
      </c>
      <c r="I30" s="62">
        <v>0</v>
      </c>
      <c r="J30" s="55">
        <v>0</v>
      </c>
      <c r="K30" s="55">
        <v>0</v>
      </c>
      <c r="L30" s="55">
        <v>0</v>
      </c>
      <c r="M30" s="55">
        <v>0</v>
      </c>
      <c r="N30" s="55">
        <v>1.2295702702702704</v>
      </c>
      <c r="O30" s="55">
        <v>0.13848002542504034</v>
      </c>
      <c r="P30" s="55">
        <v>5.3733217027746099</v>
      </c>
      <c r="Q30" s="55">
        <v>0.99421683251234771</v>
      </c>
      <c r="R30" s="55">
        <v>1.4456043956043957E-3</v>
      </c>
    </row>
    <row r="31" spans="1:18">
      <c r="A31" s="56">
        <v>2016</v>
      </c>
      <c r="B31" s="57" t="s">
        <v>94</v>
      </c>
      <c r="C31" s="58" t="s">
        <v>95</v>
      </c>
      <c r="D31" s="59">
        <v>0</v>
      </c>
      <c r="E31" s="60">
        <v>9.5016171689003073E-3</v>
      </c>
      <c r="F31" s="61">
        <v>8.1</v>
      </c>
      <c r="G31" s="62">
        <v>0</v>
      </c>
      <c r="H31" s="55">
        <v>0</v>
      </c>
      <c r="I31" s="62">
        <v>0</v>
      </c>
      <c r="J31" s="55">
        <v>0</v>
      </c>
      <c r="K31" s="55">
        <v>0</v>
      </c>
      <c r="L31" s="55">
        <v>0</v>
      </c>
      <c r="M31" s="55">
        <v>0</v>
      </c>
      <c r="N31" s="55">
        <v>0.50639791666666667</v>
      </c>
      <c r="O31" s="55">
        <v>0.14664514394632638</v>
      </c>
      <c r="P31" s="55">
        <v>3.9389990899898888</v>
      </c>
      <c r="Q31" s="55">
        <v>0.97558737981906529</v>
      </c>
      <c r="R31" s="55">
        <v>2.7728971962616825E-3</v>
      </c>
    </row>
    <row r="32" spans="1:18">
      <c r="A32" s="56">
        <v>2016</v>
      </c>
      <c r="B32" s="57" t="s">
        <v>96</v>
      </c>
      <c r="C32" s="58" t="s">
        <v>97</v>
      </c>
      <c r="D32" s="59">
        <v>0</v>
      </c>
      <c r="E32" s="60">
        <v>2.9417382683541504E-2</v>
      </c>
      <c r="F32" s="61">
        <v>7.7</v>
      </c>
      <c r="G32" s="62">
        <v>0</v>
      </c>
      <c r="H32" s="55">
        <v>0</v>
      </c>
      <c r="I32" s="62">
        <v>0</v>
      </c>
      <c r="J32" s="55">
        <v>0</v>
      </c>
      <c r="K32" s="55">
        <v>0</v>
      </c>
      <c r="L32" s="55">
        <v>0</v>
      </c>
      <c r="M32" s="55">
        <v>0</v>
      </c>
      <c r="N32" s="55">
        <v>1.0934529411764708</v>
      </c>
      <c r="O32" s="55">
        <v>0.16564940804406872</v>
      </c>
      <c r="P32" s="55">
        <v>9.078623505059797</v>
      </c>
      <c r="Q32" s="55">
        <v>0.98830472276167769</v>
      </c>
      <c r="R32" s="55">
        <v>3.6233333333333334E-3</v>
      </c>
    </row>
    <row r="33" spans="1:18">
      <c r="A33" s="56">
        <v>2016</v>
      </c>
      <c r="B33" s="57" t="s">
        <v>98</v>
      </c>
      <c r="C33" s="58" t="s">
        <v>99</v>
      </c>
      <c r="D33" s="59">
        <v>1</v>
      </c>
      <c r="E33" s="60">
        <v>-1.7333034433474261E-2</v>
      </c>
      <c r="F33" s="61">
        <v>6.7</v>
      </c>
      <c r="G33" s="62">
        <v>0</v>
      </c>
      <c r="H33" s="55">
        <v>0</v>
      </c>
      <c r="I33" s="62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0.37512333333333336</v>
      </c>
      <c r="O33" s="55">
        <v>0.19890112230422524</v>
      </c>
      <c r="P33" s="55">
        <v>4.759342277825712</v>
      </c>
      <c r="Q33" s="55">
        <v>0.98970116495019422</v>
      </c>
      <c r="R33" s="55">
        <v>1.2329787234042554E-3</v>
      </c>
    </row>
    <row r="34" spans="1:18">
      <c r="A34" s="56">
        <v>2016</v>
      </c>
      <c r="B34" s="57" t="s">
        <v>100</v>
      </c>
      <c r="C34" s="58" t="s">
        <v>101</v>
      </c>
      <c r="D34" s="59">
        <v>1</v>
      </c>
      <c r="E34" s="60">
        <v>-2.4668832300351828E-2</v>
      </c>
      <c r="F34" s="61">
        <v>11.8</v>
      </c>
      <c r="G34" s="62">
        <v>0</v>
      </c>
      <c r="H34" s="55">
        <v>0</v>
      </c>
      <c r="I34" s="62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0.57752142857142863</v>
      </c>
      <c r="O34" s="55">
        <v>0.14673380715580847</v>
      </c>
      <c r="P34" s="55">
        <v>3.7845322558997876</v>
      </c>
      <c r="Q34" s="55">
        <v>0.98420237079284978</v>
      </c>
      <c r="R34" s="55">
        <v>2.9123778501628666E-3</v>
      </c>
    </row>
    <row r="35" spans="1:18">
      <c r="A35" s="56">
        <v>2016</v>
      </c>
      <c r="B35" s="57" t="s">
        <v>102</v>
      </c>
      <c r="C35" s="58" t="s">
        <v>103</v>
      </c>
      <c r="D35" s="59">
        <v>1</v>
      </c>
      <c r="E35" s="60">
        <v>9.481435728721456E-2</v>
      </c>
      <c r="F35" s="61">
        <v>10.4</v>
      </c>
      <c r="G35" s="62">
        <v>0</v>
      </c>
      <c r="H35" s="55">
        <v>0</v>
      </c>
      <c r="I35" s="62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0.80688947368421049</v>
      </c>
      <c r="O35" s="55">
        <v>0.13571311420035484</v>
      </c>
      <c r="P35" s="55">
        <v>4.4762126702190645</v>
      </c>
      <c r="Q35" s="55">
        <v>0.99449151713206663</v>
      </c>
      <c r="R35" s="55">
        <v>1.3299212598425196E-3</v>
      </c>
    </row>
    <row r="36" spans="1:18">
      <c r="A36" s="56">
        <v>2016</v>
      </c>
      <c r="B36" s="57" t="s">
        <v>104</v>
      </c>
      <c r="C36" s="58" t="s">
        <v>105</v>
      </c>
      <c r="D36" s="59">
        <v>1</v>
      </c>
      <c r="E36" s="60">
        <v>1.0418482009856208E-2</v>
      </c>
      <c r="F36" s="61">
        <v>8.4</v>
      </c>
      <c r="G36" s="62">
        <v>0</v>
      </c>
      <c r="H36" s="55">
        <v>0</v>
      </c>
      <c r="I36" s="62">
        <v>0</v>
      </c>
      <c r="J36" s="55">
        <v>0</v>
      </c>
      <c r="K36" s="55">
        <v>0</v>
      </c>
      <c r="L36" s="55">
        <v>0</v>
      </c>
      <c r="M36" s="55">
        <v>0</v>
      </c>
      <c r="N36" s="55">
        <v>0.53877758620689653</v>
      </c>
      <c r="O36" s="55">
        <v>0.13699533120846158</v>
      </c>
      <c r="P36" s="55">
        <v>4.608339120739088</v>
      </c>
      <c r="Q36" s="55">
        <v>0.98995491070142816</v>
      </c>
      <c r="R36" s="55">
        <v>1.9993630573248407E-3</v>
      </c>
    </row>
    <row r="37" spans="1:18">
      <c r="A37" s="56">
        <v>2016</v>
      </c>
      <c r="B37" s="57" t="s">
        <v>106</v>
      </c>
      <c r="C37" s="58" t="s">
        <v>107</v>
      </c>
      <c r="D37" s="59">
        <v>1</v>
      </c>
      <c r="E37" s="60">
        <v>-3.1925743737919177E-2</v>
      </c>
      <c r="F37" s="61">
        <v>9.4</v>
      </c>
      <c r="G37" s="62">
        <v>0</v>
      </c>
      <c r="H37" s="55">
        <v>0</v>
      </c>
      <c r="I37" s="62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0.9126777777777777</v>
      </c>
      <c r="O37" s="55">
        <v>0.15429186697155431</v>
      </c>
      <c r="P37" s="55">
        <v>5.3699917842031022</v>
      </c>
      <c r="Q37" s="55">
        <v>0.98849133400697176</v>
      </c>
      <c r="R37" s="55">
        <v>1.7398773006134971E-3</v>
      </c>
    </row>
    <row r="38" spans="1:18">
      <c r="A38" s="56">
        <v>2016</v>
      </c>
      <c r="B38" s="57" t="s">
        <v>109</v>
      </c>
      <c r="C38" s="58" t="s">
        <v>110</v>
      </c>
      <c r="D38" s="59">
        <v>1</v>
      </c>
      <c r="E38" s="60">
        <v>1.6830774694959291E-2</v>
      </c>
      <c r="F38" s="61">
        <v>7.6</v>
      </c>
      <c r="G38" s="62">
        <v>0</v>
      </c>
      <c r="H38" s="55">
        <v>0</v>
      </c>
      <c r="I38" s="62">
        <v>1</v>
      </c>
      <c r="J38" s="55">
        <v>0</v>
      </c>
      <c r="K38" s="55">
        <v>0</v>
      </c>
      <c r="L38" s="55">
        <v>0</v>
      </c>
      <c r="M38" s="55">
        <v>1</v>
      </c>
      <c r="N38" s="55">
        <v>0.25585717703349281</v>
      </c>
      <c r="O38" s="55">
        <v>0.27393274931510087</v>
      </c>
      <c r="P38" s="55">
        <v>8.2230003654778319</v>
      </c>
      <c r="Q38" s="55">
        <v>0.96981111434216349</v>
      </c>
      <c r="R38" s="55">
        <v>3.5557819383259912E-3</v>
      </c>
    </row>
    <row r="39" spans="1:18">
      <c r="A39" s="56">
        <v>2016</v>
      </c>
      <c r="B39" s="57" t="s">
        <v>111</v>
      </c>
      <c r="C39" s="58" t="s">
        <v>112</v>
      </c>
      <c r="D39" s="59">
        <v>0</v>
      </c>
      <c r="E39" s="60">
        <v>3.4842267554841981E-2</v>
      </c>
      <c r="F39" s="61">
        <v>10.8</v>
      </c>
      <c r="G39" s="62">
        <v>0</v>
      </c>
      <c r="H39" s="55">
        <v>0</v>
      </c>
      <c r="I39" s="62">
        <v>1</v>
      </c>
      <c r="J39" s="55">
        <v>0</v>
      </c>
      <c r="K39" s="55">
        <v>0</v>
      </c>
      <c r="L39" s="55">
        <v>1</v>
      </c>
      <c r="M39" s="55">
        <v>0</v>
      </c>
      <c r="N39" s="55">
        <v>0.39536649214659686</v>
      </c>
      <c r="O39" s="55">
        <v>0.26299854679955648</v>
      </c>
      <c r="P39" s="55">
        <v>5.4833534256883869</v>
      </c>
      <c r="Q39" s="55">
        <v>0.96128583725087724</v>
      </c>
      <c r="R39" s="55">
        <v>3.0453125000000003E-3</v>
      </c>
    </row>
    <row r="40" spans="1:18">
      <c r="A40" s="56">
        <v>2016</v>
      </c>
      <c r="B40" s="57" t="s">
        <v>113</v>
      </c>
      <c r="C40" s="58" t="s">
        <v>114</v>
      </c>
      <c r="D40" s="59">
        <v>0</v>
      </c>
      <c r="E40" s="60">
        <v>5.3808349711415931E-2</v>
      </c>
      <c r="F40" s="61">
        <v>11.9</v>
      </c>
      <c r="G40" s="62">
        <v>0</v>
      </c>
      <c r="H40" s="55">
        <v>0</v>
      </c>
      <c r="I40" s="62">
        <v>1</v>
      </c>
      <c r="J40" s="55">
        <v>0</v>
      </c>
      <c r="K40" s="55">
        <v>0</v>
      </c>
      <c r="L40" s="55">
        <v>1</v>
      </c>
      <c r="M40" s="55">
        <v>0</v>
      </c>
      <c r="N40" s="55">
        <v>0.32370243902439022</v>
      </c>
      <c r="O40" s="55">
        <v>0.20030204704827484</v>
      </c>
      <c r="P40" s="55">
        <v>3.4117738257810881</v>
      </c>
      <c r="Q40" s="55">
        <v>0.89075332660226947</v>
      </c>
      <c r="R40" s="55">
        <v>2.1448224852071004E-3</v>
      </c>
    </row>
    <row r="41" spans="1:18">
      <c r="A41" s="56">
        <v>2016</v>
      </c>
      <c r="B41" s="57" t="s">
        <v>115</v>
      </c>
      <c r="C41" s="58" t="s">
        <v>116</v>
      </c>
      <c r="D41" s="59">
        <v>0</v>
      </c>
      <c r="E41" s="60">
        <v>3.5406779008273465E-2</v>
      </c>
      <c r="F41" s="61">
        <v>11</v>
      </c>
      <c r="G41" s="62">
        <v>0</v>
      </c>
      <c r="H41" s="55">
        <v>0</v>
      </c>
      <c r="I41" s="62">
        <v>1</v>
      </c>
      <c r="J41" s="55">
        <v>0</v>
      </c>
      <c r="K41" s="55">
        <v>0</v>
      </c>
      <c r="L41" s="55">
        <v>1</v>
      </c>
      <c r="M41" s="55">
        <v>0</v>
      </c>
      <c r="N41" s="55">
        <v>0.41365882352941175</v>
      </c>
      <c r="O41" s="55">
        <v>0.2259556951502526</v>
      </c>
      <c r="P41" s="55">
        <v>5.0037509072467037</v>
      </c>
      <c r="Q41" s="55">
        <v>0.95794109003346517</v>
      </c>
      <c r="R41" s="55">
        <v>2.1908641975308643E-3</v>
      </c>
    </row>
    <row r="42" spans="1:18">
      <c r="A42" s="56">
        <v>2016</v>
      </c>
      <c r="B42" s="57" t="s">
        <v>117</v>
      </c>
      <c r="C42" s="58" t="s">
        <v>118</v>
      </c>
      <c r="D42" s="59">
        <v>0</v>
      </c>
      <c r="E42" s="60">
        <v>4.3100453753313735E-2</v>
      </c>
      <c r="F42" s="61">
        <v>8.5</v>
      </c>
      <c r="G42" s="62">
        <v>0</v>
      </c>
      <c r="H42" s="55">
        <v>0</v>
      </c>
      <c r="I42" s="62">
        <v>1</v>
      </c>
      <c r="J42" s="55">
        <v>0</v>
      </c>
      <c r="K42" s="55">
        <v>0</v>
      </c>
      <c r="L42" s="55">
        <v>1</v>
      </c>
      <c r="M42" s="55">
        <v>0</v>
      </c>
      <c r="N42" s="55">
        <v>0.3502907630522088</v>
      </c>
      <c r="O42" s="55">
        <v>0.2427802556490713</v>
      </c>
      <c r="P42" s="55">
        <v>5.9971223907191868</v>
      </c>
      <c r="Q42" s="55">
        <v>0.96975891514106471</v>
      </c>
      <c r="R42" s="55">
        <v>3.2725806451612905E-3</v>
      </c>
    </row>
    <row r="43" spans="1:18">
      <c r="A43" s="56">
        <v>2016</v>
      </c>
      <c r="B43" s="57" t="s">
        <v>119</v>
      </c>
      <c r="C43" s="58" t="s">
        <v>120</v>
      </c>
      <c r="D43" s="59">
        <v>0</v>
      </c>
      <c r="E43" s="60">
        <v>1.7711167370630946E-2</v>
      </c>
      <c r="F43" s="61">
        <v>9.6999999999999993</v>
      </c>
      <c r="G43" s="62">
        <v>0</v>
      </c>
      <c r="H43" s="55">
        <v>0</v>
      </c>
      <c r="I43" s="62">
        <v>1</v>
      </c>
      <c r="J43" s="55">
        <v>0</v>
      </c>
      <c r="K43" s="55">
        <v>0</v>
      </c>
      <c r="L43" s="55">
        <v>1</v>
      </c>
      <c r="M43" s="55">
        <v>0</v>
      </c>
      <c r="N43" s="55">
        <v>0.38840406504065039</v>
      </c>
      <c r="O43" s="55">
        <v>0.1677248891810425</v>
      </c>
      <c r="P43" s="55">
        <v>5.678006365005567</v>
      </c>
      <c r="Q43" s="55">
        <v>0.96803471366044502</v>
      </c>
      <c r="R43" s="55">
        <v>2.2690936106983654E-3</v>
      </c>
    </row>
    <row r="44" spans="1:18">
      <c r="A44" s="56">
        <v>2016</v>
      </c>
      <c r="B44" s="57" t="s">
        <v>121</v>
      </c>
      <c r="C44" s="58" t="s">
        <v>122</v>
      </c>
      <c r="D44" s="59">
        <v>0</v>
      </c>
      <c r="E44" s="60">
        <v>6.3459832775646201E-3</v>
      </c>
      <c r="F44" s="61">
        <v>11.3</v>
      </c>
      <c r="G44" s="62">
        <v>0</v>
      </c>
      <c r="H44" s="55">
        <v>0</v>
      </c>
      <c r="I44" s="62">
        <v>1</v>
      </c>
      <c r="J44" s="55">
        <v>0</v>
      </c>
      <c r="K44" s="55">
        <v>0</v>
      </c>
      <c r="L44" s="55">
        <v>1</v>
      </c>
      <c r="M44" s="55">
        <v>0</v>
      </c>
      <c r="N44" s="55">
        <v>0.35598709677419349</v>
      </c>
      <c r="O44" s="55">
        <v>0.19882290333994432</v>
      </c>
      <c r="P44" s="55">
        <v>7.0883340486650903</v>
      </c>
      <c r="Q44" s="55">
        <v>0.97318677733879444</v>
      </c>
      <c r="R44" s="55">
        <v>1.0511545293072824E-3</v>
      </c>
    </row>
    <row r="45" spans="1:18">
      <c r="A45" s="56">
        <v>2016</v>
      </c>
      <c r="B45" s="57" t="s">
        <v>123</v>
      </c>
      <c r="C45" s="58" t="s">
        <v>124</v>
      </c>
      <c r="D45" s="59">
        <v>0</v>
      </c>
      <c r="E45" s="60">
        <v>2.8437423109825182E-3</v>
      </c>
      <c r="F45" s="61">
        <v>8.9</v>
      </c>
      <c r="G45" s="62">
        <v>0</v>
      </c>
      <c r="H45" s="55">
        <v>0</v>
      </c>
      <c r="I45" s="62">
        <v>1</v>
      </c>
      <c r="J45" s="55">
        <v>0</v>
      </c>
      <c r="K45" s="55">
        <v>0</v>
      </c>
      <c r="L45" s="55">
        <v>1</v>
      </c>
      <c r="M45" s="55">
        <v>0</v>
      </c>
      <c r="N45" s="55">
        <v>0.54969531250000003</v>
      </c>
      <c r="O45" s="55">
        <v>0.19311479637929929</v>
      </c>
      <c r="P45" s="55">
        <v>4.4972249682704506</v>
      </c>
      <c r="Q45" s="55">
        <v>0.97536419323204615</v>
      </c>
      <c r="R45" s="55">
        <v>2.5871641791044776E-3</v>
      </c>
    </row>
    <row r="46" spans="1:18">
      <c r="A46" s="56">
        <v>2016</v>
      </c>
      <c r="B46" s="57" t="s">
        <v>125</v>
      </c>
      <c r="C46" s="58" t="s">
        <v>126</v>
      </c>
      <c r="D46" s="59">
        <v>1</v>
      </c>
      <c r="E46" s="60">
        <v>5.7530163542784361E-2</v>
      </c>
      <c r="F46" s="61">
        <v>8.5</v>
      </c>
      <c r="G46" s="62">
        <v>0</v>
      </c>
      <c r="H46" s="55">
        <v>0</v>
      </c>
      <c r="I46" s="62">
        <v>1</v>
      </c>
      <c r="J46" s="55">
        <v>0</v>
      </c>
      <c r="K46" s="55">
        <v>0</v>
      </c>
      <c r="L46" s="55">
        <v>1</v>
      </c>
      <c r="M46" s="55">
        <v>0</v>
      </c>
      <c r="N46" s="55">
        <v>0.57227937500000003</v>
      </c>
      <c r="O46" s="55">
        <v>0.21831071802334723</v>
      </c>
      <c r="P46" s="55">
        <v>4.9120728269100473</v>
      </c>
      <c r="Q46" s="55">
        <v>0.97259751847600651</v>
      </c>
      <c r="R46" s="55">
        <v>4.1065466448445172E-3</v>
      </c>
    </row>
    <row r="47" spans="1:18">
      <c r="A47" s="56">
        <v>2016</v>
      </c>
      <c r="B47" s="57" t="s">
        <v>127</v>
      </c>
      <c r="C47" s="58" t="s">
        <v>128</v>
      </c>
      <c r="D47" s="59">
        <v>1</v>
      </c>
      <c r="E47" s="60">
        <v>2.9036944394433641E-2</v>
      </c>
      <c r="F47" s="61">
        <v>10</v>
      </c>
      <c r="G47" s="62">
        <v>0</v>
      </c>
      <c r="H47" s="55">
        <v>0</v>
      </c>
      <c r="I47" s="62">
        <v>1</v>
      </c>
      <c r="J47" s="55">
        <v>0</v>
      </c>
      <c r="K47" s="55">
        <v>0</v>
      </c>
      <c r="L47" s="55">
        <v>1</v>
      </c>
      <c r="M47" s="55">
        <v>0</v>
      </c>
      <c r="N47" s="55">
        <v>0.55682795698924736</v>
      </c>
      <c r="O47" s="55">
        <v>0.19904932222538821</v>
      </c>
      <c r="P47" s="55">
        <v>4.0835819290673676</v>
      </c>
      <c r="Q47" s="55">
        <v>0.96912812590518493</v>
      </c>
      <c r="R47" s="55">
        <v>3.8992682926829269E-3</v>
      </c>
    </row>
    <row r="48" spans="1:18">
      <c r="A48" s="56">
        <v>2016</v>
      </c>
      <c r="B48" s="57" t="s">
        <v>129</v>
      </c>
      <c r="C48" s="58" t="s">
        <v>130</v>
      </c>
      <c r="D48" s="59">
        <v>1</v>
      </c>
      <c r="E48" s="60">
        <v>3.9510660646337757E-2</v>
      </c>
      <c r="F48" s="61">
        <v>11.2</v>
      </c>
      <c r="G48" s="62">
        <v>0</v>
      </c>
      <c r="H48" s="55">
        <v>0</v>
      </c>
      <c r="I48" s="62">
        <v>1</v>
      </c>
      <c r="J48" s="55">
        <v>0</v>
      </c>
      <c r="K48" s="55">
        <v>0</v>
      </c>
      <c r="L48" s="55">
        <v>1</v>
      </c>
      <c r="M48" s="55">
        <v>0</v>
      </c>
      <c r="N48" s="55">
        <v>0.53154999999999997</v>
      </c>
      <c r="O48" s="55">
        <v>0.22288361097142412</v>
      </c>
      <c r="P48" s="55">
        <v>5.0589820315505962</v>
      </c>
      <c r="Q48" s="55">
        <v>0.9633289436553476</v>
      </c>
      <c r="R48" s="55">
        <v>1.8947752126366949E-3</v>
      </c>
    </row>
    <row r="49" spans="1:18">
      <c r="A49" s="56">
        <v>2016</v>
      </c>
      <c r="B49" s="57" t="s">
        <v>131</v>
      </c>
      <c r="C49" s="58" t="s">
        <v>132</v>
      </c>
      <c r="D49" s="59">
        <v>1</v>
      </c>
      <c r="E49" s="60">
        <v>-6.2819943612089771E-2</v>
      </c>
      <c r="F49" s="61">
        <v>9.5</v>
      </c>
      <c r="G49" s="62">
        <v>0</v>
      </c>
      <c r="H49" s="55">
        <v>0</v>
      </c>
      <c r="I49" s="62">
        <v>1</v>
      </c>
      <c r="J49" s="55">
        <v>0</v>
      </c>
      <c r="K49" s="55">
        <v>0</v>
      </c>
      <c r="L49" s="55">
        <v>1</v>
      </c>
      <c r="M49" s="55">
        <v>0</v>
      </c>
      <c r="N49" s="55">
        <v>0.51909541284403671</v>
      </c>
      <c r="O49" s="55">
        <v>0.23745081661512074</v>
      </c>
      <c r="P49" s="55">
        <v>5.8886473619010076</v>
      </c>
      <c r="Q49" s="55">
        <v>0.96861336057432301</v>
      </c>
      <c r="R49" s="55">
        <v>2.7237730061349693E-3</v>
      </c>
    </row>
    <row r="50" spans="1:18">
      <c r="A50" s="56">
        <v>2016</v>
      </c>
      <c r="B50" s="57" t="s">
        <v>133</v>
      </c>
      <c r="C50" s="58" t="s">
        <v>134</v>
      </c>
      <c r="D50" s="59">
        <v>1</v>
      </c>
      <c r="E50" s="60">
        <v>1.8999981433323342E-2</v>
      </c>
      <c r="F50" s="61">
        <v>8.3000000000000007</v>
      </c>
      <c r="G50" s="62">
        <v>0</v>
      </c>
      <c r="H50" s="55">
        <v>0</v>
      </c>
      <c r="I50" s="62">
        <v>1</v>
      </c>
      <c r="J50" s="55">
        <v>0</v>
      </c>
      <c r="K50" s="55">
        <v>0</v>
      </c>
      <c r="L50" s="55">
        <v>1</v>
      </c>
      <c r="M50" s="55">
        <v>0</v>
      </c>
      <c r="N50" s="55">
        <v>0.42043828571428571</v>
      </c>
      <c r="O50" s="55">
        <v>0.22292964712365429</v>
      </c>
      <c r="P50" s="55">
        <v>4.296430143775857</v>
      </c>
      <c r="Q50" s="55">
        <v>0.96681965894094191</v>
      </c>
      <c r="R50" s="55">
        <v>3.9186195826645268E-3</v>
      </c>
    </row>
    <row r="51" spans="1:18">
      <c r="A51" s="56">
        <v>2016</v>
      </c>
      <c r="B51" s="57" t="s">
        <v>135</v>
      </c>
      <c r="C51" s="58" t="s">
        <v>136</v>
      </c>
      <c r="D51" s="59">
        <v>1</v>
      </c>
      <c r="E51" s="60">
        <v>1.4765576051775036E-2</v>
      </c>
      <c r="F51" s="61">
        <v>10.199999999999999</v>
      </c>
      <c r="G51" s="62">
        <v>0</v>
      </c>
      <c r="H51" s="55">
        <v>0</v>
      </c>
      <c r="I51" s="62">
        <v>1</v>
      </c>
      <c r="J51" s="55">
        <v>0</v>
      </c>
      <c r="K51" s="55">
        <v>0</v>
      </c>
      <c r="L51" s="55">
        <v>1</v>
      </c>
      <c r="M51" s="55">
        <v>0</v>
      </c>
      <c r="N51" s="55">
        <v>0.50515972222222216</v>
      </c>
      <c r="O51" s="55">
        <v>0.24683622480250136</v>
      </c>
      <c r="P51" s="55">
        <v>4.3918791658041814</v>
      </c>
      <c r="Q51" s="55">
        <v>0.97343524462834907</v>
      </c>
      <c r="R51" s="55">
        <v>2.2734117647058823E-3</v>
      </c>
    </row>
    <row r="52" spans="1:18">
      <c r="A52" s="56">
        <v>2016</v>
      </c>
      <c r="B52" s="57" t="s">
        <v>137</v>
      </c>
      <c r="C52" s="58" t="s">
        <v>138</v>
      </c>
      <c r="D52" s="59">
        <v>0</v>
      </c>
      <c r="E52" s="60">
        <v>1.3752019272760404E-2</v>
      </c>
      <c r="F52" s="61">
        <v>10.9</v>
      </c>
      <c r="G52" s="62">
        <v>0</v>
      </c>
      <c r="H52" s="55">
        <v>0</v>
      </c>
      <c r="I52" s="62">
        <v>1</v>
      </c>
      <c r="J52" s="55">
        <v>0</v>
      </c>
      <c r="K52" s="55">
        <v>0</v>
      </c>
      <c r="L52" s="55">
        <v>0</v>
      </c>
      <c r="M52" s="55">
        <v>0</v>
      </c>
      <c r="N52" s="55">
        <v>0.78588235294117648</v>
      </c>
      <c r="O52" s="55">
        <v>0.11823255876882736</v>
      </c>
      <c r="P52" s="55">
        <v>4.484885091362127</v>
      </c>
      <c r="Q52" s="55">
        <v>0.98197604790419157</v>
      </c>
      <c r="R52" s="55">
        <v>1.7078014184397161E-3</v>
      </c>
    </row>
    <row r="53" spans="1:18">
      <c r="A53" s="56">
        <v>2016</v>
      </c>
      <c r="B53" s="57" t="s">
        <v>139</v>
      </c>
      <c r="C53" s="58" t="s">
        <v>140</v>
      </c>
      <c r="D53" s="59">
        <v>0</v>
      </c>
      <c r="E53" s="60">
        <v>3.7038841363379749E-3</v>
      </c>
      <c r="F53" s="61">
        <v>8.8000000000000007</v>
      </c>
      <c r="G53" s="62">
        <v>0</v>
      </c>
      <c r="H53" s="55">
        <v>0</v>
      </c>
      <c r="I53" s="62">
        <v>1</v>
      </c>
      <c r="J53" s="55">
        <v>0</v>
      </c>
      <c r="K53" s="55">
        <v>0</v>
      </c>
      <c r="L53" s="55">
        <v>0</v>
      </c>
      <c r="M53" s="55">
        <v>0</v>
      </c>
      <c r="N53" s="55">
        <v>0.41239523809523809</v>
      </c>
      <c r="O53" s="55">
        <v>0.21010388562526755</v>
      </c>
      <c r="P53" s="55">
        <v>5.8820091995221029</v>
      </c>
      <c r="Q53" s="55">
        <v>0.97100562336177743</v>
      </c>
      <c r="R53" s="55">
        <v>1.1706293706293706E-3</v>
      </c>
    </row>
    <row r="54" spans="1:18">
      <c r="A54" s="56">
        <v>2016</v>
      </c>
      <c r="B54" s="57" t="s">
        <v>141</v>
      </c>
      <c r="C54" s="58" t="s">
        <v>142</v>
      </c>
      <c r="D54" s="59">
        <v>1</v>
      </c>
      <c r="E54" s="60">
        <v>0.10078105622498965</v>
      </c>
      <c r="F54" s="61">
        <v>8.1</v>
      </c>
      <c r="G54" s="62">
        <v>0</v>
      </c>
      <c r="H54" s="55">
        <v>0</v>
      </c>
      <c r="I54" s="62">
        <v>1</v>
      </c>
      <c r="J54" s="55">
        <v>0</v>
      </c>
      <c r="K54" s="55">
        <v>0</v>
      </c>
      <c r="L54" s="55">
        <v>0</v>
      </c>
      <c r="M54" s="55">
        <v>0</v>
      </c>
      <c r="N54" s="55">
        <v>0.75558448275862067</v>
      </c>
      <c r="O54" s="55">
        <v>0.17683078936228433</v>
      </c>
      <c r="P54" s="55">
        <v>4.3896829364335277</v>
      </c>
      <c r="Q54" s="55">
        <v>0.97566168232402861</v>
      </c>
      <c r="R54" s="55">
        <v>3.1370588235294116E-3</v>
      </c>
    </row>
    <row r="55" spans="1:18">
      <c r="A55" s="56">
        <v>2016</v>
      </c>
      <c r="B55" s="57" t="s">
        <v>143</v>
      </c>
      <c r="C55" s="58" t="s">
        <v>144</v>
      </c>
      <c r="D55" s="59">
        <v>1</v>
      </c>
      <c r="E55" s="60">
        <v>8.6991000595812065E-2</v>
      </c>
      <c r="F55" s="61">
        <v>9.1</v>
      </c>
      <c r="G55" s="62">
        <v>0</v>
      </c>
      <c r="H55" s="55">
        <v>0</v>
      </c>
      <c r="I55" s="62">
        <v>1</v>
      </c>
      <c r="J55" s="55">
        <v>0</v>
      </c>
      <c r="K55" s="55">
        <v>0</v>
      </c>
      <c r="L55" s="55">
        <v>0</v>
      </c>
      <c r="M55" s="55">
        <v>0</v>
      </c>
      <c r="N55" s="55">
        <v>0.77139583333333328</v>
      </c>
      <c r="O55" s="55">
        <v>0.22588753365514477</v>
      </c>
      <c r="P55" s="55">
        <v>5.770250112747048</v>
      </c>
      <c r="Q55" s="55">
        <v>0.99185567288735244</v>
      </c>
      <c r="R55" s="55">
        <v>1.1054252199413489E-3</v>
      </c>
    </row>
    <row r="56" spans="1:18">
      <c r="A56" s="56">
        <v>2016</v>
      </c>
      <c r="B56" s="57" t="s">
        <v>145</v>
      </c>
      <c r="C56" s="58" t="s">
        <v>146</v>
      </c>
      <c r="D56" s="59">
        <v>1</v>
      </c>
      <c r="E56" s="60">
        <v>-5.6740897906001151E-3</v>
      </c>
      <c r="F56" s="61">
        <v>12.2</v>
      </c>
      <c r="G56" s="62">
        <v>0</v>
      </c>
      <c r="H56" s="55">
        <v>0</v>
      </c>
      <c r="I56" s="62">
        <v>1</v>
      </c>
      <c r="J56" s="55">
        <v>0</v>
      </c>
      <c r="K56" s="55">
        <v>0</v>
      </c>
      <c r="L56" s="55">
        <v>0</v>
      </c>
      <c r="M56" s="55">
        <v>0</v>
      </c>
      <c r="N56" s="55">
        <v>0.66670344827586203</v>
      </c>
      <c r="O56" s="55">
        <v>0.17910957973234828</v>
      </c>
      <c r="P56" s="55">
        <v>3.9184932124438534</v>
      </c>
      <c r="Q56" s="55">
        <v>0.96891033598146314</v>
      </c>
      <c r="R56" s="55">
        <v>1.4346062052505966E-3</v>
      </c>
    </row>
    <row r="57" spans="1:18">
      <c r="A57" s="56">
        <v>2016</v>
      </c>
      <c r="B57" s="57" t="s">
        <v>147</v>
      </c>
      <c r="C57" s="58" t="s">
        <v>148</v>
      </c>
      <c r="D57" s="59">
        <v>1</v>
      </c>
      <c r="E57" s="60">
        <v>-4.8169331197475589E-3</v>
      </c>
      <c r="F57" s="61">
        <v>8.6</v>
      </c>
      <c r="G57" s="62">
        <v>0</v>
      </c>
      <c r="H57" s="55">
        <v>0</v>
      </c>
      <c r="I57" s="62">
        <v>1</v>
      </c>
      <c r="J57" s="55">
        <v>0</v>
      </c>
      <c r="K57" s="55">
        <v>0</v>
      </c>
      <c r="L57" s="55">
        <v>0</v>
      </c>
      <c r="M57" s="55">
        <v>0</v>
      </c>
      <c r="N57" s="55">
        <v>0.59529999999999994</v>
      </c>
      <c r="O57" s="55">
        <v>0.15001027468504002</v>
      </c>
      <c r="P57" s="55">
        <v>3.6183157852348993</v>
      </c>
      <c r="Q57" s="55">
        <v>0.98473817259590368</v>
      </c>
      <c r="R57" s="55">
        <v>2.7389705882352941E-3</v>
      </c>
    </row>
    <row r="58" spans="1:18">
      <c r="A58" s="56">
        <v>2016</v>
      </c>
      <c r="B58" s="57" t="s">
        <v>149</v>
      </c>
      <c r="C58" s="58" t="s">
        <v>150</v>
      </c>
      <c r="D58" s="59">
        <v>1</v>
      </c>
      <c r="E58" s="60">
        <v>-5.9009629408036477E-3</v>
      </c>
      <c r="F58" s="61">
        <v>8.6999999999999993</v>
      </c>
      <c r="G58" s="62">
        <v>0</v>
      </c>
      <c r="H58" s="55">
        <v>0</v>
      </c>
      <c r="I58" s="62">
        <v>1</v>
      </c>
      <c r="J58" s="55">
        <v>0</v>
      </c>
      <c r="K58" s="55">
        <v>0</v>
      </c>
      <c r="L58" s="55">
        <v>0</v>
      </c>
      <c r="M58" s="55">
        <v>0</v>
      </c>
      <c r="N58" s="55">
        <v>0.7588454545454546</v>
      </c>
      <c r="O58" s="55">
        <v>0.19808204896996601</v>
      </c>
      <c r="P58" s="55">
        <v>4.2485708442776726</v>
      </c>
      <c r="Q58" s="55">
        <v>0.97871567253283487</v>
      </c>
      <c r="R58" s="55">
        <v>2.175510204081633E-3</v>
      </c>
    </row>
    <row r="59" spans="1:18">
      <c r="A59" s="56">
        <v>2016</v>
      </c>
      <c r="B59" s="57" t="s">
        <v>151</v>
      </c>
      <c r="C59" s="58" t="s">
        <v>152</v>
      </c>
      <c r="D59" s="59">
        <v>1</v>
      </c>
      <c r="E59" s="60">
        <v>-3.9454532350202173E-2</v>
      </c>
      <c r="F59" s="61">
        <v>11.5</v>
      </c>
      <c r="G59" s="62">
        <v>0</v>
      </c>
      <c r="H59" s="55">
        <v>0</v>
      </c>
      <c r="I59" s="62">
        <v>1</v>
      </c>
      <c r="J59" s="55">
        <v>0</v>
      </c>
      <c r="K59" s="55">
        <v>0</v>
      </c>
      <c r="L59" s="55">
        <v>0</v>
      </c>
      <c r="M59" s="55">
        <v>0</v>
      </c>
      <c r="N59" s="55">
        <v>0.62298444444444445</v>
      </c>
      <c r="O59" s="55">
        <v>0.19738966428769911</v>
      </c>
      <c r="P59" s="55">
        <v>3.6501513094367226</v>
      </c>
      <c r="Q59" s="55">
        <v>0.97561915225277607</v>
      </c>
      <c r="R59" s="55">
        <v>2.3013468013468015E-3</v>
      </c>
    </row>
    <row r="60" spans="1:18">
      <c r="A60" s="56">
        <v>2016</v>
      </c>
      <c r="B60" s="57" t="s">
        <v>153</v>
      </c>
      <c r="C60" s="58" t="s">
        <v>154</v>
      </c>
      <c r="D60" s="59">
        <v>1</v>
      </c>
      <c r="E60" s="60">
        <v>5.3547675945415554E-5</v>
      </c>
      <c r="F60" s="61">
        <v>11</v>
      </c>
      <c r="G60" s="62">
        <v>0</v>
      </c>
      <c r="H60" s="55">
        <v>0</v>
      </c>
      <c r="I60" s="62">
        <v>1</v>
      </c>
      <c r="J60" s="55">
        <v>0</v>
      </c>
      <c r="K60" s="55">
        <v>0</v>
      </c>
      <c r="L60" s="55">
        <v>0</v>
      </c>
      <c r="M60" s="55">
        <v>0</v>
      </c>
      <c r="N60" s="55">
        <v>0.65460253164556959</v>
      </c>
      <c r="O60" s="55">
        <v>0.22753312279412938</v>
      </c>
      <c r="P60" s="55">
        <v>5.1028141234567901</v>
      </c>
      <c r="Q60" s="55">
        <v>0.96867361777172745</v>
      </c>
      <c r="R60" s="55">
        <v>3.1827111984282911E-3</v>
      </c>
    </row>
    <row r="61" spans="1:18">
      <c r="A61" s="56">
        <v>2016</v>
      </c>
      <c r="B61" s="57" t="s">
        <v>156</v>
      </c>
      <c r="C61" s="58" t="s">
        <v>157</v>
      </c>
      <c r="D61" s="59">
        <v>0</v>
      </c>
      <c r="E61" s="60">
        <v>7.3105198172521164E-3</v>
      </c>
      <c r="F61" s="61">
        <v>8.1</v>
      </c>
      <c r="G61" s="62">
        <v>1</v>
      </c>
      <c r="H61" s="55">
        <v>0</v>
      </c>
      <c r="I61" s="62">
        <v>0</v>
      </c>
      <c r="J61" s="55">
        <v>0</v>
      </c>
      <c r="K61" s="55">
        <v>0</v>
      </c>
      <c r="L61" s="55">
        <v>0</v>
      </c>
      <c r="M61" s="55">
        <v>1</v>
      </c>
      <c r="N61" s="55">
        <v>0.23294095744680854</v>
      </c>
      <c r="O61" s="55">
        <v>0.37958372952136205</v>
      </c>
      <c r="P61" s="55">
        <v>7.4927267938576083</v>
      </c>
      <c r="Q61" s="55">
        <v>0.96319608886371988</v>
      </c>
      <c r="R61" s="55">
        <v>4.3443396226415095E-3</v>
      </c>
    </row>
    <row r="62" spans="1:18">
      <c r="A62" s="56">
        <v>2016</v>
      </c>
      <c r="B62" s="57" t="s">
        <v>158</v>
      </c>
      <c r="C62" s="58" t="s">
        <v>159</v>
      </c>
      <c r="D62" s="59">
        <v>1</v>
      </c>
      <c r="E62" s="60">
        <v>3.1036440866386256E-2</v>
      </c>
      <c r="F62" s="61">
        <v>7.5</v>
      </c>
      <c r="G62" s="62">
        <v>1</v>
      </c>
      <c r="H62" s="55">
        <v>0</v>
      </c>
      <c r="I62" s="62">
        <v>0</v>
      </c>
      <c r="J62" s="55">
        <v>0</v>
      </c>
      <c r="K62" s="55">
        <v>0</v>
      </c>
      <c r="L62" s="55">
        <v>0</v>
      </c>
      <c r="M62" s="55">
        <v>1</v>
      </c>
      <c r="N62" s="55">
        <v>0.244120886981402</v>
      </c>
      <c r="O62" s="55">
        <v>0.32401236985201165</v>
      </c>
      <c r="P62" s="55">
        <v>7.4900006995181094</v>
      </c>
      <c r="Q62" s="55">
        <v>0.9660707745230469</v>
      </c>
      <c r="R62" s="55">
        <v>3.5411009174311924E-3</v>
      </c>
    </row>
    <row r="63" spans="1:18">
      <c r="A63" s="56">
        <v>2016</v>
      </c>
      <c r="B63" s="57" t="s">
        <v>160</v>
      </c>
      <c r="C63" s="58" t="s">
        <v>95</v>
      </c>
      <c r="D63" s="59">
        <v>1</v>
      </c>
      <c r="E63" s="60">
        <v>1.7410882411742552E-2</v>
      </c>
      <c r="F63" s="61">
        <v>7.9</v>
      </c>
      <c r="G63" s="62">
        <v>1</v>
      </c>
      <c r="H63" s="55">
        <v>0</v>
      </c>
      <c r="I63" s="62">
        <v>0</v>
      </c>
      <c r="J63" s="55">
        <v>0</v>
      </c>
      <c r="K63" s="55">
        <v>0</v>
      </c>
      <c r="L63" s="55">
        <v>0</v>
      </c>
      <c r="M63" s="55">
        <v>1</v>
      </c>
      <c r="N63" s="55">
        <v>0.2254450248756219</v>
      </c>
      <c r="O63" s="55">
        <v>0.29120977150563732</v>
      </c>
      <c r="P63" s="55">
        <v>6.8955335653594769</v>
      </c>
      <c r="Q63" s="55">
        <v>0.96623593577766032</v>
      </c>
      <c r="R63" s="55">
        <v>2.7592425608656446E-3</v>
      </c>
    </row>
    <row r="64" spans="1:18">
      <c r="A64" s="56">
        <v>2016</v>
      </c>
      <c r="B64" s="57" t="s">
        <v>161</v>
      </c>
      <c r="C64" s="58" t="s">
        <v>162</v>
      </c>
      <c r="D64" s="59">
        <v>1</v>
      </c>
      <c r="E64" s="60">
        <v>9.8376327081130269E-2</v>
      </c>
      <c r="F64" s="61">
        <v>8</v>
      </c>
      <c r="G64" s="62">
        <v>1</v>
      </c>
      <c r="H64" s="55">
        <v>0</v>
      </c>
      <c r="I64" s="62">
        <v>0</v>
      </c>
      <c r="J64" s="55">
        <v>0</v>
      </c>
      <c r="K64" s="55">
        <v>0</v>
      </c>
      <c r="L64" s="55">
        <v>0</v>
      </c>
      <c r="M64" s="55">
        <v>1</v>
      </c>
      <c r="N64" s="55">
        <v>0.31063302107728336</v>
      </c>
      <c r="O64" s="55">
        <v>0.30254704793339593</v>
      </c>
      <c r="P64" s="55">
        <v>7.9849541425221178</v>
      </c>
      <c r="Q64" s="55">
        <v>0.96962046979688676</v>
      </c>
      <c r="R64" s="55">
        <v>3.9447381302006859E-3</v>
      </c>
    </row>
    <row r="65" spans="1:18">
      <c r="A65" s="56">
        <v>2016</v>
      </c>
      <c r="B65" s="57" t="s">
        <v>163</v>
      </c>
      <c r="C65" s="58" t="s">
        <v>164</v>
      </c>
      <c r="D65" s="59">
        <v>0</v>
      </c>
      <c r="E65" s="60">
        <v>2.6096356945046764E-2</v>
      </c>
      <c r="F65" s="61">
        <v>9.8000000000000007</v>
      </c>
      <c r="G65" s="62">
        <v>1</v>
      </c>
      <c r="H65" s="55">
        <v>0</v>
      </c>
      <c r="I65" s="62">
        <v>0</v>
      </c>
      <c r="J65" s="55">
        <v>0</v>
      </c>
      <c r="K65" s="55">
        <v>0</v>
      </c>
      <c r="L65" s="55">
        <v>1</v>
      </c>
      <c r="M65" s="55">
        <v>0</v>
      </c>
      <c r="N65" s="55">
        <v>0.40353223140495864</v>
      </c>
      <c r="O65" s="55">
        <v>0.19328733370941667</v>
      </c>
      <c r="P65" s="55">
        <v>5.0519042948038173</v>
      </c>
      <c r="Q65" s="55">
        <v>0.97296190253832893</v>
      </c>
      <c r="R65" s="55">
        <v>2.1466666666666669E-3</v>
      </c>
    </row>
    <row r="66" spans="1:18">
      <c r="A66" s="56">
        <v>2016</v>
      </c>
      <c r="B66" s="57" t="s">
        <v>165</v>
      </c>
      <c r="C66" s="58" t="s">
        <v>166</v>
      </c>
      <c r="D66" s="59">
        <v>0</v>
      </c>
      <c r="E66" s="60">
        <v>4.1421093060540835E-2</v>
      </c>
      <c r="F66" s="61">
        <v>9.9</v>
      </c>
      <c r="G66" s="62">
        <v>1</v>
      </c>
      <c r="H66" s="55">
        <v>0</v>
      </c>
      <c r="I66" s="62">
        <v>0</v>
      </c>
      <c r="J66" s="55">
        <v>0</v>
      </c>
      <c r="K66" s="55">
        <v>0</v>
      </c>
      <c r="L66" s="55">
        <v>1</v>
      </c>
      <c r="M66" s="55">
        <v>0</v>
      </c>
      <c r="N66" s="55">
        <v>0.49915624999999997</v>
      </c>
      <c r="O66" s="55">
        <v>0.20183822211803448</v>
      </c>
      <c r="P66" s="55">
        <v>5.4621319690137584</v>
      </c>
      <c r="Q66" s="55">
        <v>0.96905850050531706</v>
      </c>
      <c r="R66" s="55">
        <v>2.4925072046109512E-3</v>
      </c>
    </row>
    <row r="67" spans="1:18">
      <c r="A67" s="56">
        <v>2016</v>
      </c>
      <c r="B67" s="57" t="s">
        <v>167</v>
      </c>
      <c r="C67" s="58" t="s">
        <v>168</v>
      </c>
      <c r="D67" s="59">
        <v>0</v>
      </c>
      <c r="E67" s="60">
        <v>1.8927745466559266E-2</v>
      </c>
      <c r="F67" s="61">
        <v>10.6</v>
      </c>
      <c r="G67" s="62">
        <v>1</v>
      </c>
      <c r="H67" s="55">
        <v>0</v>
      </c>
      <c r="I67" s="62">
        <v>0</v>
      </c>
      <c r="J67" s="55">
        <v>0</v>
      </c>
      <c r="K67" s="55">
        <v>0</v>
      </c>
      <c r="L67" s="55">
        <v>1</v>
      </c>
      <c r="M67" s="55">
        <v>0</v>
      </c>
      <c r="N67" s="55">
        <v>0.49180322580645158</v>
      </c>
      <c r="O67" s="55">
        <v>0.23978245537731779</v>
      </c>
      <c r="P67" s="55">
        <v>5.4932746256004519</v>
      </c>
      <c r="Q67" s="55">
        <v>0.96518080270761319</v>
      </c>
      <c r="R67" s="55">
        <v>1.6258805513016848E-3</v>
      </c>
    </row>
    <row r="68" spans="1:18">
      <c r="A68" s="56">
        <v>2016</v>
      </c>
      <c r="B68" s="57" t="s">
        <v>169</v>
      </c>
      <c r="C68" s="58" t="s">
        <v>170</v>
      </c>
      <c r="D68" s="59">
        <v>0</v>
      </c>
      <c r="E68" s="60">
        <v>4.5710746511091443E-2</v>
      </c>
      <c r="F68" s="61">
        <v>11.3</v>
      </c>
      <c r="G68" s="62">
        <v>1</v>
      </c>
      <c r="H68" s="55">
        <v>0</v>
      </c>
      <c r="I68" s="62">
        <v>0</v>
      </c>
      <c r="J68" s="55">
        <v>0</v>
      </c>
      <c r="K68" s="55">
        <v>0</v>
      </c>
      <c r="L68" s="55">
        <v>1</v>
      </c>
      <c r="M68" s="55">
        <v>0</v>
      </c>
      <c r="N68" s="55">
        <v>0.23614411764705884</v>
      </c>
      <c r="O68" s="55">
        <v>0.21011218543046359</v>
      </c>
      <c r="P68" s="55">
        <v>3.3077078316991435</v>
      </c>
      <c r="Q68" s="55">
        <v>0.7993000286465145</v>
      </c>
      <c r="R68" s="55">
        <v>1.6979978925184404E-3</v>
      </c>
    </row>
    <row r="69" spans="1:18">
      <c r="A69" s="56">
        <v>2016</v>
      </c>
      <c r="B69" s="57" t="s">
        <v>171</v>
      </c>
      <c r="C69" s="58" t="s">
        <v>172</v>
      </c>
      <c r="D69" s="59">
        <v>0</v>
      </c>
      <c r="E69" s="60">
        <v>2.4370518174593792E-2</v>
      </c>
      <c r="F69" s="61">
        <v>10.5</v>
      </c>
      <c r="G69" s="62">
        <v>1</v>
      </c>
      <c r="H69" s="55">
        <v>0</v>
      </c>
      <c r="I69" s="62">
        <v>0</v>
      </c>
      <c r="J69" s="55">
        <v>0</v>
      </c>
      <c r="K69" s="55">
        <v>0</v>
      </c>
      <c r="L69" s="55">
        <v>1</v>
      </c>
      <c r="M69" s="55">
        <v>0</v>
      </c>
      <c r="N69" s="55">
        <v>0.3290153846153846</v>
      </c>
      <c r="O69" s="55">
        <v>0.16710174629507898</v>
      </c>
      <c r="P69" s="55">
        <v>4.7639604831243165</v>
      </c>
      <c r="Q69" s="55">
        <v>0.96031783142509786</v>
      </c>
      <c r="R69" s="55">
        <v>2.611208791208791E-3</v>
      </c>
    </row>
    <row r="70" spans="1:18">
      <c r="A70" s="56">
        <v>2016</v>
      </c>
      <c r="B70" s="57" t="s">
        <v>173</v>
      </c>
      <c r="C70" s="58" t="s">
        <v>174</v>
      </c>
      <c r="D70" s="59">
        <v>0</v>
      </c>
      <c r="E70" s="60">
        <v>2.7307117292619944E-2</v>
      </c>
      <c r="F70" s="61">
        <v>7.9</v>
      </c>
      <c r="G70" s="62">
        <v>1</v>
      </c>
      <c r="H70" s="55">
        <v>0</v>
      </c>
      <c r="I70" s="62">
        <v>0</v>
      </c>
      <c r="J70" s="55">
        <v>0</v>
      </c>
      <c r="K70" s="55">
        <v>0</v>
      </c>
      <c r="L70" s="55">
        <v>1</v>
      </c>
      <c r="M70" s="55">
        <v>0</v>
      </c>
      <c r="N70" s="55">
        <v>0.53570357142857139</v>
      </c>
      <c r="O70" s="55">
        <v>0.2147843164765732</v>
      </c>
      <c r="P70" s="55">
        <v>4.2598438028819032</v>
      </c>
      <c r="Q70" s="55">
        <v>0.95666357771599875</v>
      </c>
      <c r="R70" s="55">
        <v>2.9019345238095236E-3</v>
      </c>
    </row>
    <row r="71" spans="1:18">
      <c r="A71" s="56">
        <v>2016</v>
      </c>
      <c r="B71" s="57" t="s">
        <v>175</v>
      </c>
      <c r="C71" s="58" t="s">
        <v>176</v>
      </c>
      <c r="D71" s="59">
        <v>0</v>
      </c>
      <c r="E71" s="60">
        <v>-1.3328274619733935E-2</v>
      </c>
      <c r="F71" s="61">
        <v>8.4</v>
      </c>
      <c r="G71" s="62">
        <v>1</v>
      </c>
      <c r="H71" s="55">
        <v>0</v>
      </c>
      <c r="I71" s="62">
        <v>0</v>
      </c>
      <c r="J71" s="55">
        <v>0</v>
      </c>
      <c r="K71" s="55">
        <v>0</v>
      </c>
      <c r="L71" s="55">
        <v>1</v>
      </c>
      <c r="M71" s="55">
        <v>0</v>
      </c>
      <c r="N71" s="55">
        <v>0.40822285714285711</v>
      </c>
      <c r="O71" s="55">
        <v>0.20200814580284304</v>
      </c>
      <c r="P71" s="55">
        <v>5.8075417627677099</v>
      </c>
      <c r="Q71" s="55">
        <v>0.96601296210753229</v>
      </c>
      <c r="R71" s="55">
        <v>1.8676923076923076E-3</v>
      </c>
    </row>
    <row r="72" spans="1:18">
      <c r="A72" s="56">
        <v>2016</v>
      </c>
      <c r="B72" s="57" t="s">
        <v>177</v>
      </c>
      <c r="C72" s="58" t="s">
        <v>178</v>
      </c>
      <c r="D72" s="59">
        <v>0</v>
      </c>
      <c r="E72" s="60">
        <v>1.0627767369216935E-2</v>
      </c>
      <c r="F72" s="61">
        <v>9.4</v>
      </c>
      <c r="G72" s="62">
        <v>1</v>
      </c>
      <c r="H72" s="55">
        <v>0</v>
      </c>
      <c r="I72" s="62">
        <v>0</v>
      </c>
      <c r="J72" s="55">
        <v>0</v>
      </c>
      <c r="K72" s="55">
        <v>0</v>
      </c>
      <c r="L72" s="55">
        <v>1</v>
      </c>
      <c r="M72" s="55">
        <v>0</v>
      </c>
      <c r="N72" s="55">
        <v>0.4396215962441315</v>
      </c>
      <c r="O72" s="55">
        <v>0.22573627877670302</v>
      </c>
      <c r="P72" s="55">
        <v>4.9532848556935463</v>
      </c>
      <c r="Q72" s="55">
        <v>0.9694733199913711</v>
      </c>
      <c r="R72" s="55">
        <v>2.5140721196130165E-3</v>
      </c>
    </row>
    <row r="73" spans="1:18">
      <c r="A73" s="56">
        <v>2016</v>
      </c>
      <c r="B73" s="57" t="s">
        <v>179</v>
      </c>
      <c r="C73" s="58" t="s">
        <v>180</v>
      </c>
      <c r="D73" s="59">
        <v>0</v>
      </c>
      <c r="E73" s="60">
        <v>1.7984083151331137E-2</v>
      </c>
      <c r="F73" s="61">
        <v>8.3000000000000007</v>
      </c>
      <c r="G73" s="62">
        <v>1</v>
      </c>
      <c r="H73" s="55">
        <v>0</v>
      </c>
      <c r="I73" s="62">
        <v>0</v>
      </c>
      <c r="J73" s="55">
        <v>0</v>
      </c>
      <c r="K73" s="55">
        <v>0</v>
      </c>
      <c r="L73" s="55">
        <v>1</v>
      </c>
      <c r="M73" s="55">
        <v>0</v>
      </c>
      <c r="N73" s="55">
        <v>0.39473097014925373</v>
      </c>
      <c r="O73" s="55">
        <v>0.21889600375872945</v>
      </c>
      <c r="P73" s="55">
        <v>6.1775734180092634</v>
      </c>
      <c r="Q73" s="55">
        <v>0.96673249019972984</v>
      </c>
      <c r="R73" s="55">
        <v>2.8064593301435404E-3</v>
      </c>
    </row>
    <row r="74" spans="1:18">
      <c r="A74" s="56">
        <v>2016</v>
      </c>
      <c r="B74" s="57" t="s">
        <v>181</v>
      </c>
      <c r="C74" s="58" t="s">
        <v>182</v>
      </c>
      <c r="D74" s="59">
        <v>0</v>
      </c>
      <c r="E74" s="60">
        <v>1.1297847101252506E-2</v>
      </c>
      <c r="F74" s="61">
        <v>9</v>
      </c>
      <c r="G74" s="62">
        <v>1</v>
      </c>
      <c r="H74" s="55">
        <v>0</v>
      </c>
      <c r="I74" s="62">
        <v>0</v>
      </c>
      <c r="J74" s="55">
        <v>0</v>
      </c>
      <c r="K74" s="55">
        <v>0</v>
      </c>
      <c r="L74" s="55">
        <v>1</v>
      </c>
      <c r="M74" s="55">
        <v>0</v>
      </c>
      <c r="N74" s="55">
        <v>0.33078281938325993</v>
      </c>
      <c r="O74" s="55">
        <v>0.23834414972355245</v>
      </c>
      <c r="P74" s="55">
        <v>5.3175404661096337</v>
      </c>
      <c r="Q74" s="55">
        <v>0.96445622918267582</v>
      </c>
      <c r="R74" s="55">
        <v>3.9133431085043987E-3</v>
      </c>
    </row>
    <row r="75" spans="1:18">
      <c r="A75" s="56">
        <v>2016</v>
      </c>
      <c r="B75" s="57" t="s">
        <v>183</v>
      </c>
      <c r="C75" s="58" t="s">
        <v>184</v>
      </c>
      <c r="D75" s="59">
        <v>1</v>
      </c>
      <c r="E75" s="60">
        <v>-1.0634096728275109E-2</v>
      </c>
      <c r="F75" s="61">
        <v>10</v>
      </c>
      <c r="G75" s="62">
        <v>1</v>
      </c>
      <c r="H75" s="55">
        <v>0</v>
      </c>
      <c r="I75" s="62">
        <v>0</v>
      </c>
      <c r="J75" s="55">
        <v>0</v>
      </c>
      <c r="K75" s="55">
        <v>0</v>
      </c>
      <c r="L75" s="55">
        <v>1</v>
      </c>
      <c r="M75" s="55">
        <v>0</v>
      </c>
      <c r="N75" s="55">
        <v>0.4128082901554404</v>
      </c>
      <c r="O75" s="55">
        <v>0.24390387169142258</v>
      </c>
      <c r="P75" s="55">
        <v>5.7695936763036064</v>
      </c>
      <c r="Q75" s="55">
        <v>0.97125966462496238</v>
      </c>
      <c r="R75" s="55">
        <v>2.049955237242614E-3</v>
      </c>
    </row>
    <row r="76" spans="1:18">
      <c r="A76" s="56">
        <v>2016</v>
      </c>
      <c r="B76" s="57" t="s">
        <v>185</v>
      </c>
      <c r="C76" s="58" t="s">
        <v>186</v>
      </c>
      <c r="D76" s="59">
        <v>1</v>
      </c>
      <c r="E76" s="60">
        <v>2.8183838094393388E-2</v>
      </c>
      <c r="F76" s="61">
        <v>7.2</v>
      </c>
      <c r="G76" s="62">
        <v>1</v>
      </c>
      <c r="H76" s="55">
        <v>0</v>
      </c>
      <c r="I76" s="62">
        <v>0</v>
      </c>
      <c r="J76" s="55">
        <v>0</v>
      </c>
      <c r="K76" s="55">
        <v>0</v>
      </c>
      <c r="L76" s="55">
        <v>1</v>
      </c>
      <c r="M76" s="55">
        <v>0</v>
      </c>
      <c r="N76" s="55">
        <v>0.52948282828282833</v>
      </c>
      <c r="O76" s="55">
        <v>0.2019027495343291</v>
      </c>
      <c r="P76" s="55">
        <v>4.5988873659698903</v>
      </c>
      <c r="Q76" s="55">
        <v>0.96477218097323858</v>
      </c>
      <c r="R76" s="55">
        <v>3.1298305084745764E-3</v>
      </c>
    </row>
    <row r="77" spans="1:18">
      <c r="A77" s="56">
        <v>2016</v>
      </c>
      <c r="B77" s="57" t="s">
        <v>187</v>
      </c>
      <c r="C77" s="58" t="s">
        <v>188</v>
      </c>
      <c r="D77" s="59">
        <v>1</v>
      </c>
      <c r="E77" s="60">
        <v>1.7767416748165486E-3</v>
      </c>
      <c r="F77" s="61">
        <v>8.8000000000000007</v>
      </c>
      <c r="G77" s="62">
        <v>1</v>
      </c>
      <c r="H77" s="55">
        <v>0</v>
      </c>
      <c r="I77" s="62">
        <v>0</v>
      </c>
      <c r="J77" s="55">
        <v>0</v>
      </c>
      <c r="K77" s="55">
        <v>0</v>
      </c>
      <c r="L77" s="55">
        <v>1</v>
      </c>
      <c r="M77" s="55">
        <v>0</v>
      </c>
      <c r="N77" s="55">
        <v>0.43236637931034483</v>
      </c>
      <c r="O77" s="55">
        <v>0.21679973367176608</v>
      </c>
      <c r="P77" s="55">
        <v>4.9310048326109008</v>
      </c>
      <c r="Q77" s="55">
        <v>0.95676160663549636</v>
      </c>
      <c r="R77" s="55">
        <v>2.0173023255813955E-3</v>
      </c>
    </row>
    <row r="78" spans="1:18">
      <c r="A78" s="56">
        <v>2016</v>
      </c>
      <c r="B78" s="57" t="s">
        <v>189</v>
      </c>
      <c r="C78" s="58" t="s">
        <v>190</v>
      </c>
      <c r="D78" s="59">
        <v>1</v>
      </c>
      <c r="E78" s="60">
        <v>5.7254879842347825E-2</v>
      </c>
      <c r="F78" s="61">
        <v>10.9</v>
      </c>
      <c r="G78" s="62">
        <v>1</v>
      </c>
      <c r="H78" s="55">
        <v>0</v>
      </c>
      <c r="I78" s="62">
        <v>0</v>
      </c>
      <c r="J78" s="55">
        <v>0</v>
      </c>
      <c r="K78" s="55">
        <v>0</v>
      </c>
      <c r="L78" s="55">
        <v>1</v>
      </c>
      <c r="M78" s="55">
        <v>0</v>
      </c>
      <c r="N78" s="55">
        <v>0.44939863013698633</v>
      </c>
      <c r="O78" s="55">
        <v>0.1960728218334217</v>
      </c>
      <c r="P78" s="55">
        <v>3.2082013316650282</v>
      </c>
      <c r="Q78" s="55">
        <v>0.96589353809200118</v>
      </c>
      <c r="R78" s="55">
        <v>2.9837333333333333E-3</v>
      </c>
    </row>
    <row r="79" spans="1:18">
      <c r="A79" s="56">
        <v>2016</v>
      </c>
      <c r="B79" s="57" t="s">
        <v>191</v>
      </c>
      <c r="C79" s="58" t="s">
        <v>192</v>
      </c>
      <c r="D79" s="59">
        <v>1</v>
      </c>
      <c r="E79" s="60">
        <v>1.2256028820464754E-2</v>
      </c>
      <c r="F79" s="61">
        <v>10.3</v>
      </c>
      <c r="G79" s="62">
        <v>1</v>
      </c>
      <c r="H79" s="55">
        <v>0</v>
      </c>
      <c r="I79" s="62">
        <v>0</v>
      </c>
      <c r="J79" s="55">
        <v>0</v>
      </c>
      <c r="K79" s="55">
        <v>0</v>
      </c>
      <c r="L79" s="55">
        <v>1</v>
      </c>
      <c r="M79" s="55">
        <v>0</v>
      </c>
      <c r="N79" s="55">
        <v>0.47565854922279793</v>
      </c>
      <c r="O79" s="55">
        <v>0.21994897268098257</v>
      </c>
      <c r="P79" s="55">
        <v>4.8378353505535046</v>
      </c>
      <c r="Q79" s="55">
        <v>0.9630999726585775</v>
      </c>
      <c r="R79" s="55">
        <v>3.2139468690702091E-3</v>
      </c>
    </row>
    <row r="80" spans="1:18">
      <c r="A80" s="56">
        <v>2016</v>
      </c>
      <c r="B80" s="57" t="s">
        <v>193</v>
      </c>
      <c r="C80" s="58" t="s">
        <v>194</v>
      </c>
      <c r="D80" s="59">
        <v>0</v>
      </c>
      <c r="E80" s="60">
        <v>3.9160397185576623E-2</v>
      </c>
      <c r="F80" s="61">
        <v>12.2</v>
      </c>
      <c r="G80" s="62">
        <v>1</v>
      </c>
      <c r="H80" s="55">
        <v>0</v>
      </c>
      <c r="I80" s="62">
        <v>0</v>
      </c>
      <c r="J80" s="55">
        <v>0</v>
      </c>
      <c r="K80" s="55">
        <v>0</v>
      </c>
      <c r="L80" s="55">
        <v>0</v>
      </c>
      <c r="M80" s="55">
        <v>0</v>
      </c>
      <c r="N80" s="55">
        <v>0.66239499999999996</v>
      </c>
      <c r="O80" s="55">
        <v>0.18626884119616793</v>
      </c>
      <c r="P80" s="55">
        <v>5.013847934965427</v>
      </c>
      <c r="Q80" s="55">
        <v>0.973072461798977</v>
      </c>
      <c r="R80" s="55">
        <v>2.5912832929782083E-3</v>
      </c>
    </row>
    <row r="81" spans="1:18">
      <c r="A81" s="56">
        <v>2016</v>
      </c>
      <c r="B81" s="57" t="s">
        <v>195</v>
      </c>
      <c r="C81" s="58" t="s">
        <v>196</v>
      </c>
      <c r="D81" s="59">
        <v>0</v>
      </c>
      <c r="E81" s="60">
        <v>-1.5981290578088298E-4</v>
      </c>
      <c r="F81" s="61">
        <v>10.8</v>
      </c>
      <c r="G81" s="62">
        <v>1</v>
      </c>
      <c r="H81" s="55">
        <v>0</v>
      </c>
      <c r="I81" s="62">
        <v>0</v>
      </c>
      <c r="J81" s="55">
        <v>0</v>
      </c>
      <c r="K81" s="55">
        <v>0</v>
      </c>
      <c r="L81" s="55">
        <v>0</v>
      </c>
      <c r="M81" s="55">
        <v>0</v>
      </c>
      <c r="N81" s="55">
        <v>0.57526590909090902</v>
      </c>
      <c r="O81" s="55">
        <v>0.1571686958895403</v>
      </c>
      <c r="P81" s="55">
        <v>4.5738907822685784</v>
      </c>
      <c r="Q81" s="55">
        <v>0.9696978077331827</v>
      </c>
      <c r="R81" s="55">
        <v>2.2558823529411766E-3</v>
      </c>
    </row>
    <row r="82" spans="1:18">
      <c r="A82" s="56">
        <v>2016</v>
      </c>
      <c r="B82" s="57" t="s">
        <v>197</v>
      </c>
      <c r="C82" s="58" t="s">
        <v>198</v>
      </c>
      <c r="D82" s="59">
        <v>0</v>
      </c>
      <c r="E82" s="60">
        <v>6.4500371257917535E-2</v>
      </c>
      <c r="F82" s="61">
        <v>9.3000000000000007</v>
      </c>
      <c r="G82" s="62">
        <v>1</v>
      </c>
      <c r="H82" s="55">
        <v>0</v>
      </c>
      <c r="I82" s="62">
        <v>0</v>
      </c>
      <c r="J82" s="55">
        <v>0</v>
      </c>
      <c r="K82" s="55">
        <v>0</v>
      </c>
      <c r="L82" s="55">
        <v>0</v>
      </c>
      <c r="M82" s="55">
        <v>0</v>
      </c>
      <c r="N82" s="55">
        <v>0.66824800000000006</v>
      </c>
      <c r="O82" s="55">
        <v>0.20120343936613536</v>
      </c>
      <c r="P82" s="55">
        <v>5.6188091878787887</v>
      </c>
      <c r="Q82" s="55">
        <v>0.97530856807652244</v>
      </c>
      <c r="R82" s="55">
        <v>2.0728643216080399E-3</v>
      </c>
    </row>
    <row r="83" spans="1:18">
      <c r="A83" s="56">
        <v>2016</v>
      </c>
      <c r="B83" s="57" t="s">
        <v>199</v>
      </c>
      <c r="C83" s="58" t="s">
        <v>200</v>
      </c>
      <c r="D83" s="59">
        <v>0</v>
      </c>
      <c r="E83" s="60">
        <v>3.4634084012725913E-2</v>
      </c>
      <c r="F83" s="61">
        <v>8.9</v>
      </c>
      <c r="G83" s="62">
        <v>1</v>
      </c>
      <c r="H83" s="55">
        <v>0</v>
      </c>
      <c r="I83" s="62">
        <v>0</v>
      </c>
      <c r="J83" s="55">
        <v>0</v>
      </c>
      <c r="K83" s="55">
        <v>0</v>
      </c>
      <c r="L83" s="55">
        <v>0</v>
      </c>
      <c r="M83" s="55">
        <v>0</v>
      </c>
      <c r="N83" s="55">
        <v>0.68255185185185197</v>
      </c>
      <c r="O83" s="55">
        <v>0.18890240087294399</v>
      </c>
      <c r="P83" s="55">
        <v>3.2027017464338092</v>
      </c>
      <c r="Q83" s="55">
        <v>0.97964881246303348</v>
      </c>
      <c r="R83" s="55">
        <v>2.8199248120300753E-3</v>
      </c>
    </row>
    <row r="84" spans="1:18">
      <c r="A84" s="56">
        <v>2016</v>
      </c>
      <c r="B84" s="57" t="s">
        <v>201</v>
      </c>
      <c r="C84" s="58" t="s">
        <v>202</v>
      </c>
      <c r="D84" s="59">
        <v>1</v>
      </c>
      <c r="E84" s="60">
        <v>0.10600369000485486</v>
      </c>
      <c r="F84" s="61">
        <v>8.4</v>
      </c>
      <c r="G84" s="62">
        <v>1</v>
      </c>
      <c r="H84" s="55">
        <v>0</v>
      </c>
      <c r="I84" s="62">
        <v>0</v>
      </c>
      <c r="J84" s="55">
        <v>0</v>
      </c>
      <c r="K84" s="55">
        <v>0</v>
      </c>
      <c r="L84" s="55">
        <v>0</v>
      </c>
      <c r="M84" s="55">
        <v>0</v>
      </c>
      <c r="N84" s="55">
        <v>1.1192590909090909</v>
      </c>
      <c r="O84" s="55">
        <v>0.19299046152832214</v>
      </c>
      <c r="P84" s="55">
        <v>3.5048872242249458</v>
      </c>
      <c r="Q84" s="55">
        <v>0.98591803831268254</v>
      </c>
      <c r="R84" s="55">
        <v>2.8657024793388428E-3</v>
      </c>
    </row>
    <row r="85" spans="1:18">
      <c r="A85" s="56">
        <v>2016</v>
      </c>
      <c r="B85" s="57" t="s">
        <v>203</v>
      </c>
      <c r="C85" s="58" t="s">
        <v>204</v>
      </c>
      <c r="D85" s="59">
        <v>1</v>
      </c>
      <c r="E85" s="60">
        <v>-1.1177644032093028E-2</v>
      </c>
      <c r="F85" s="61">
        <v>8.8000000000000007</v>
      </c>
      <c r="G85" s="62">
        <v>1</v>
      </c>
      <c r="H85" s="55">
        <v>0</v>
      </c>
      <c r="I85" s="62">
        <v>0</v>
      </c>
      <c r="J85" s="55">
        <v>0</v>
      </c>
      <c r="K85" s="55">
        <v>0</v>
      </c>
      <c r="L85" s="55">
        <v>0</v>
      </c>
      <c r="M85" s="55">
        <v>0</v>
      </c>
      <c r="N85" s="55">
        <v>1.1184080000000001</v>
      </c>
      <c r="O85" s="55">
        <v>0.18517994015962275</v>
      </c>
      <c r="P85" s="55">
        <v>4.2685384041878178</v>
      </c>
      <c r="Q85" s="55">
        <v>0.98496911085519179</v>
      </c>
      <c r="R85" s="55">
        <v>4.1748344370860927E-3</v>
      </c>
    </row>
    <row r="86" spans="1:18">
      <c r="A86" s="56">
        <v>2016</v>
      </c>
      <c r="B86" s="57" t="s">
        <v>205</v>
      </c>
      <c r="C86" s="58" t="s">
        <v>206</v>
      </c>
      <c r="D86" s="59">
        <v>1</v>
      </c>
      <c r="E86" s="60">
        <v>4.0202625169214433E-2</v>
      </c>
      <c r="F86" s="61">
        <v>7.6</v>
      </c>
      <c r="G86" s="62">
        <v>1</v>
      </c>
      <c r="H86" s="55">
        <v>0</v>
      </c>
      <c r="I86" s="62">
        <v>0</v>
      </c>
      <c r="J86" s="55">
        <v>0</v>
      </c>
      <c r="K86" s="55">
        <v>0</v>
      </c>
      <c r="L86" s="55">
        <v>0</v>
      </c>
      <c r="M86" s="55">
        <v>0</v>
      </c>
      <c r="N86" s="55">
        <v>0.68232173913043481</v>
      </c>
      <c r="O86" s="55">
        <v>0.20292730039233009</v>
      </c>
      <c r="P86" s="55">
        <v>4.4622030181086512</v>
      </c>
      <c r="Q86" s="55">
        <v>0.98099838148521035</v>
      </c>
      <c r="R86" s="55">
        <v>2.4048387096774195E-3</v>
      </c>
    </row>
    <row r="87" spans="1:18">
      <c r="A87" s="56">
        <v>2016</v>
      </c>
      <c r="B87" s="57" t="s">
        <v>207</v>
      </c>
      <c r="C87" s="58" t="s">
        <v>208</v>
      </c>
      <c r="D87" s="59">
        <v>1</v>
      </c>
      <c r="E87" s="60">
        <v>1.6982318684249979E-2</v>
      </c>
      <c r="F87" s="61">
        <v>11</v>
      </c>
      <c r="G87" s="62">
        <v>1</v>
      </c>
      <c r="H87" s="55">
        <v>0</v>
      </c>
      <c r="I87" s="62">
        <v>0</v>
      </c>
      <c r="J87" s="55">
        <v>0</v>
      </c>
      <c r="K87" s="55">
        <v>0</v>
      </c>
      <c r="L87" s="55">
        <v>0</v>
      </c>
      <c r="M87" s="55">
        <v>0</v>
      </c>
      <c r="N87" s="55">
        <v>0.7159266666666666</v>
      </c>
      <c r="O87" s="55">
        <v>0.15179710848188163</v>
      </c>
      <c r="P87" s="55">
        <v>3.8842453135241426</v>
      </c>
      <c r="Q87" s="55">
        <v>0.97868962370447632</v>
      </c>
      <c r="R87" s="55">
        <v>1.99E-3</v>
      </c>
    </row>
    <row r="88" spans="1:18">
      <c r="A88" s="56">
        <v>2016</v>
      </c>
      <c r="B88" s="57" t="s">
        <v>209</v>
      </c>
      <c r="C88" s="58" t="s">
        <v>210</v>
      </c>
      <c r="D88" s="59">
        <v>1</v>
      </c>
      <c r="E88" s="60">
        <v>2.8880920045026414E-2</v>
      </c>
      <c r="F88" s="61">
        <v>8.8000000000000007</v>
      </c>
      <c r="G88" s="62">
        <v>1</v>
      </c>
      <c r="H88" s="55">
        <v>0</v>
      </c>
      <c r="I88" s="62">
        <v>0</v>
      </c>
      <c r="J88" s="55">
        <v>0</v>
      </c>
      <c r="K88" s="55">
        <v>0</v>
      </c>
      <c r="L88" s="55">
        <v>0</v>
      </c>
      <c r="M88" s="55">
        <v>0</v>
      </c>
      <c r="N88" s="55">
        <v>0.37109736842105262</v>
      </c>
      <c r="O88" s="55">
        <v>0.16999836283317912</v>
      </c>
      <c r="P88" s="55">
        <v>4.6471024696645253</v>
      </c>
      <c r="Q88" s="55">
        <v>0.9503251381039165</v>
      </c>
      <c r="R88" s="55">
        <v>1.5228260869565218E-3</v>
      </c>
    </row>
    <row r="89" spans="1:18">
      <c r="A89" s="56">
        <v>2016</v>
      </c>
      <c r="B89" s="57" t="s">
        <v>211</v>
      </c>
      <c r="C89" s="58" t="s">
        <v>212</v>
      </c>
      <c r="D89" s="59">
        <v>1</v>
      </c>
      <c r="E89" s="60">
        <v>3.2161428982458808E-2</v>
      </c>
      <c r="F89" s="61">
        <v>8.9</v>
      </c>
      <c r="G89" s="62">
        <v>1</v>
      </c>
      <c r="H89" s="55">
        <v>0</v>
      </c>
      <c r="I89" s="62">
        <v>0</v>
      </c>
      <c r="J89" s="55">
        <v>0</v>
      </c>
      <c r="K89" s="55">
        <v>0</v>
      </c>
      <c r="L89" s="55">
        <v>0</v>
      </c>
      <c r="M89" s="55">
        <v>0</v>
      </c>
      <c r="N89" s="55">
        <v>0.95365</v>
      </c>
      <c r="O89" s="55">
        <v>0.18331497517484382</v>
      </c>
      <c r="P89" s="55">
        <v>3.9696110233918125</v>
      </c>
      <c r="Q89" s="55">
        <v>0.98206889319981128</v>
      </c>
      <c r="R89" s="55">
        <v>2.7804878048780491E-3</v>
      </c>
    </row>
    <row r="90" spans="1:18">
      <c r="A90" s="56">
        <v>2016</v>
      </c>
      <c r="B90" s="57" t="s">
        <v>213</v>
      </c>
      <c r="C90" s="58" t="s">
        <v>214</v>
      </c>
      <c r="D90" s="59">
        <v>1</v>
      </c>
      <c r="E90" s="60">
        <v>-1.4470693931387326E-2</v>
      </c>
      <c r="F90" s="61">
        <v>8.5</v>
      </c>
      <c r="G90" s="62">
        <v>1</v>
      </c>
      <c r="H90" s="55">
        <v>0</v>
      </c>
      <c r="I90" s="62">
        <v>0</v>
      </c>
      <c r="J90" s="55">
        <v>0</v>
      </c>
      <c r="K90" s="55">
        <v>0</v>
      </c>
      <c r="L90" s="55">
        <v>0</v>
      </c>
      <c r="M90" s="55">
        <v>0</v>
      </c>
      <c r="N90" s="55">
        <v>0.73488604651162792</v>
      </c>
      <c r="O90" s="55">
        <v>0.18894953754476546</v>
      </c>
      <c r="P90" s="55">
        <v>3.6953157764876639</v>
      </c>
      <c r="Q90" s="55">
        <v>0.97819627153078625</v>
      </c>
      <c r="R90" s="55">
        <v>2.3758620689655172E-3</v>
      </c>
    </row>
    <row r="91" spans="1:18">
      <c r="A91" s="56">
        <v>2016</v>
      </c>
      <c r="B91" s="57" t="s">
        <v>216</v>
      </c>
      <c r="C91" s="58" t="s">
        <v>217</v>
      </c>
      <c r="D91" s="59">
        <v>0</v>
      </c>
      <c r="E91" s="60">
        <v>-1.4431159033599037E-2</v>
      </c>
      <c r="F91" s="61">
        <v>7.3</v>
      </c>
      <c r="G91" s="62">
        <v>0</v>
      </c>
      <c r="H91" s="55">
        <v>0</v>
      </c>
      <c r="I91" s="62">
        <v>0</v>
      </c>
      <c r="J91" s="55">
        <v>1</v>
      </c>
      <c r="K91" s="55">
        <v>0</v>
      </c>
      <c r="L91" s="55">
        <v>0</v>
      </c>
      <c r="M91" s="55">
        <v>1</v>
      </c>
      <c r="N91" s="55">
        <v>0.22179436813186812</v>
      </c>
      <c r="O91" s="55">
        <v>0.32205432266992251</v>
      </c>
      <c r="P91" s="55">
        <v>7.5574957671190672</v>
      </c>
      <c r="Q91" s="55">
        <v>0.96582135095682509</v>
      </c>
      <c r="R91" s="55">
        <v>4.1493984962406019E-3</v>
      </c>
    </row>
    <row r="92" spans="1:18">
      <c r="A92" s="56">
        <v>2016</v>
      </c>
      <c r="B92" s="57" t="s">
        <v>218</v>
      </c>
      <c r="C92" s="58" t="s">
        <v>219</v>
      </c>
      <c r="D92" s="59">
        <v>1</v>
      </c>
      <c r="E92" s="60">
        <v>-2.2735834072910729E-3</v>
      </c>
      <c r="F92" s="61">
        <v>7.2</v>
      </c>
      <c r="G92" s="62">
        <v>0</v>
      </c>
      <c r="H92" s="55">
        <v>0</v>
      </c>
      <c r="I92" s="62">
        <v>0</v>
      </c>
      <c r="J92" s="55">
        <v>1</v>
      </c>
      <c r="K92" s="55">
        <v>0</v>
      </c>
      <c r="L92" s="55">
        <v>0</v>
      </c>
      <c r="M92" s="55">
        <v>1</v>
      </c>
      <c r="N92" s="55">
        <v>0.21777975986277873</v>
      </c>
      <c r="O92" s="55">
        <v>0.28920619559563598</v>
      </c>
      <c r="P92" s="55">
        <v>7.075139146019616</v>
      </c>
      <c r="Q92" s="55">
        <v>0.96000964040653536</v>
      </c>
      <c r="R92" s="55">
        <v>4.1686371100164207E-3</v>
      </c>
    </row>
    <row r="93" spans="1:18">
      <c r="A93" s="56">
        <v>2016</v>
      </c>
      <c r="B93" s="57" t="s">
        <v>220</v>
      </c>
      <c r="C93" s="58" t="s">
        <v>221</v>
      </c>
      <c r="D93" s="59">
        <v>0</v>
      </c>
      <c r="E93" s="60">
        <v>1.4862187421305953E-2</v>
      </c>
      <c r="F93" s="61">
        <v>10.7</v>
      </c>
      <c r="G93" s="62">
        <v>0</v>
      </c>
      <c r="H93" s="55">
        <v>0</v>
      </c>
      <c r="I93" s="62">
        <v>0</v>
      </c>
      <c r="J93" s="55">
        <v>1</v>
      </c>
      <c r="K93" s="55">
        <v>0</v>
      </c>
      <c r="L93" s="55">
        <v>1</v>
      </c>
      <c r="M93" s="55">
        <v>0</v>
      </c>
      <c r="N93" s="55">
        <v>0.36467179487179485</v>
      </c>
      <c r="O93" s="55">
        <v>0.20235441134492224</v>
      </c>
      <c r="P93" s="55">
        <v>6.522723771663391</v>
      </c>
      <c r="Q93" s="55">
        <v>0.96064603225942546</v>
      </c>
      <c r="R93" s="55">
        <v>1.6883861236802412E-3</v>
      </c>
    </row>
    <row r="94" spans="1:18">
      <c r="A94" s="56">
        <v>2016</v>
      </c>
      <c r="B94" s="57" t="s">
        <v>222</v>
      </c>
      <c r="C94" s="58" t="s">
        <v>223</v>
      </c>
      <c r="D94" s="59">
        <v>0</v>
      </c>
      <c r="E94" s="60">
        <v>2.7790453733275326E-2</v>
      </c>
      <c r="F94" s="61">
        <v>11.9</v>
      </c>
      <c r="G94" s="62">
        <v>0</v>
      </c>
      <c r="H94" s="55">
        <v>0</v>
      </c>
      <c r="I94" s="62">
        <v>0</v>
      </c>
      <c r="J94" s="55">
        <v>1</v>
      </c>
      <c r="K94" s="55">
        <v>0</v>
      </c>
      <c r="L94" s="55">
        <v>1</v>
      </c>
      <c r="M94" s="55">
        <v>0</v>
      </c>
      <c r="N94" s="55">
        <v>0.30256818181818185</v>
      </c>
      <c r="O94" s="55">
        <v>0.18258522625648363</v>
      </c>
      <c r="P94" s="55">
        <v>6.6499118285939973</v>
      </c>
      <c r="Q94" s="55">
        <v>0.92392398407571541</v>
      </c>
      <c r="R94" s="55">
        <v>1.0027722772277226E-3</v>
      </c>
    </row>
    <row r="95" spans="1:18">
      <c r="A95" s="56">
        <v>2016</v>
      </c>
      <c r="B95" s="57" t="s">
        <v>224</v>
      </c>
      <c r="C95" s="58" t="s">
        <v>225</v>
      </c>
      <c r="D95" s="59">
        <v>0</v>
      </c>
      <c r="E95" s="60">
        <v>5.7435852637635419E-2</v>
      </c>
      <c r="F95" s="61">
        <v>8.5</v>
      </c>
      <c r="G95" s="62">
        <v>0</v>
      </c>
      <c r="H95" s="55">
        <v>0</v>
      </c>
      <c r="I95" s="62">
        <v>0</v>
      </c>
      <c r="J95" s="55">
        <v>1</v>
      </c>
      <c r="K95" s="55">
        <v>0</v>
      </c>
      <c r="L95" s="55">
        <v>1</v>
      </c>
      <c r="M95" s="55">
        <v>0</v>
      </c>
      <c r="N95" s="55">
        <v>0.4995775641025641</v>
      </c>
      <c r="O95" s="55">
        <v>0.20817414058308936</v>
      </c>
      <c r="P95" s="55">
        <v>5.3018623826120637</v>
      </c>
      <c r="Q95" s="55">
        <v>0.97349298958992281</v>
      </c>
      <c r="R95" s="55">
        <v>4.1902636916835694E-3</v>
      </c>
    </row>
    <row r="96" spans="1:18">
      <c r="A96" s="56">
        <v>2016</v>
      </c>
      <c r="B96" s="57" t="s">
        <v>226</v>
      </c>
      <c r="C96" s="58" t="s">
        <v>227</v>
      </c>
      <c r="D96" s="59">
        <v>0</v>
      </c>
      <c r="E96" s="60">
        <v>1.6642522541154923E-2</v>
      </c>
      <c r="F96" s="61">
        <v>10.5</v>
      </c>
      <c r="G96" s="62">
        <v>0</v>
      </c>
      <c r="H96" s="55">
        <v>0</v>
      </c>
      <c r="I96" s="62">
        <v>0</v>
      </c>
      <c r="J96" s="55">
        <v>1</v>
      </c>
      <c r="K96" s="55">
        <v>0</v>
      </c>
      <c r="L96" s="55">
        <v>1</v>
      </c>
      <c r="M96" s="55">
        <v>0</v>
      </c>
      <c r="N96" s="55">
        <v>0.41939267015706805</v>
      </c>
      <c r="O96" s="55">
        <v>0.2818620765068216</v>
      </c>
      <c r="P96" s="55">
        <v>6.6174970574659584</v>
      </c>
      <c r="Q96" s="55">
        <v>0.96754469190052927</v>
      </c>
      <c r="R96" s="55">
        <v>2.7894849785407728E-3</v>
      </c>
    </row>
    <row r="97" spans="1:18">
      <c r="A97" s="56">
        <v>2016</v>
      </c>
      <c r="B97" s="57" t="s">
        <v>228</v>
      </c>
      <c r="C97" s="58" t="s">
        <v>229</v>
      </c>
      <c r="D97" s="59">
        <v>0</v>
      </c>
      <c r="E97" s="60">
        <v>1.4490216791158638E-3</v>
      </c>
      <c r="F97" s="61">
        <v>10.5</v>
      </c>
      <c r="G97" s="62">
        <v>0</v>
      </c>
      <c r="H97" s="55">
        <v>0</v>
      </c>
      <c r="I97" s="62">
        <v>0</v>
      </c>
      <c r="J97" s="55">
        <v>1</v>
      </c>
      <c r="K97" s="55">
        <v>0</v>
      </c>
      <c r="L97" s="55">
        <v>1</v>
      </c>
      <c r="M97" s="55">
        <v>0</v>
      </c>
      <c r="N97" s="55">
        <v>0.53877580645161294</v>
      </c>
      <c r="O97" s="55">
        <v>0.209772556817304</v>
      </c>
      <c r="P97" s="55">
        <v>6.9670974462365578</v>
      </c>
      <c r="Q97" s="55">
        <v>0.96881819896360022</v>
      </c>
      <c r="R97" s="55">
        <v>1.5805766312594841E-3</v>
      </c>
    </row>
    <row r="98" spans="1:18">
      <c r="A98" s="56">
        <v>2016</v>
      </c>
      <c r="B98" s="57" t="s">
        <v>230</v>
      </c>
      <c r="C98" s="58" t="s">
        <v>231</v>
      </c>
      <c r="D98" s="59">
        <v>1</v>
      </c>
      <c r="E98" s="60">
        <v>-9.7673796393895146E-2</v>
      </c>
      <c r="F98" s="61">
        <v>6.7</v>
      </c>
      <c r="G98" s="62">
        <v>0</v>
      </c>
      <c r="H98" s="55">
        <v>0</v>
      </c>
      <c r="I98" s="62">
        <v>0</v>
      </c>
      <c r="J98" s="55">
        <v>1</v>
      </c>
      <c r="K98" s="55">
        <v>0</v>
      </c>
      <c r="L98" s="55">
        <v>1</v>
      </c>
      <c r="M98" s="55">
        <v>0</v>
      </c>
      <c r="N98" s="55">
        <v>0.62866333333333335</v>
      </c>
      <c r="O98" s="55">
        <v>0.17293788640695196</v>
      </c>
      <c r="P98" s="55">
        <v>4.4309444512142049</v>
      </c>
      <c r="Q98" s="55">
        <v>0.96954119587060383</v>
      </c>
      <c r="R98" s="55">
        <v>3.0884408602150537E-3</v>
      </c>
    </row>
    <row r="99" spans="1:18">
      <c r="A99" s="56">
        <v>2016</v>
      </c>
      <c r="B99" s="57" t="s">
        <v>232</v>
      </c>
      <c r="C99" s="58" t="s">
        <v>233</v>
      </c>
      <c r="D99" s="59">
        <v>1</v>
      </c>
      <c r="E99" s="60">
        <v>1.2024014851590074E-2</v>
      </c>
      <c r="F99" s="61">
        <v>6.5</v>
      </c>
      <c r="G99" s="62">
        <v>0</v>
      </c>
      <c r="H99" s="55">
        <v>0</v>
      </c>
      <c r="I99" s="62">
        <v>0</v>
      </c>
      <c r="J99" s="55">
        <v>1</v>
      </c>
      <c r="K99" s="55">
        <v>0</v>
      </c>
      <c r="L99" s="55">
        <v>1</v>
      </c>
      <c r="M99" s="55">
        <v>0</v>
      </c>
      <c r="N99" s="55">
        <v>0.43213684210526321</v>
      </c>
      <c r="O99" s="55">
        <v>0.21641176336990325</v>
      </c>
      <c r="P99" s="55">
        <v>4.5422356245251034</v>
      </c>
      <c r="Q99" s="55">
        <v>0.96527050398265657</v>
      </c>
      <c r="R99" s="55">
        <v>3.7437636761487969E-3</v>
      </c>
    </row>
    <row r="100" spans="1:18">
      <c r="A100" s="56">
        <v>2016</v>
      </c>
      <c r="B100" s="57" t="s">
        <v>234</v>
      </c>
      <c r="C100" s="58" t="s">
        <v>235</v>
      </c>
      <c r="D100" s="59">
        <v>1</v>
      </c>
      <c r="E100" s="60">
        <v>3.4398173562823861E-2</v>
      </c>
      <c r="F100" s="61">
        <v>8</v>
      </c>
      <c r="G100" s="62">
        <v>0</v>
      </c>
      <c r="H100" s="55">
        <v>0</v>
      </c>
      <c r="I100" s="62">
        <v>0</v>
      </c>
      <c r="J100" s="55">
        <v>1</v>
      </c>
      <c r="K100" s="55">
        <v>0</v>
      </c>
      <c r="L100" s="55">
        <v>1</v>
      </c>
      <c r="M100" s="55">
        <v>0</v>
      </c>
      <c r="N100" s="55">
        <v>0.4133590909090909</v>
      </c>
      <c r="O100" s="55">
        <v>0.25675799937024429</v>
      </c>
      <c r="P100" s="55">
        <v>5.5704963206076155</v>
      </c>
      <c r="Q100" s="55">
        <v>0.97085079009006037</v>
      </c>
      <c r="R100" s="55">
        <v>3.7582230623818525E-3</v>
      </c>
    </row>
    <row r="101" spans="1:18">
      <c r="A101" s="56">
        <v>2016</v>
      </c>
      <c r="B101" s="57" t="s">
        <v>236</v>
      </c>
      <c r="C101" s="58" t="s">
        <v>237</v>
      </c>
      <c r="D101" s="59">
        <v>1</v>
      </c>
      <c r="E101" s="60">
        <v>2.2755839301886589E-2</v>
      </c>
      <c r="F101" s="61">
        <v>9.6999999999999993</v>
      </c>
      <c r="G101" s="62">
        <v>0</v>
      </c>
      <c r="H101" s="55">
        <v>0</v>
      </c>
      <c r="I101" s="62">
        <v>0</v>
      </c>
      <c r="J101" s="55">
        <v>1</v>
      </c>
      <c r="K101" s="55">
        <v>0</v>
      </c>
      <c r="L101" s="55">
        <v>1</v>
      </c>
      <c r="M101" s="55">
        <v>0</v>
      </c>
      <c r="N101" s="55">
        <v>0.43358698630136988</v>
      </c>
      <c r="O101" s="55">
        <v>0.24000247685363185</v>
      </c>
      <c r="P101" s="55">
        <v>4.6133883628196903</v>
      </c>
      <c r="Q101" s="55">
        <v>0.96553440004296742</v>
      </c>
      <c r="R101" s="55">
        <v>3.9382671480144406E-3</v>
      </c>
    </row>
    <row r="102" spans="1:18">
      <c r="A102" s="56">
        <v>2016</v>
      </c>
      <c r="B102" s="57" t="s">
        <v>238</v>
      </c>
      <c r="C102" s="58" t="s">
        <v>239</v>
      </c>
      <c r="D102" s="59">
        <v>1</v>
      </c>
      <c r="E102" s="60">
        <v>-2.2327574513914324E-2</v>
      </c>
      <c r="F102" s="61">
        <v>9.9</v>
      </c>
      <c r="G102" s="62">
        <v>0</v>
      </c>
      <c r="H102" s="55">
        <v>0</v>
      </c>
      <c r="I102" s="62">
        <v>0</v>
      </c>
      <c r="J102" s="55">
        <v>1</v>
      </c>
      <c r="K102" s="55">
        <v>0</v>
      </c>
      <c r="L102" s="55">
        <v>1</v>
      </c>
      <c r="M102" s="55">
        <v>0</v>
      </c>
      <c r="N102" s="55">
        <v>0.58500701754385975</v>
      </c>
      <c r="O102" s="55">
        <v>0.19206879513469355</v>
      </c>
      <c r="P102" s="55">
        <v>3.7120704373532742</v>
      </c>
      <c r="Q102" s="55">
        <v>0.96550948556622496</v>
      </c>
      <c r="R102" s="55">
        <v>2.7253554502369667E-3</v>
      </c>
    </row>
    <row r="103" spans="1:18">
      <c r="A103" s="56">
        <v>2016</v>
      </c>
      <c r="B103" s="57" t="s">
        <v>240</v>
      </c>
      <c r="C103" s="58" t="s">
        <v>241</v>
      </c>
      <c r="D103" s="59">
        <v>1</v>
      </c>
      <c r="E103" s="60">
        <v>6.607412149513156E-2</v>
      </c>
      <c r="F103" s="61">
        <v>9.9</v>
      </c>
      <c r="G103" s="62">
        <v>0</v>
      </c>
      <c r="H103" s="55">
        <v>0</v>
      </c>
      <c r="I103" s="62">
        <v>0</v>
      </c>
      <c r="J103" s="55">
        <v>1</v>
      </c>
      <c r="K103" s="55">
        <v>0</v>
      </c>
      <c r="L103" s="55">
        <v>1</v>
      </c>
      <c r="M103" s="55">
        <v>0</v>
      </c>
      <c r="N103" s="55">
        <v>0.54450208333333339</v>
      </c>
      <c r="O103" s="55">
        <v>0.25262523636620843</v>
      </c>
      <c r="P103" s="55">
        <v>4.1817635914572131</v>
      </c>
      <c r="Q103" s="55">
        <v>0.9736647778360199</v>
      </c>
      <c r="R103" s="55">
        <v>2.1781645569620253E-3</v>
      </c>
    </row>
    <row r="104" spans="1:18">
      <c r="A104" s="56">
        <v>2016</v>
      </c>
      <c r="B104" s="57" t="s">
        <v>242</v>
      </c>
      <c r="C104" s="58" t="s">
        <v>243</v>
      </c>
      <c r="D104" s="59">
        <v>1</v>
      </c>
      <c r="E104" s="60">
        <v>-2.0262552249661118E-2</v>
      </c>
      <c r="F104" s="61">
        <v>8.6</v>
      </c>
      <c r="G104" s="62">
        <v>0</v>
      </c>
      <c r="H104" s="55">
        <v>0</v>
      </c>
      <c r="I104" s="62">
        <v>0</v>
      </c>
      <c r="J104" s="55">
        <v>1</v>
      </c>
      <c r="K104" s="55">
        <v>0</v>
      </c>
      <c r="L104" s="55">
        <v>1</v>
      </c>
      <c r="M104" s="55">
        <v>0</v>
      </c>
      <c r="N104" s="55">
        <v>0.29800765027322401</v>
      </c>
      <c r="O104" s="55">
        <v>0.29708441674350483</v>
      </c>
      <c r="P104" s="55">
        <v>6.2162455691376559</v>
      </c>
      <c r="Q104" s="55">
        <v>0.96152315743535399</v>
      </c>
      <c r="R104" s="55">
        <v>3.0926308032424464E-3</v>
      </c>
    </row>
    <row r="105" spans="1:18">
      <c r="A105" s="56">
        <v>2016</v>
      </c>
      <c r="B105" s="57" t="s">
        <v>244</v>
      </c>
      <c r="C105" s="58" t="s">
        <v>245</v>
      </c>
      <c r="D105" s="59">
        <v>1</v>
      </c>
      <c r="E105" s="60">
        <v>-1.4773568485675556E-2</v>
      </c>
      <c r="F105" s="61">
        <v>8.9</v>
      </c>
      <c r="G105" s="62">
        <v>0</v>
      </c>
      <c r="H105" s="55">
        <v>0</v>
      </c>
      <c r="I105" s="62">
        <v>0</v>
      </c>
      <c r="J105" s="55">
        <v>1</v>
      </c>
      <c r="K105" s="55">
        <v>0</v>
      </c>
      <c r="L105" s="55">
        <v>1</v>
      </c>
      <c r="M105" s="55">
        <v>0</v>
      </c>
      <c r="N105" s="55">
        <v>0.37272610619469032</v>
      </c>
      <c r="O105" s="55">
        <v>0.27007633851425744</v>
      </c>
      <c r="P105" s="55">
        <v>6.2056632120743025</v>
      </c>
      <c r="Q105" s="55">
        <v>0.96932431582183887</v>
      </c>
      <c r="R105" s="55">
        <v>2.7228661749209696E-3</v>
      </c>
    </row>
    <row r="106" spans="1:18">
      <c r="A106" s="56">
        <v>2016</v>
      </c>
      <c r="B106" s="57" t="s">
        <v>246</v>
      </c>
      <c r="C106" s="58" t="s">
        <v>247</v>
      </c>
      <c r="D106" s="59">
        <v>1</v>
      </c>
      <c r="E106" s="60">
        <v>4.8787609288845589E-2</v>
      </c>
      <c r="F106" s="61">
        <v>8.6999999999999993</v>
      </c>
      <c r="G106" s="62">
        <v>0</v>
      </c>
      <c r="H106" s="55">
        <v>0</v>
      </c>
      <c r="I106" s="62">
        <v>0</v>
      </c>
      <c r="J106" s="55">
        <v>1</v>
      </c>
      <c r="K106" s="55">
        <v>0</v>
      </c>
      <c r="L106" s="55">
        <v>1</v>
      </c>
      <c r="M106" s="55">
        <v>0</v>
      </c>
      <c r="N106" s="55">
        <v>0.42642580645161293</v>
      </c>
      <c r="O106" s="55">
        <v>0.28604774419093343</v>
      </c>
      <c r="P106" s="55">
        <v>6.4775405164004383</v>
      </c>
      <c r="Q106" s="55">
        <v>0.95036916000968286</v>
      </c>
      <c r="R106" s="55">
        <v>3.8233100233100235E-3</v>
      </c>
    </row>
    <row r="107" spans="1:18">
      <c r="A107" s="56">
        <v>2016</v>
      </c>
      <c r="B107" s="57" t="s">
        <v>248</v>
      </c>
      <c r="C107" s="58" t="s">
        <v>249</v>
      </c>
      <c r="D107" s="59">
        <v>1</v>
      </c>
      <c r="E107" s="60">
        <v>1.5569672282277772E-2</v>
      </c>
      <c r="F107" s="61">
        <v>9.8000000000000007</v>
      </c>
      <c r="G107" s="62">
        <v>0</v>
      </c>
      <c r="H107" s="55">
        <v>0</v>
      </c>
      <c r="I107" s="62">
        <v>0</v>
      </c>
      <c r="J107" s="55">
        <v>1</v>
      </c>
      <c r="K107" s="55">
        <v>0</v>
      </c>
      <c r="L107" s="55">
        <v>1</v>
      </c>
      <c r="M107" s="55">
        <v>0</v>
      </c>
      <c r="N107" s="55">
        <v>0.52638857142857143</v>
      </c>
      <c r="O107" s="55">
        <v>0.17978238753384504</v>
      </c>
      <c r="P107" s="55">
        <v>5.5771628518660039</v>
      </c>
      <c r="Q107" s="55">
        <v>0.97159078573134461</v>
      </c>
      <c r="R107" s="55">
        <v>2.702581755593804E-3</v>
      </c>
    </row>
    <row r="108" spans="1:18">
      <c r="A108" s="56">
        <v>2016</v>
      </c>
      <c r="B108" s="57" t="s">
        <v>250</v>
      </c>
      <c r="C108" s="58" t="s">
        <v>251</v>
      </c>
      <c r="D108" s="59">
        <v>1</v>
      </c>
      <c r="E108" s="60">
        <v>2.0322433628114887E-2</v>
      </c>
      <c r="F108" s="61">
        <v>10.3</v>
      </c>
      <c r="G108" s="62">
        <v>0</v>
      </c>
      <c r="H108" s="55">
        <v>0</v>
      </c>
      <c r="I108" s="62">
        <v>0</v>
      </c>
      <c r="J108" s="55">
        <v>1</v>
      </c>
      <c r="K108" s="55">
        <v>0</v>
      </c>
      <c r="L108" s="55">
        <v>1</v>
      </c>
      <c r="M108" s="55">
        <v>0</v>
      </c>
      <c r="N108" s="55">
        <v>0.45974805194805202</v>
      </c>
      <c r="O108" s="55">
        <v>0.17468622551008789</v>
      </c>
      <c r="P108" s="55">
        <v>5.1622204063835353</v>
      </c>
      <c r="Q108" s="55">
        <v>0.96760789365152</v>
      </c>
      <c r="R108" s="55">
        <v>2.6180365296803653E-3</v>
      </c>
    </row>
    <row r="109" spans="1:18">
      <c r="A109" s="56">
        <v>2016</v>
      </c>
      <c r="B109" s="57" t="s">
        <v>252</v>
      </c>
      <c r="C109" s="58" t="s">
        <v>253</v>
      </c>
      <c r="D109" s="59">
        <v>1</v>
      </c>
      <c r="E109" s="60">
        <v>-2.1282698040869356E-2</v>
      </c>
      <c r="F109" s="61">
        <v>9.3000000000000007</v>
      </c>
      <c r="G109" s="62">
        <v>0</v>
      </c>
      <c r="H109" s="55">
        <v>0</v>
      </c>
      <c r="I109" s="62">
        <v>0</v>
      </c>
      <c r="J109" s="55">
        <v>1</v>
      </c>
      <c r="K109" s="55">
        <v>0</v>
      </c>
      <c r="L109" s="55">
        <v>1</v>
      </c>
      <c r="M109" s="55">
        <v>0</v>
      </c>
      <c r="N109" s="55">
        <v>0.44365833333333332</v>
      </c>
      <c r="O109" s="55">
        <v>0.20474804887369988</v>
      </c>
      <c r="P109" s="55">
        <v>5.1153918638392852</v>
      </c>
      <c r="Q109" s="55">
        <v>0.97595747478352335</v>
      </c>
      <c r="R109" s="55">
        <v>1.9104477611940299E-3</v>
      </c>
    </row>
    <row r="110" spans="1:18">
      <c r="A110" s="56">
        <v>2016</v>
      </c>
      <c r="B110" s="57" t="s">
        <v>254</v>
      </c>
      <c r="C110" s="58" t="s">
        <v>255</v>
      </c>
      <c r="D110" s="59">
        <v>0</v>
      </c>
      <c r="E110" s="60">
        <v>-1.9501065186764944E-3</v>
      </c>
      <c r="F110" s="61">
        <v>13.1</v>
      </c>
      <c r="G110" s="62">
        <v>0</v>
      </c>
      <c r="H110" s="55">
        <v>0</v>
      </c>
      <c r="I110" s="62">
        <v>0</v>
      </c>
      <c r="J110" s="55">
        <v>1</v>
      </c>
      <c r="K110" s="55">
        <v>0</v>
      </c>
      <c r="L110" s="55">
        <v>0</v>
      </c>
      <c r="M110" s="55">
        <v>0</v>
      </c>
      <c r="N110" s="55">
        <v>0.381125641025641</v>
      </c>
      <c r="O110" s="55">
        <v>0.17405632298757259</v>
      </c>
      <c r="P110" s="55">
        <v>5.7882449358690842</v>
      </c>
      <c r="Q110" s="55">
        <v>0.96957729801734405</v>
      </c>
      <c r="R110" s="55">
        <v>1.326099706744868E-3</v>
      </c>
    </row>
    <row r="111" spans="1:18">
      <c r="A111" s="56">
        <v>2016</v>
      </c>
      <c r="B111" s="57" t="s">
        <v>256</v>
      </c>
      <c r="C111" s="57" t="s">
        <v>257</v>
      </c>
      <c r="D111" s="59">
        <v>0</v>
      </c>
      <c r="E111" s="60">
        <v>1.3113384923634775E-3</v>
      </c>
      <c r="F111" s="61">
        <v>9.6</v>
      </c>
      <c r="G111" s="62">
        <v>0</v>
      </c>
      <c r="H111" s="55">
        <v>0</v>
      </c>
      <c r="I111" s="62">
        <v>0</v>
      </c>
      <c r="J111" s="55">
        <v>1</v>
      </c>
      <c r="K111" s="55">
        <v>0</v>
      </c>
      <c r="L111" s="55">
        <v>0</v>
      </c>
      <c r="M111" s="55">
        <v>0</v>
      </c>
      <c r="N111" s="55">
        <v>0.41123692307692306</v>
      </c>
      <c r="O111" s="55">
        <v>0.19459341720607723</v>
      </c>
      <c r="P111" s="55">
        <v>5.1344980254685941</v>
      </c>
      <c r="Q111" s="55">
        <v>0.97385373956244581</v>
      </c>
      <c r="R111" s="55">
        <v>2.014121037463977E-3</v>
      </c>
    </row>
    <row r="112" spans="1:18">
      <c r="A112" s="56">
        <v>2016</v>
      </c>
      <c r="B112" s="57" t="s">
        <v>258</v>
      </c>
      <c r="C112" s="57" t="s">
        <v>259</v>
      </c>
      <c r="D112" s="59">
        <v>0</v>
      </c>
      <c r="E112" s="60">
        <v>1.2378052484257296E-2</v>
      </c>
      <c r="F112" s="61">
        <v>10.4</v>
      </c>
      <c r="G112" s="62">
        <v>0</v>
      </c>
      <c r="H112" s="55">
        <v>0</v>
      </c>
      <c r="I112" s="62">
        <v>0</v>
      </c>
      <c r="J112" s="55">
        <v>1</v>
      </c>
      <c r="K112" s="55">
        <v>0</v>
      </c>
      <c r="L112" s="55">
        <v>0</v>
      </c>
      <c r="M112" s="55">
        <v>0</v>
      </c>
      <c r="N112" s="55">
        <v>0.55757837837837843</v>
      </c>
      <c r="O112" s="55">
        <v>0.13982987112504353</v>
      </c>
      <c r="P112" s="55">
        <v>6.3262690476190482</v>
      </c>
      <c r="Q112" s="55">
        <v>0.97414495114006516</v>
      </c>
      <c r="R112" s="55">
        <v>8.480127186009539E-4</v>
      </c>
    </row>
    <row r="113" spans="1:18">
      <c r="A113" s="56">
        <v>2016</v>
      </c>
      <c r="B113" s="57" t="s">
        <v>260</v>
      </c>
      <c r="C113" s="57" t="s">
        <v>261</v>
      </c>
      <c r="D113" s="59">
        <v>1</v>
      </c>
      <c r="E113" s="60">
        <v>0.11312473064919643</v>
      </c>
      <c r="F113" s="61">
        <v>11.5</v>
      </c>
      <c r="G113" s="62">
        <v>0</v>
      </c>
      <c r="H113" s="55">
        <v>0</v>
      </c>
      <c r="I113" s="62">
        <v>0</v>
      </c>
      <c r="J113" s="55">
        <v>1</v>
      </c>
      <c r="K113" s="55">
        <v>0</v>
      </c>
      <c r="L113" s="55">
        <v>0</v>
      </c>
      <c r="M113" s="55">
        <v>0</v>
      </c>
      <c r="N113" s="55">
        <v>0.69255384615384608</v>
      </c>
      <c r="O113" s="55">
        <v>0.2081634232603812</v>
      </c>
      <c r="P113" s="55">
        <v>5.1020067706740075</v>
      </c>
      <c r="Q113" s="55">
        <v>0.97276801581659855</v>
      </c>
      <c r="R113" s="55">
        <v>3.7574712643678163E-3</v>
      </c>
    </row>
    <row r="114" spans="1:18">
      <c r="A114" s="56">
        <v>2016</v>
      </c>
      <c r="B114" s="57" t="s">
        <v>262</v>
      </c>
      <c r="C114" s="57" t="s">
        <v>263</v>
      </c>
      <c r="D114" s="59">
        <v>1</v>
      </c>
      <c r="E114" s="60">
        <v>0.3088163277640068</v>
      </c>
      <c r="F114" s="61">
        <v>10.9</v>
      </c>
      <c r="G114" s="62">
        <v>0</v>
      </c>
      <c r="H114" s="55">
        <v>0</v>
      </c>
      <c r="I114" s="62">
        <v>0</v>
      </c>
      <c r="J114" s="55">
        <v>1</v>
      </c>
      <c r="K114" s="55">
        <v>0</v>
      </c>
      <c r="L114" s="55">
        <v>0</v>
      </c>
      <c r="M114" s="55">
        <v>0</v>
      </c>
      <c r="N114" s="55">
        <v>0.91720869565217389</v>
      </c>
      <c r="O114" s="55">
        <v>0.197829690265168</v>
      </c>
      <c r="P114" s="55">
        <v>5.709145231557752</v>
      </c>
      <c r="Q114" s="55">
        <v>0.98705192502773054</v>
      </c>
      <c r="R114" s="55">
        <v>1.5789017341040462E-3</v>
      </c>
    </row>
    <row r="115" spans="1:18">
      <c r="A115" s="56">
        <v>2016</v>
      </c>
      <c r="B115" s="57" t="s">
        <v>264</v>
      </c>
      <c r="C115" s="57" t="s">
        <v>265</v>
      </c>
      <c r="D115" s="59">
        <v>0</v>
      </c>
      <c r="E115" s="60">
        <v>-4.5855199748896625E-2</v>
      </c>
      <c r="F115" s="61">
        <v>7.8</v>
      </c>
      <c r="G115" s="62">
        <v>0</v>
      </c>
      <c r="H115" s="55">
        <v>1</v>
      </c>
      <c r="I115" s="62">
        <v>0</v>
      </c>
      <c r="J115" s="55">
        <v>0</v>
      </c>
      <c r="K115" s="55">
        <v>0</v>
      </c>
      <c r="L115" s="55">
        <v>0</v>
      </c>
      <c r="M115" s="55">
        <v>1</v>
      </c>
      <c r="N115" s="55">
        <v>0.17726314935064932</v>
      </c>
      <c r="O115" s="55">
        <v>0.3318313696797191</v>
      </c>
      <c r="P115" s="55">
        <v>8.4175258697995243</v>
      </c>
      <c r="Q115" s="55">
        <v>0.9575160196384237</v>
      </c>
      <c r="R115" s="55">
        <v>3.2531556802244039E-3</v>
      </c>
    </row>
    <row r="116" spans="1:18">
      <c r="A116" s="56">
        <v>2016</v>
      </c>
      <c r="B116" s="57" t="s">
        <v>266</v>
      </c>
      <c r="C116" s="57" t="s">
        <v>267</v>
      </c>
      <c r="D116" s="59">
        <v>1</v>
      </c>
      <c r="E116" s="60">
        <v>2.2394069233366728E-2</v>
      </c>
      <c r="F116" s="61">
        <v>7.9</v>
      </c>
      <c r="G116" s="62">
        <v>0</v>
      </c>
      <c r="H116" s="55">
        <v>1</v>
      </c>
      <c r="I116" s="62">
        <v>0</v>
      </c>
      <c r="J116" s="55">
        <v>0</v>
      </c>
      <c r="K116" s="55">
        <v>0</v>
      </c>
      <c r="L116" s="55">
        <v>0</v>
      </c>
      <c r="M116" s="55">
        <v>1</v>
      </c>
      <c r="N116" s="55">
        <v>0.25242600216684724</v>
      </c>
      <c r="O116" s="55">
        <v>0.31762319462833277</v>
      </c>
      <c r="P116" s="55">
        <v>8.2413268338118026</v>
      </c>
      <c r="Q116" s="55">
        <v>0.96636110171630274</v>
      </c>
      <c r="R116" s="55">
        <v>3.0735294117647059E-3</v>
      </c>
    </row>
    <row r="117" spans="1:18">
      <c r="A117" s="56">
        <v>2016</v>
      </c>
      <c r="B117" s="57" t="s">
        <v>268</v>
      </c>
      <c r="C117" s="57" t="s">
        <v>269</v>
      </c>
      <c r="D117" s="59">
        <v>1</v>
      </c>
      <c r="E117" s="60">
        <v>5.5837040134720517E-2</v>
      </c>
      <c r="F117" s="61">
        <v>7.7</v>
      </c>
      <c r="G117" s="62">
        <v>0</v>
      </c>
      <c r="H117" s="55">
        <v>1</v>
      </c>
      <c r="I117" s="62">
        <v>0</v>
      </c>
      <c r="J117" s="55">
        <v>0</v>
      </c>
      <c r="K117" s="55">
        <v>0</v>
      </c>
      <c r="L117" s="55">
        <v>0</v>
      </c>
      <c r="M117" s="55">
        <v>1</v>
      </c>
      <c r="N117" s="55">
        <v>0.18201507537688444</v>
      </c>
      <c r="O117" s="55">
        <v>0.33681086735935922</v>
      </c>
      <c r="P117" s="55">
        <v>7.8872742216222935</v>
      </c>
      <c r="Q117" s="55">
        <v>0.96113925623257224</v>
      </c>
      <c r="R117" s="55">
        <v>3.424756690997567E-3</v>
      </c>
    </row>
    <row r="118" spans="1:18">
      <c r="A118" s="56">
        <v>2016</v>
      </c>
      <c r="B118" s="57" t="s">
        <v>270</v>
      </c>
      <c r="C118" s="57" t="s">
        <v>271</v>
      </c>
      <c r="D118" s="59">
        <v>0</v>
      </c>
      <c r="E118" s="60">
        <v>2.5752334002036126E-2</v>
      </c>
      <c r="F118" s="61">
        <v>7.4</v>
      </c>
      <c r="G118" s="62">
        <v>0</v>
      </c>
      <c r="H118" s="55">
        <v>1</v>
      </c>
      <c r="I118" s="62">
        <v>0</v>
      </c>
      <c r="J118" s="55">
        <v>0</v>
      </c>
      <c r="K118" s="55">
        <v>0</v>
      </c>
      <c r="L118" s="55">
        <v>1</v>
      </c>
      <c r="M118" s="55">
        <v>0</v>
      </c>
      <c r="N118" s="55">
        <v>0.63748507462686566</v>
      </c>
      <c r="O118" s="55">
        <v>0.16579854054366797</v>
      </c>
      <c r="P118" s="55">
        <v>3.5388325205234499</v>
      </c>
      <c r="Q118" s="55">
        <v>0.97119511138686299</v>
      </c>
      <c r="R118" s="55">
        <v>3.0604477611940297E-3</v>
      </c>
    </row>
    <row r="119" spans="1:18">
      <c r="A119" s="56">
        <v>2016</v>
      </c>
      <c r="B119" s="57" t="s">
        <v>272</v>
      </c>
      <c r="C119" s="57" t="s">
        <v>273</v>
      </c>
      <c r="D119" s="59">
        <v>0</v>
      </c>
      <c r="E119" s="60">
        <v>0.13559075569848747</v>
      </c>
      <c r="F119" s="61">
        <v>8.6999999999999993</v>
      </c>
      <c r="G119" s="62">
        <v>0</v>
      </c>
      <c r="H119" s="55">
        <v>1</v>
      </c>
      <c r="I119" s="62">
        <v>0</v>
      </c>
      <c r="J119" s="55">
        <v>0</v>
      </c>
      <c r="K119" s="55">
        <v>0</v>
      </c>
      <c r="L119" s="55">
        <v>1</v>
      </c>
      <c r="M119" s="55">
        <v>0</v>
      </c>
      <c r="N119" s="55">
        <v>0.73890978260869578</v>
      </c>
      <c r="O119" s="55">
        <v>0.23796770652028382</v>
      </c>
      <c r="P119" s="55">
        <v>5.4180415515409139</v>
      </c>
      <c r="Q119" s="55">
        <v>0.97785221176321757</v>
      </c>
      <c r="R119" s="55">
        <v>3.8704370179948587E-3</v>
      </c>
    </row>
    <row r="120" spans="1:18">
      <c r="A120" s="56">
        <v>2016</v>
      </c>
      <c r="B120" s="57" t="s">
        <v>274</v>
      </c>
      <c r="C120" s="57" t="s">
        <v>275</v>
      </c>
      <c r="D120" s="59">
        <v>0</v>
      </c>
      <c r="E120" s="60">
        <v>5.7002709855689643E-2</v>
      </c>
      <c r="F120" s="61">
        <v>13.4</v>
      </c>
      <c r="G120" s="62">
        <v>0</v>
      </c>
      <c r="H120" s="55">
        <v>1</v>
      </c>
      <c r="I120" s="62">
        <v>0</v>
      </c>
      <c r="J120" s="55">
        <v>0</v>
      </c>
      <c r="K120" s="55">
        <v>0</v>
      </c>
      <c r="L120" s="55">
        <v>1</v>
      </c>
      <c r="M120" s="55">
        <v>0</v>
      </c>
      <c r="N120" s="55">
        <v>0.20847608695652173</v>
      </c>
      <c r="O120" s="55">
        <v>0.21098355807485125</v>
      </c>
      <c r="P120" s="55">
        <v>6.1939808886810104</v>
      </c>
      <c r="Q120" s="55">
        <v>0.88852855608504777</v>
      </c>
      <c r="R120" s="55">
        <v>1.4234354194407456E-3</v>
      </c>
    </row>
    <row r="121" spans="1:18">
      <c r="A121" s="56">
        <v>2016</v>
      </c>
      <c r="B121" s="57" t="s">
        <v>276</v>
      </c>
      <c r="C121" s="57" t="s">
        <v>277</v>
      </c>
      <c r="D121" s="59">
        <v>0</v>
      </c>
      <c r="E121" s="60">
        <v>2.7754063429735517E-2</v>
      </c>
      <c r="F121" s="61">
        <v>11.3</v>
      </c>
      <c r="G121" s="62">
        <v>0</v>
      </c>
      <c r="H121" s="55">
        <v>1</v>
      </c>
      <c r="I121" s="62">
        <v>0</v>
      </c>
      <c r="J121" s="55">
        <v>0</v>
      </c>
      <c r="K121" s="55">
        <v>0</v>
      </c>
      <c r="L121" s="55">
        <v>1</v>
      </c>
      <c r="M121" s="55">
        <v>0</v>
      </c>
      <c r="N121" s="55">
        <v>0.46328356164383561</v>
      </c>
      <c r="O121" s="55">
        <v>0.19410874217461174</v>
      </c>
      <c r="P121" s="55">
        <v>5.3465343829206473</v>
      </c>
      <c r="Q121" s="55">
        <v>0.96966856595416295</v>
      </c>
      <c r="R121" s="55">
        <v>2.526600985221675E-3</v>
      </c>
    </row>
    <row r="122" spans="1:18">
      <c r="A122" s="56">
        <v>2016</v>
      </c>
      <c r="B122" s="57" t="s">
        <v>278</v>
      </c>
      <c r="C122" s="57" t="s">
        <v>279</v>
      </c>
      <c r="D122" s="59">
        <v>0</v>
      </c>
      <c r="E122" s="60">
        <v>1.3800216661276137E-2</v>
      </c>
      <c r="F122" s="61">
        <v>10</v>
      </c>
      <c r="G122" s="62">
        <v>0</v>
      </c>
      <c r="H122" s="55">
        <v>1</v>
      </c>
      <c r="I122" s="62">
        <v>0</v>
      </c>
      <c r="J122" s="55">
        <v>0</v>
      </c>
      <c r="K122" s="55">
        <v>0</v>
      </c>
      <c r="L122" s="55">
        <v>1</v>
      </c>
      <c r="M122" s="55">
        <v>0</v>
      </c>
      <c r="N122" s="55">
        <v>0.34685858585858587</v>
      </c>
      <c r="O122" s="55">
        <v>0.16897631643451341</v>
      </c>
      <c r="P122" s="55">
        <v>5.6509387381118072</v>
      </c>
      <c r="Q122" s="55">
        <v>0.96233728413756947</v>
      </c>
      <c r="R122" s="55">
        <v>2.2492173913043478E-3</v>
      </c>
    </row>
    <row r="123" spans="1:18">
      <c r="A123" s="56">
        <v>2016</v>
      </c>
      <c r="B123" s="57" t="s">
        <v>280</v>
      </c>
      <c r="C123" s="57" t="s">
        <v>281</v>
      </c>
      <c r="D123" s="59">
        <v>0</v>
      </c>
      <c r="E123" s="60">
        <v>2.1634990512103821E-2</v>
      </c>
      <c r="F123" s="61">
        <v>10.8</v>
      </c>
      <c r="G123" s="62">
        <v>0</v>
      </c>
      <c r="H123" s="55">
        <v>1</v>
      </c>
      <c r="I123" s="62">
        <v>0</v>
      </c>
      <c r="J123" s="55">
        <v>0</v>
      </c>
      <c r="K123" s="55">
        <v>0</v>
      </c>
      <c r="L123" s="55">
        <v>1</v>
      </c>
      <c r="M123" s="55">
        <v>0</v>
      </c>
      <c r="N123" s="55">
        <v>0.39574233576642337</v>
      </c>
      <c r="O123" s="55">
        <v>0.15189302080187181</v>
      </c>
      <c r="P123" s="55">
        <v>5.7761804527073162</v>
      </c>
      <c r="Q123" s="55">
        <v>0.96487982485101453</v>
      </c>
      <c r="R123" s="55">
        <v>2.6083561643835615E-3</v>
      </c>
    </row>
    <row r="124" spans="1:18">
      <c r="A124" s="56">
        <v>2016</v>
      </c>
      <c r="B124" s="57" t="s">
        <v>282</v>
      </c>
      <c r="C124" s="57" t="s">
        <v>283</v>
      </c>
      <c r="D124" s="59">
        <v>0</v>
      </c>
      <c r="E124" s="60">
        <v>1.9304301972566929E-2</v>
      </c>
      <c r="F124" s="61">
        <v>9.1999999999999993</v>
      </c>
      <c r="G124" s="62">
        <v>0</v>
      </c>
      <c r="H124" s="55">
        <v>1</v>
      </c>
      <c r="I124" s="62">
        <v>0</v>
      </c>
      <c r="J124" s="55">
        <v>0</v>
      </c>
      <c r="K124" s="55">
        <v>0</v>
      </c>
      <c r="L124" s="55">
        <v>1</v>
      </c>
      <c r="M124" s="55">
        <v>0</v>
      </c>
      <c r="N124" s="55">
        <v>0.3734891089108911</v>
      </c>
      <c r="O124" s="55">
        <v>0.21933055186888906</v>
      </c>
      <c r="P124" s="55">
        <v>5.5928497880098362</v>
      </c>
      <c r="Q124" s="55">
        <v>0.96873740801221564</v>
      </c>
      <c r="R124" s="55">
        <v>3.6510835913312694E-3</v>
      </c>
    </row>
    <row r="125" spans="1:18">
      <c r="A125" s="56">
        <v>2016</v>
      </c>
      <c r="B125" s="57" t="s">
        <v>284</v>
      </c>
      <c r="C125" s="57" t="s">
        <v>285</v>
      </c>
      <c r="D125" s="59">
        <v>0</v>
      </c>
      <c r="E125" s="60">
        <v>1.1272410958807143E-2</v>
      </c>
      <c r="F125" s="61">
        <v>9</v>
      </c>
      <c r="G125" s="62">
        <v>0</v>
      </c>
      <c r="H125" s="55">
        <v>1</v>
      </c>
      <c r="I125" s="62">
        <v>0</v>
      </c>
      <c r="J125" s="55">
        <v>0</v>
      </c>
      <c r="K125" s="55">
        <v>0</v>
      </c>
      <c r="L125" s="55">
        <v>1</v>
      </c>
      <c r="M125" s="55">
        <v>0</v>
      </c>
      <c r="N125" s="55">
        <v>0.54286724137931031</v>
      </c>
      <c r="O125" s="55">
        <v>0.2040760640403429</v>
      </c>
      <c r="P125" s="55">
        <v>4.999508616573034</v>
      </c>
      <c r="Q125" s="55">
        <v>0.95477398106478062</v>
      </c>
      <c r="R125" s="55">
        <v>3.4148681055155873E-3</v>
      </c>
    </row>
    <row r="126" spans="1:18">
      <c r="A126" s="56">
        <v>2016</v>
      </c>
      <c r="B126" s="57" t="s">
        <v>286</v>
      </c>
      <c r="C126" s="57" t="s">
        <v>287</v>
      </c>
      <c r="D126" s="59">
        <v>0</v>
      </c>
      <c r="E126" s="60">
        <v>4.362950004439288E-2</v>
      </c>
      <c r="F126" s="61">
        <v>10.8</v>
      </c>
      <c r="G126" s="62">
        <v>0</v>
      </c>
      <c r="H126" s="55">
        <v>1</v>
      </c>
      <c r="I126" s="62">
        <v>0</v>
      </c>
      <c r="J126" s="55">
        <v>0</v>
      </c>
      <c r="K126" s="55">
        <v>0</v>
      </c>
      <c r="L126" s="55">
        <v>1</v>
      </c>
      <c r="M126" s="55">
        <v>0</v>
      </c>
      <c r="N126" s="55">
        <v>0.26724017094017094</v>
      </c>
      <c r="O126" s="55">
        <v>0.31353692971119879</v>
      </c>
      <c r="P126" s="55">
        <v>5.3403093205788572</v>
      </c>
      <c r="Q126" s="55">
        <v>0.94784294034304428</v>
      </c>
      <c r="R126" s="55">
        <v>2.6955371900826445E-3</v>
      </c>
    </row>
    <row r="127" spans="1:18">
      <c r="A127" s="56">
        <v>2016</v>
      </c>
      <c r="B127" s="57" t="s">
        <v>288</v>
      </c>
      <c r="C127" s="57" t="s">
        <v>289</v>
      </c>
      <c r="D127" s="59">
        <v>1</v>
      </c>
      <c r="E127" s="60">
        <v>0.12403570741881648</v>
      </c>
      <c r="F127" s="61">
        <v>10.8</v>
      </c>
      <c r="G127" s="62">
        <v>0</v>
      </c>
      <c r="H127" s="55">
        <v>1</v>
      </c>
      <c r="I127" s="62">
        <v>0</v>
      </c>
      <c r="J127" s="55">
        <v>0</v>
      </c>
      <c r="K127" s="55">
        <v>0</v>
      </c>
      <c r="L127" s="55">
        <v>1</v>
      </c>
      <c r="M127" s="55">
        <v>0</v>
      </c>
      <c r="N127" s="55">
        <v>0.61515300000000006</v>
      </c>
      <c r="O127" s="55">
        <v>0.20028525220553572</v>
      </c>
      <c r="P127" s="55">
        <v>4.3645135658000287</v>
      </c>
      <c r="Q127" s="55">
        <v>0.96554840828216715</v>
      </c>
      <c r="R127" s="55">
        <v>4.3339468302658482E-3</v>
      </c>
    </row>
    <row r="128" spans="1:18">
      <c r="A128" s="56">
        <v>2016</v>
      </c>
      <c r="B128" s="57" t="s">
        <v>290</v>
      </c>
      <c r="C128" s="57" t="s">
        <v>291</v>
      </c>
      <c r="D128" s="59">
        <v>1</v>
      </c>
      <c r="E128" s="60">
        <v>7.0270628147997935E-2</v>
      </c>
      <c r="F128" s="61">
        <v>8.8000000000000007</v>
      </c>
      <c r="G128" s="62">
        <v>0</v>
      </c>
      <c r="H128" s="55">
        <v>1</v>
      </c>
      <c r="I128" s="62">
        <v>0</v>
      </c>
      <c r="J128" s="55">
        <v>0</v>
      </c>
      <c r="K128" s="55">
        <v>0</v>
      </c>
      <c r="L128" s="55">
        <v>1</v>
      </c>
      <c r="M128" s="55">
        <v>0</v>
      </c>
      <c r="N128" s="55">
        <v>0.26258028846153847</v>
      </c>
      <c r="O128" s="55">
        <v>0.25332959904022345</v>
      </c>
      <c r="P128" s="55">
        <v>6.9209393130696135</v>
      </c>
      <c r="Q128" s="55">
        <v>0.96223133217495738</v>
      </c>
      <c r="R128" s="55">
        <v>3.3927631578947372E-3</v>
      </c>
    </row>
    <row r="129" spans="1:18">
      <c r="A129" s="56">
        <v>2016</v>
      </c>
      <c r="B129" s="57" t="s">
        <v>292</v>
      </c>
      <c r="C129" s="57" t="s">
        <v>293</v>
      </c>
      <c r="D129" s="59">
        <v>1</v>
      </c>
      <c r="E129" s="60">
        <v>3.6537301169553102E-2</v>
      </c>
      <c r="F129" s="61">
        <v>9.1999999999999993</v>
      </c>
      <c r="G129" s="62">
        <v>0</v>
      </c>
      <c r="H129" s="55">
        <v>1</v>
      </c>
      <c r="I129" s="62">
        <v>0</v>
      </c>
      <c r="J129" s="55">
        <v>0</v>
      </c>
      <c r="K129" s="55">
        <v>0</v>
      </c>
      <c r="L129" s="55">
        <v>1</v>
      </c>
      <c r="M129" s="55">
        <v>0</v>
      </c>
      <c r="N129" s="55">
        <v>0.45864365079365077</v>
      </c>
      <c r="O129" s="55">
        <v>0.26120195019037873</v>
      </c>
      <c r="P129" s="55">
        <v>4.9645238101763036</v>
      </c>
      <c r="Q129" s="55">
        <v>0.96211396266770033</v>
      </c>
      <c r="R129" s="55">
        <v>3.4424528301886794E-3</v>
      </c>
    </row>
    <row r="130" spans="1:18">
      <c r="A130" s="56">
        <v>2016</v>
      </c>
      <c r="B130" s="57" t="s">
        <v>294</v>
      </c>
      <c r="C130" s="57" t="s">
        <v>295</v>
      </c>
      <c r="D130" s="59">
        <v>1</v>
      </c>
      <c r="E130" s="60">
        <v>-7.0470895086574021E-3</v>
      </c>
      <c r="F130" s="61">
        <v>9</v>
      </c>
      <c r="G130" s="62">
        <v>0</v>
      </c>
      <c r="H130" s="55">
        <v>1</v>
      </c>
      <c r="I130" s="62">
        <v>0</v>
      </c>
      <c r="J130" s="55">
        <v>0</v>
      </c>
      <c r="K130" s="55">
        <v>0</v>
      </c>
      <c r="L130" s="55">
        <v>1</v>
      </c>
      <c r="M130" s="55">
        <v>0</v>
      </c>
      <c r="N130" s="55">
        <v>0.65879365079365071</v>
      </c>
      <c r="O130" s="55">
        <v>0.16024450898197673</v>
      </c>
      <c r="P130" s="55">
        <v>3.027177334481439</v>
      </c>
      <c r="Q130" s="55">
        <v>0.97481688511950648</v>
      </c>
      <c r="R130" s="55">
        <v>2.5064748201438845E-3</v>
      </c>
    </row>
    <row r="131" spans="1:18">
      <c r="A131" s="56">
        <v>2016</v>
      </c>
      <c r="B131" s="57" t="s">
        <v>296</v>
      </c>
      <c r="C131" s="57" t="s">
        <v>297</v>
      </c>
      <c r="D131" s="59">
        <v>1</v>
      </c>
      <c r="E131" s="60">
        <v>1.9170452665126864E-2</v>
      </c>
      <c r="F131" s="61">
        <v>7.8</v>
      </c>
      <c r="G131" s="62">
        <v>0</v>
      </c>
      <c r="H131" s="55">
        <v>1</v>
      </c>
      <c r="I131" s="62">
        <v>0</v>
      </c>
      <c r="J131" s="55">
        <v>0</v>
      </c>
      <c r="K131" s="55">
        <v>0</v>
      </c>
      <c r="L131" s="55">
        <v>1</v>
      </c>
      <c r="M131" s="55">
        <v>0</v>
      </c>
      <c r="N131" s="55">
        <v>0.45578235294117642</v>
      </c>
      <c r="O131" s="55">
        <v>0.20843600073333696</v>
      </c>
      <c r="P131" s="55">
        <v>4.2787582141928775</v>
      </c>
      <c r="Q131" s="55">
        <v>0.95035039944245836</v>
      </c>
      <c r="R131" s="55">
        <v>2.4194968553459119E-3</v>
      </c>
    </row>
    <row r="132" spans="1:18">
      <c r="A132" s="56">
        <v>2016</v>
      </c>
      <c r="B132" s="57" t="s">
        <v>298</v>
      </c>
      <c r="C132" s="57" t="s">
        <v>299</v>
      </c>
      <c r="D132" s="59">
        <v>0</v>
      </c>
      <c r="E132" s="60">
        <v>2.2921322476247459E-2</v>
      </c>
      <c r="F132" s="61">
        <v>7.3</v>
      </c>
      <c r="G132" s="62">
        <v>0</v>
      </c>
      <c r="H132" s="55">
        <v>1</v>
      </c>
      <c r="I132" s="62">
        <v>0</v>
      </c>
      <c r="J132" s="55">
        <v>0</v>
      </c>
      <c r="K132" s="55">
        <v>0</v>
      </c>
      <c r="L132" s="55">
        <v>0</v>
      </c>
      <c r="M132" s="55">
        <v>0</v>
      </c>
      <c r="N132" s="55">
        <v>0.66079565217391301</v>
      </c>
      <c r="O132" s="55">
        <v>0.13412252682877981</v>
      </c>
      <c r="P132" s="55">
        <v>5.5453589819675866</v>
      </c>
      <c r="Q132" s="55">
        <v>0.9855872038320076</v>
      </c>
      <c r="R132" s="55">
        <v>2.1796019900497511E-3</v>
      </c>
    </row>
    <row r="133" spans="1:18">
      <c r="A133" s="56">
        <v>2016</v>
      </c>
      <c r="B133" s="57" t="s">
        <v>300</v>
      </c>
      <c r="C133" s="57" t="s">
        <v>301</v>
      </c>
      <c r="D133" s="59">
        <v>0</v>
      </c>
      <c r="E133" s="60">
        <v>4.2799587960856915E-2</v>
      </c>
      <c r="F133" s="61">
        <v>9.5</v>
      </c>
      <c r="G133" s="62">
        <v>0</v>
      </c>
      <c r="H133" s="55">
        <v>1</v>
      </c>
      <c r="I133" s="62">
        <v>0</v>
      </c>
      <c r="J133" s="55">
        <v>0</v>
      </c>
      <c r="K133" s="55">
        <v>0</v>
      </c>
      <c r="L133" s="55">
        <v>0</v>
      </c>
      <c r="M133" s="55">
        <v>0</v>
      </c>
      <c r="N133" s="55">
        <v>0.63283265306122449</v>
      </c>
      <c r="O133" s="55">
        <v>0.17901158338286063</v>
      </c>
      <c r="P133" s="55">
        <v>4.3058269877242683</v>
      </c>
      <c r="Q133" s="55">
        <v>0.96584840432393382</v>
      </c>
      <c r="R133" s="55">
        <v>2.694656488549618E-3</v>
      </c>
    </row>
    <row r="134" spans="1:18">
      <c r="A134" s="56">
        <v>2016</v>
      </c>
      <c r="B134" s="57" t="s">
        <v>302</v>
      </c>
      <c r="C134" s="57" t="s">
        <v>303</v>
      </c>
      <c r="D134" s="59">
        <v>0</v>
      </c>
      <c r="E134" s="60">
        <v>1.0004001878170547E-2</v>
      </c>
      <c r="F134" s="61">
        <v>8.1</v>
      </c>
      <c r="G134" s="62">
        <v>0</v>
      </c>
      <c r="H134" s="55">
        <v>1</v>
      </c>
      <c r="I134" s="62">
        <v>0</v>
      </c>
      <c r="J134" s="55">
        <v>0</v>
      </c>
      <c r="K134" s="55">
        <v>0</v>
      </c>
      <c r="L134" s="55">
        <v>0</v>
      </c>
      <c r="M134" s="55">
        <v>0</v>
      </c>
      <c r="N134" s="55">
        <v>0.55112413793103443</v>
      </c>
      <c r="O134" s="55">
        <v>0.1779130103384062</v>
      </c>
      <c r="P134" s="55">
        <v>3.8192767578124998</v>
      </c>
      <c r="Q134" s="55">
        <v>0.97437212969103904</v>
      </c>
      <c r="R134" s="55">
        <v>1.9230046948356808E-3</v>
      </c>
    </row>
    <row r="135" spans="1:18">
      <c r="A135" s="56">
        <v>2016</v>
      </c>
      <c r="B135" s="57" t="s">
        <v>304</v>
      </c>
      <c r="C135" s="57" t="s">
        <v>305</v>
      </c>
      <c r="D135" s="59">
        <v>0</v>
      </c>
      <c r="E135" s="60">
        <v>8.0737646870619809E-3</v>
      </c>
      <c r="F135" s="61">
        <v>12.6</v>
      </c>
      <c r="G135" s="62">
        <v>0</v>
      </c>
      <c r="H135" s="55">
        <v>1</v>
      </c>
      <c r="I135" s="62">
        <v>0</v>
      </c>
      <c r="J135" s="55">
        <v>0</v>
      </c>
      <c r="K135" s="55">
        <v>0</v>
      </c>
      <c r="L135" s="55">
        <v>0</v>
      </c>
      <c r="M135" s="55">
        <v>0</v>
      </c>
      <c r="N135" s="55">
        <v>0.41660857142857144</v>
      </c>
      <c r="O135" s="55">
        <v>0.15859522656792743</v>
      </c>
      <c r="P135" s="55">
        <v>5.8456505819592621</v>
      </c>
      <c r="Q135" s="55">
        <v>0.95757579913999435</v>
      </c>
      <c r="R135" s="55">
        <v>1.814076246334311E-3</v>
      </c>
    </row>
    <row r="136" spans="1:18">
      <c r="A136" s="56">
        <v>2016</v>
      </c>
      <c r="B136" s="57" t="s">
        <v>306</v>
      </c>
      <c r="C136" s="57" t="s">
        <v>307</v>
      </c>
      <c r="D136" s="59">
        <v>0</v>
      </c>
      <c r="E136" s="60">
        <v>1.5199628444457047E-2</v>
      </c>
      <c r="F136" s="61">
        <v>9.1999999999999993</v>
      </c>
      <c r="G136" s="62">
        <v>0</v>
      </c>
      <c r="H136" s="55">
        <v>1</v>
      </c>
      <c r="I136" s="62">
        <v>0</v>
      </c>
      <c r="J136" s="55">
        <v>0</v>
      </c>
      <c r="K136" s="55">
        <v>0</v>
      </c>
      <c r="L136" s="55">
        <v>0</v>
      </c>
      <c r="M136" s="55">
        <v>0</v>
      </c>
      <c r="N136" s="55">
        <v>0.50772580645161292</v>
      </c>
      <c r="O136" s="55">
        <v>0.19405058336770123</v>
      </c>
      <c r="P136" s="55">
        <v>3.3982163716187515</v>
      </c>
      <c r="Q136" s="55">
        <v>0.95513834619905336</v>
      </c>
      <c r="R136" s="55">
        <v>3.5661616161616161E-3</v>
      </c>
    </row>
    <row r="137" spans="1:18">
      <c r="A137" s="56">
        <v>2016</v>
      </c>
      <c r="B137" s="57" t="s">
        <v>308</v>
      </c>
      <c r="C137" s="57" t="s">
        <v>309</v>
      </c>
      <c r="D137" s="59">
        <v>1</v>
      </c>
      <c r="E137" s="60">
        <v>-0.33698341191351633</v>
      </c>
      <c r="F137" s="61">
        <v>9.8000000000000007</v>
      </c>
      <c r="G137" s="62">
        <v>0</v>
      </c>
      <c r="H137" s="55">
        <v>1</v>
      </c>
      <c r="I137" s="62">
        <v>0</v>
      </c>
      <c r="J137" s="55">
        <v>0</v>
      </c>
      <c r="K137" s="55">
        <v>0</v>
      </c>
      <c r="L137" s="55">
        <v>0</v>
      </c>
      <c r="M137" s="55">
        <v>0</v>
      </c>
      <c r="N137" s="55">
        <v>0.21618235294117646</v>
      </c>
      <c r="O137" s="55">
        <v>0.2963922175281245</v>
      </c>
      <c r="P137" s="55">
        <v>4.8158494164037853</v>
      </c>
      <c r="Q137" s="55">
        <v>0.94249589580328874</v>
      </c>
      <c r="R137" s="55">
        <v>2.0855263157894739E-3</v>
      </c>
    </row>
    <row r="138" spans="1:18">
      <c r="A138" s="56">
        <v>2016</v>
      </c>
      <c r="B138" s="57" t="s">
        <v>310</v>
      </c>
      <c r="C138" s="57" t="s">
        <v>311</v>
      </c>
      <c r="D138" s="59">
        <v>1</v>
      </c>
      <c r="E138" s="60">
        <v>1.1280303458265573E-2</v>
      </c>
      <c r="F138" s="61">
        <v>9.1999999999999993</v>
      </c>
      <c r="G138" s="62">
        <v>0</v>
      </c>
      <c r="H138" s="55">
        <v>1</v>
      </c>
      <c r="I138" s="62">
        <v>0</v>
      </c>
      <c r="J138" s="55">
        <v>0</v>
      </c>
      <c r="K138" s="55">
        <v>0</v>
      </c>
      <c r="L138" s="55">
        <v>0</v>
      </c>
      <c r="M138" s="55">
        <v>0</v>
      </c>
      <c r="N138" s="55">
        <v>0.52755384615384615</v>
      </c>
      <c r="O138" s="55">
        <v>0.133906754306437</v>
      </c>
      <c r="P138" s="55">
        <v>4.2152801963048505</v>
      </c>
      <c r="Q138" s="55">
        <v>0.98105917004461807</v>
      </c>
      <c r="R138" s="55">
        <v>2.0619047619047618E-3</v>
      </c>
    </row>
    <row r="139" spans="1:18">
      <c r="A139" s="56">
        <v>2016</v>
      </c>
      <c r="B139" s="57" t="s">
        <v>312</v>
      </c>
      <c r="C139" s="57" t="s">
        <v>313</v>
      </c>
      <c r="D139" s="59">
        <v>1</v>
      </c>
      <c r="E139" s="60">
        <v>5.537707161782545E-2</v>
      </c>
      <c r="F139" s="61">
        <v>12.2</v>
      </c>
      <c r="G139" s="62">
        <v>0</v>
      </c>
      <c r="H139" s="55">
        <v>1</v>
      </c>
      <c r="I139" s="62">
        <v>0</v>
      </c>
      <c r="J139" s="55">
        <v>0</v>
      </c>
      <c r="K139" s="55">
        <v>0</v>
      </c>
      <c r="L139" s="55">
        <v>0</v>
      </c>
      <c r="M139" s="55">
        <v>0</v>
      </c>
      <c r="N139" s="55">
        <v>0.97217083333333332</v>
      </c>
      <c r="O139" s="55">
        <v>0.21130883450760576</v>
      </c>
      <c r="P139" s="55">
        <v>2.7658469252601701</v>
      </c>
      <c r="Q139" s="55">
        <v>0.99093952108897176</v>
      </c>
      <c r="R139" s="55">
        <v>1.9394495412844038E-3</v>
      </c>
    </row>
    <row r="140" spans="1:18">
      <c r="A140" s="56">
        <v>2016</v>
      </c>
      <c r="B140" s="57" t="s">
        <v>314</v>
      </c>
      <c r="C140" s="57" t="s">
        <v>315</v>
      </c>
      <c r="D140" s="59">
        <v>1</v>
      </c>
      <c r="E140" s="60">
        <v>5.9726387342758525E-4</v>
      </c>
      <c r="F140" s="61">
        <v>8.1</v>
      </c>
      <c r="G140" s="62">
        <v>0</v>
      </c>
      <c r="H140" s="55">
        <v>1</v>
      </c>
      <c r="I140" s="62">
        <v>0</v>
      </c>
      <c r="J140" s="55">
        <v>0</v>
      </c>
      <c r="K140" s="55">
        <v>0</v>
      </c>
      <c r="L140" s="55">
        <v>0</v>
      </c>
      <c r="M140" s="55">
        <v>0</v>
      </c>
      <c r="N140" s="55">
        <v>0.6532</v>
      </c>
      <c r="O140" s="55">
        <v>0.15703782106561806</v>
      </c>
      <c r="P140" s="55">
        <v>4.4350309950503499</v>
      </c>
      <c r="Q140" s="55">
        <v>0.97639555870693273</v>
      </c>
      <c r="R140" s="55">
        <v>2.2534615384615384E-3</v>
      </c>
    </row>
    <row r="141" spans="1:18">
      <c r="A141" s="56">
        <v>2016</v>
      </c>
      <c r="B141" s="57" t="s">
        <v>316</v>
      </c>
      <c r="C141" s="57" t="s">
        <v>317</v>
      </c>
      <c r="D141" s="59">
        <v>1</v>
      </c>
      <c r="E141" s="60">
        <v>2.6015089377763593E-2</v>
      </c>
      <c r="F141" s="61">
        <v>9.1</v>
      </c>
      <c r="G141" s="62">
        <v>0</v>
      </c>
      <c r="H141" s="55">
        <v>1</v>
      </c>
      <c r="I141" s="62">
        <v>0</v>
      </c>
      <c r="J141" s="55">
        <v>0</v>
      </c>
      <c r="K141" s="55">
        <v>0</v>
      </c>
      <c r="L141" s="55">
        <v>0</v>
      </c>
      <c r="M141" s="55">
        <v>0</v>
      </c>
      <c r="N141" s="55">
        <v>0.63903225806451613</v>
      </c>
      <c r="O141" s="55">
        <v>0.15037121270905432</v>
      </c>
      <c r="P141" s="55">
        <v>3.8067447275005222</v>
      </c>
      <c r="Q141" s="55">
        <v>0.97582534073700156</v>
      </c>
      <c r="R141" s="55">
        <v>1.8562015503875969E-3</v>
      </c>
    </row>
    <row r="142" spans="1:18">
      <c r="A142" s="56">
        <v>2016</v>
      </c>
      <c r="B142" s="57" t="s">
        <v>319</v>
      </c>
      <c r="C142" s="57" t="s">
        <v>320</v>
      </c>
      <c r="D142" s="59">
        <v>1</v>
      </c>
      <c r="E142" s="60">
        <v>4.5421259765908743E-3</v>
      </c>
      <c r="F142" s="61">
        <v>8.3000000000000007</v>
      </c>
      <c r="G142" s="62">
        <v>0</v>
      </c>
      <c r="H142" s="55">
        <v>0</v>
      </c>
      <c r="I142" s="62">
        <v>0</v>
      </c>
      <c r="J142" s="55">
        <v>0</v>
      </c>
      <c r="K142" s="55">
        <v>1</v>
      </c>
      <c r="L142" s="55">
        <v>0</v>
      </c>
      <c r="M142" s="55">
        <v>1</v>
      </c>
      <c r="N142" s="55">
        <v>0.20004609374999996</v>
      </c>
      <c r="O142" s="55">
        <v>0.30838068846550581</v>
      </c>
      <c r="P142" s="55">
        <v>7.7223310212825735</v>
      </c>
      <c r="Q142" s="55">
        <v>0.962933021946765</v>
      </c>
      <c r="R142" s="55">
        <v>2.9691345151199163E-3</v>
      </c>
    </row>
    <row r="143" spans="1:18">
      <c r="A143" s="56">
        <v>2016</v>
      </c>
      <c r="B143" s="57" t="s">
        <v>321</v>
      </c>
      <c r="C143" s="57" t="s">
        <v>322</v>
      </c>
      <c r="D143" s="59">
        <v>0</v>
      </c>
      <c r="E143" s="60">
        <v>0.10627266642382574</v>
      </c>
      <c r="F143" s="61">
        <v>9.3000000000000007</v>
      </c>
      <c r="G143" s="62">
        <v>0</v>
      </c>
      <c r="H143" s="55">
        <v>0</v>
      </c>
      <c r="I143" s="62">
        <v>0</v>
      </c>
      <c r="J143" s="55">
        <v>0</v>
      </c>
      <c r="K143" s="55">
        <v>1</v>
      </c>
      <c r="L143" s="55">
        <v>1</v>
      </c>
      <c r="M143" s="55">
        <v>0</v>
      </c>
      <c r="N143" s="55">
        <v>0.300375</v>
      </c>
      <c r="O143" s="55">
        <v>0.16091564932582081</v>
      </c>
      <c r="P143" s="55">
        <v>4.3308227231902281</v>
      </c>
      <c r="Q143" s="55">
        <v>0.96138854210015268</v>
      </c>
      <c r="R143" s="55">
        <v>1.5336088154269971E-3</v>
      </c>
    </row>
    <row r="144" spans="1:18">
      <c r="A144" s="56">
        <v>2016</v>
      </c>
      <c r="B144" s="57" t="s">
        <v>323</v>
      </c>
      <c r="C144" s="57" t="s">
        <v>324</v>
      </c>
      <c r="D144" s="59">
        <v>1</v>
      </c>
      <c r="E144" s="60">
        <v>2.1698229899257751E-2</v>
      </c>
      <c r="F144" s="61">
        <v>7.8</v>
      </c>
      <c r="G144" s="62">
        <v>0</v>
      </c>
      <c r="H144" s="55">
        <v>0</v>
      </c>
      <c r="I144" s="62">
        <v>0</v>
      </c>
      <c r="J144" s="55">
        <v>0</v>
      </c>
      <c r="K144" s="55">
        <v>1</v>
      </c>
      <c r="L144" s="55">
        <v>1</v>
      </c>
      <c r="M144" s="55">
        <v>0</v>
      </c>
      <c r="N144" s="55">
        <v>0.48364190476190477</v>
      </c>
      <c r="O144" s="55">
        <v>0.23373658822263677</v>
      </c>
      <c r="P144" s="55">
        <v>5.605123880007894</v>
      </c>
      <c r="Q144" s="55">
        <v>0.97006640095781216</v>
      </c>
      <c r="R144" s="55">
        <v>3.2273885350318473E-3</v>
      </c>
    </row>
    <row r="145" spans="1:18">
      <c r="A145" s="56">
        <v>2016</v>
      </c>
      <c r="B145" s="57" t="s">
        <v>325</v>
      </c>
      <c r="C145" s="57" t="s">
        <v>326</v>
      </c>
      <c r="D145" s="59">
        <v>1</v>
      </c>
      <c r="E145" s="60">
        <v>4.7165438261416358E-2</v>
      </c>
      <c r="F145" s="61">
        <v>8.9</v>
      </c>
      <c r="G145" s="62">
        <v>0</v>
      </c>
      <c r="H145" s="55">
        <v>0</v>
      </c>
      <c r="I145" s="62">
        <v>0</v>
      </c>
      <c r="J145" s="55">
        <v>0</v>
      </c>
      <c r="K145" s="55">
        <v>1</v>
      </c>
      <c r="L145" s="55">
        <v>1</v>
      </c>
      <c r="M145" s="55">
        <v>0</v>
      </c>
      <c r="N145" s="55">
        <v>0.53913333333333324</v>
      </c>
      <c r="O145" s="55">
        <v>0.28208410201613771</v>
      </c>
      <c r="P145" s="55">
        <v>5.8320581205897533</v>
      </c>
      <c r="Q145" s="55">
        <v>0.96008454355183681</v>
      </c>
      <c r="R145" s="55">
        <v>3.5072434607645877E-3</v>
      </c>
    </row>
    <row r="146" spans="1:18">
      <c r="A146" s="56">
        <v>2016</v>
      </c>
      <c r="B146" s="57" t="s">
        <v>327</v>
      </c>
      <c r="C146" s="57" t="s">
        <v>328</v>
      </c>
      <c r="D146" s="59">
        <v>0</v>
      </c>
      <c r="E146" s="60">
        <v>-2.9769818221599431E-3</v>
      </c>
      <c r="F146" s="61">
        <v>10.9</v>
      </c>
      <c r="G146" s="62">
        <v>0</v>
      </c>
      <c r="H146" s="55">
        <v>0</v>
      </c>
      <c r="I146" s="62">
        <v>0</v>
      </c>
      <c r="J146" s="55">
        <v>0</v>
      </c>
      <c r="K146" s="55">
        <v>1</v>
      </c>
      <c r="L146" s="55">
        <v>0</v>
      </c>
      <c r="M146" s="55">
        <v>0</v>
      </c>
      <c r="N146" s="55">
        <v>0.44097954545454549</v>
      </c>
      <c r="O146" s="55">
        <v>0.18991676781336234</v>
      </c>
      <c r="P146" s="55">
        <v>4.6596305356111252</v>
      </c>
      <c r="Q146" s="55">
        <v>0.93755121604279723</v>
      </c>
      <c r="R146" s="55">
        <v>1.1867776689520079E-3</v>
      </c>
    </row>
    <row r="147" spans="1:18">
      <c r="A147" s="56">
        <v>2016</v>
      </c>
      <c r="B147" s="63" t="s">
        <v>329</v>
      </c>
      <c r="C147" s="63" t="s">
        <v>330</v>
      </c>
      <c r="D147" s="59">
        <v>1</v>
      </c>
      <c r="E147" s="60">
        <v>-8.5622278433428248E-2</v>
      </c>
      <c r="F147" s="61">
        <v>8.3000000000000007</v>
      </c>
      <c r="G147" s="62">
        <v>0</v>
      </c>
      <c r="H147" s="55">
        <v>0</v>
      </c>
      <c r="I147" s="62">
        <v>0</v>
      </c>
      <c r="J147" s="55">
        <v>0</v>
      </c>
      <c r="K147" s="55">
        <v>1</v>
      </c>
      <c r="L147" s="55">
        <v>0</v>
      </c>
      <c r="M147" s="55">
        <v>0</v>
      </c>
      <c r="N147" s="55">
        <v>0.50046428571428569</v>
      </c>
      <c r="O147" s="55">
        <v>0.15390672964777233</v>
      </c>
      <c r="P147" s="55">
        <v>3.8505433355962886</v>
      </c>
      <c r="Q147" s="55">
        <v>0.97897666452579746</v>
      </c>
      <c r="R147" s="55">
        <v>2.4016304347826089E-3</v>
      </c>
    </row>
    <row r="148" spans="1:18">
      <c r="B148" s="63"/>
      <c r="C148" s="63"/>
      <c r="D148" s="64"/>
      <c r="E148" s="60"/>
      <c r="F148" s="61"/>
    </row>
    <row r="149" spans="1:18">
      <c r="B149" s="63"/>
      <c r="C149" s="63"/>
      <c r="D149" s="64"/>
      <c r="E149" s="60"/>
      <c r="F149" s="61"/>
    </row>
    <row r="150" spans="1:18">
      <c r="B150" s="63"/>
      <c r="C150" s="63"/>
      <c r="D150" s="64"/>
      <c r="E150" s="60"/>
      <c r="F150" s="61"/>
    </row>
    <row r="151" spans="1:18">
      <c r="B151" s="55"/>
      <c r="C151" s="55"/>
      <c r="D151" s="64"/>
      <c r="E151" s="60"/>
      <c r="F151" s="61"/>
    </row>
    <row r="152" spans="1:18">
      <c r="D152" s="64"/>
      <c r="E152" s="60"/>
      <c r="F152" s="61"/>
    </row>
    <row r="153" spans="1:18">
      <c r="D153" s="64"/>
      <c r="E153" s="60"/>
      <c r="F153" s="61"/>
    </row>
    <row r="154" spans="1:18">
      <c r="D154" s="64"/>
      <c r="E154" s="60"/>
      <c r="F154" s="61"/>
    </row>
    <row r="155" spans="1:18">
      <c r="D155" s="61"/>
      <c r="E155" s="65"/>
      <c r="F155" s="60"/>
    </row>
    <row r="156" spans="1:18">
      <c r="B156" s="66"/>
      <c r="C156" s="66"/>
      <c r="D156" s="66"/>
      <c r="E156" s="66"/>
      <c r="F156" s="66"/>
      <c r="G156" s="55"/>
      <c r="I156" s="55"/>
    </row>
    <row r="157" spans="1:18">
      <c r="B157" s="66"/>
      <c r="C157" s="66"/>
      <c r="D157" s="66"/>
      <c r="E157" s="66"/>
      <c r="F157" s="66"/>
      <c r="G157" s="55"/>
      <c r="I157" s="55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附表105年提報醫院資料</vt:lpstr>
      <vt:lpstr>處理後(英文)</vt:lpstr>
      <vt:lpstr>處理後(中文)</vt:lpstr>
      <vt:lpstr>附表105年提報醫院資料!Print_Area</vt:lpstr>
      <vt:lpstr>附表105年提報醫院資料!Print_Titles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林蘭</dc:creator>
  <cp:lastModifiedBy>Yu-Ching Cheng</cp:lastModifiedBy>
  <cp:lastPrinted>2024-06-04T03:02:27Z</cp:lastPrinted>
  <dcterms:created xsi:type="dcterms:W3CDTF">2018-01-04T03:06:17Z</dcterms:created>
  <dcterms:modified xsi:type="dcterms:W3CDTF">2025-04-24T08:57:22Z</dcterms:modified>
</cp:coreProperties>
</file>