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wakuhisa/Desktop/c++/2d_fourier/jet_helical/jet_width/"/>
    </mc:Choice>
  </mc:AlternateContent>
  <bookViews>
    <workbookView xWindow="2860" yWindow="8600" windowWidth="22900" windowHeight="13860" tabRatio="500" activeTab="1"/>
  </bookViews>
  <sheets>
    <sheet name="Sheet1" sheetId="1" r:id="rId1"/>
    <sheet name="knotないとこ幅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5" i="2" l="1"/>
  <c r="G5" i="2"/>
  <c r="I5" i="2"/>
  <c r="G16" i="2"/>
  <c r="I16" i="2"/>
  <c r="H16" i="2"/>
  <c r="G14" i="2"/>
  <c r="I14" i="2"/>
  <c r="H14" i="2"/>
  <c r="G15" i="2"/>
  <c r="I15" i="2"/>
  <c r="H15" i="2"/>
  <c r="G32" i="2"/>
  <c r="H32" i="2"/>
  <c r="G27" i="2"/>
  <c r="H27" i="2"/>
  <c r="G29" i="2"/>
  <c r="G24" i="2"/>
  <c r="E10" i="2"/>
  <c r="E13" i="2"/>
  <c r="F13" i="2"/>
  <c r="G13" i="2"/>
  <c r="H13" i="2"/>
  <c r="I13" i="2"/>
  <c r="H26" i="2"/>
  <c r="H31" i="2"/>
  <c r="F12" i="2"/>
  <c r="G31" i="2"/>
  <c r="G26" i="2"/>
  <c r="E12" i="2"/>
  <c r="G12" i="2"/>
  <c r="H12" i="2"/>
  <c r="I12" i="2"/>
  <c r="G30" i="2"/>
  <c r="G25" i="2"/>
  <c r="E11" i="2"/>
  <c r="G11" i="2"/>
  <c r="I11" i="2"/>
  <c r="H30" i="2"/>
  <c r="H25" i="2"/>
  <c r="F11" i="2"/>
  <c r="H11" i="2"/>
  <c r="G10" i="2"/>
  <c r="I10" i="2"/>
  <c r="H29" i="2"/>
  <c r="H24" i="2"/>
  <c r="F10" i="2"/>
  <c r="H10" i="2"/>
  <c r="AJ17" i="2"/>
  <c r="AC17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J18" i="2"/>
  <c r="AJ19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Q17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21" i="2"/>
  <c r="AQ18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T96" i="2"/>
  <c r="AT97" i="2"/>
  <c r="AT98" i="2"/>
  <c r="AT99" i="2"/>
  <c r="AT100" i="2"/>
  <c r="AT101" i="2"/>
  <c r="AT102" i="2"/>
  <c r="AT103" i="2"/>
  <c r="AT104" i="2"/>
  <c r="AT105" i="2"/>
  <c r="AT106" i="2"/>
  <c r="AT107" i="2"/>
  <c r="AT108" i="2"/>
  <c r="AT109" i="2"/>
  <c r="AT110" i="2"/>
  <c r="AT111" i="2"/>
  <c r="AT21" i="2"/>
  <c r="AS21" i="2"/>
  <c r="AQ19" i="2"/>
  <c r="G9" i="2"/>
  <c r="H9" i="2"/>
  <c r="I9" i="2"/>
  <c r="G8" i="2"/>
  <c r="H8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G7" i="2"/>
  <c r="H7" i="2"/>
  <c r="I7" i="2"/>
  <c r="I8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C18" i="2"/>
  <c r="AC19" i="2"/>
  <c r="AE74" i="2"/>
  <c r="AF74" i="2"/>
  <c r="AE75" i="2"/>
  <c r="AF75" i="2"/>
  <c r="AE76" i="2"/>
  <c r="AF76" i="2"/>
  <c r="AE77" i="2"/>
  <c r="AF77" i="2"/>
  <c r="AE78" i="2"/>
  <c r="AF78" i="2"/>
  <c r="AE79" i="2"/>
  <c r="AF79" i="2"/>
  <c r="AE80" i="2"/>
  <c r="AF80" i="2"/>
  <c r="AE81" i="2"/>
  <c r="AF81" i="2"/>
  <c r="AE82" i="2"/>
  <c r="AF82" i="2"/>
  <c r="AE83" i="2"/>
  <c r="AF83" i="2"/>
  <c r="AE84" i="2"/>
  <c r="AF84" i="2"/>
  <c r="AE85" i="2"/>
  <c r="AF85" i="2"/>
  <c r="AE86" i="2"/>
  <c r="AF86" i="2"/>
  <c r="AE87" i="2"/>
  <c r="AF87" i="2"/>
  <c r="AE88" i="2"/>
  <c r="AF88" i="2"/>
  <c r="AE89" i="2"/>
  <c r="AF89" i="2"/>
  <c r="AE90" i="2"/>
  <c r="AF90" i="2"/>
  <c r="AE91" i="2"/>
  <c r="AF91" i="2"/>
  <c r="AE92" i="2"/>
  <c r="AF92" i="2"/>
  <c r="AE93" i="2"/>
  <c r="AF93" i="2"/>
  <c r="AE94" i="2"/>
  <c r="AF94" i="2"/>
  <c r="AE95" i="2"/>
  <c r="AF95" i="2"/>
  <c r="AE96" i="2"/>
  <c r="AF96" i="2"/>
  <c r="AE97" i="2"/>
  <c r="AF97" i="2"/>
  <c r="AE98" i="2"/>
  <c r="AF98" i="2"/>
  <c r="AE99" i="2"/>
  <c r="AF99" i="2"/>
  <c r="AE100" i="2"/>
  <c r="AF100" i="2"/>
  <c r="AE101" i="2"/>
  <c r="AF101" i="2"/>
  <c r="AE102" i="2"/>
  <c r="AF102" i="2"/>
  <c r="AE103" i="2"/>
  <c r="AF103" i="2"/>
  <c r="AE104" i="2"/>
  <c r="AF104" i="2"/>
  <c r="AE105" i="2"/>
  <c r="AF105" i="2"/>
  <c r="AE106" i="2"/>
  <c r="AF106" i="2"/>
  <c r="AE107" i="2"/>
  <c r="AF107" i="2"/>
  <c r="AE108" i="2"/>
  <c r="AF108" i="2"/>
  <c r="AE109" i="2"/>
  <c r="AF109" i="2"/>
  <c r="AE110" i="2"/>
  <c r="AF110" i="2"/>
  <c r="AE111" i="2"/>
  <c r="AF111" i="2"/>
  <c r="G6" i="2"/>
  <c r="I6" i="2"/>
  <c r="H6" i="2"/>
  <c r="V17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V18" i="2"/>
  <c r="V19" i="2"/>
  <c r="X21" i="2"/>
  <c r="X74" i="2"/>
  <c r="Y74" i="2"/>
  <c r="X75" i="2"/>
  <c r="Y75" i="2"/>
  <c r="X76" i="2"/>
  <c r="Y76" i="2"/>
  <c r="X77" i="2"/>
  <c r="Y77" i="2"/>
  <c r="X78" i="2"/>
  <c r="Y78" i="2"/>
  <c r="X79" i="2"/>
  <c r="Y79" i="2"/>
  <c r="X80" i="2"/>
  <c r="Y80" i="2"/>
  <c r="X81" i="2"/>
  <c r="Y81" i="2"/>
  <c r="X82" i="2"/>
  <c r="Y82" i="2"/>
  <c r="X83" i="2"/>
  <c r="Y83" i="2"/>
  <c r="X84" i="2"/>
  <c r="Y84" i="2"/>
  <c r="X85" i="2"/>
  <c r="Y85" i="2"/>
  <c r="X86" i="2"/>
  <c r="Y86" i="2"/>
  <c r="X87" i="2"/>
  <c r="Y87" i="2"/>
  <c r="X88" i="2"/>
  <c r="Y88" i="2"/>
  <c r="X89" i="2"/>
  <c r="Y89" i="2"/>
  <c r="X90" i="2"/>
  <c r="Y90" i="2"/>
  <c r="X91" i="2"/>
  <c r="Y91" i="2"/>
  <c r="X92" i="2"/>
  <c r="Y92" i="2"/>
  <c r="X93" i="2"/>
  <c r="Y93" i="2"/>
  <c r="X94" i="2"/>
  <c r="Y94" i="2"/>
  <c r="X95" i="2"/>
  <c r="Y95" i="2"/>
  <c r="X96" i="2"/>
  <c r="Y96" i="2"/>
  <c r="X97" i="2"/>
  <c r="Y97" i="2"/>
  <c r="X98" i="2"/>
  <c r="Y98" i="2"/>
  <c r="X99" i="2"/>
  <c r="Y99" i="2"/>
  <c r="X100" i="2"/>
  <c r="Y100" i="2"/>
  <c r="X101" i="2"/>
  <c r="Y101" i="2"/>
  <c r="X102" i="2"/>
  <c r="Y102" i="2"/>
  <c r="X103" i="2"/>
  <c r="Y103" i="2"/>
  <c r="X104" i="2"/>
  <c r="Y104" i="2"/>
  <c r="X105" i="2"/>
  <c r="Y105" i="2"/>
  <c r="X106" i="2"/>
  <c r="Y106" i="2"/>
  <c r="X107" i="2"/>
  <c r="Y107" i="2"/>
  <c r="X108" i="2"/>
  <c r="Y108" i="2"/>
  <c r="X109" i="2"/>
  <c r="Y109" i="2"/>
  <c r="X110" i="2"/>
  <c r="Y110" i="2"/>
  <c r="X111" i="2"/>
  <c r="Y111" i="2"/>
  <c r="Y21" i="2"/>
  <c r="H5" i="2"/>
  <c r="N17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N18" i="2"/>
  <c r="N19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K14" i="2"/>
  <c r="L14" i="2"/>
  <c r="L13" i="2"/>
  <c r="K13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AM73" i="2"/>
  <c r="AF73" i="2"/>
  <c r="AE73" i="2"/>
  <c r="Y73" i="2"/>
  <c r="X73" i="2"/>
  <c r="P73" i="2"/>
  <c r="AM72" i="2"/>
  <c r="AF72" i="2"/>
  <c r="AE72" i="2"/>
  <c r="Y72" i="2"/>
  <c r="X72" i="2"/>
  <c r="P72" i="2"/>
  <c r="AM71" i="2"/>
  <c r="AF71" i="2"/>
  <c r="AE71" i="2"/>
  <c r="Y71" i="2"/>
  <c r="X71" i="2"/>
  <c r="P71" i="2"/>
  <c r="AM70" i="2"/>
  <c r="AF70" i="2"/>
  <c r="AE70" i="2"/>
  <c r="Y70" i="2"/>
  <c r="X70" i="2"/>
  <c r="P70" i="2"/>
  <c r="AM69" i="2"/>
  <c r="AF69" i="2"/>
  <c r="AE69" i="2"/>
  <c r="Y69" i="2"/>
  <c r="X69" i="2"/>
  <c r="P69" i="2"/>
  <c r="AM68" i="2"/>
  <c r="AF68" i="2"/>
  <c r="AE68" i="2"/>
  <c r="Y68" i="2"/>
  <c r="X68" i="2"/>
  <c r="P68" i="2"/>
  <c r="AM67" i="2"/>
  <c r="AF67" i="2"/>
  <c r="AE67" i="2"/>
  <c r="Y67" i="2"/>
  <c r="X67" i="2"/>
  <c r="P67" i="2"/>
  <c r="AM66" i="2"/>
  <c r="AF66" i="2"/>
  <c r="AE66" i="2"/>
  <c r="Y66" i="2"/>
  <c r="X66" i="2"/>
  <c r="P66" i="2"/>
  <c r="AM65" i="2"/>
  <c r="AF65" i="2"/>
  <c r="AE65" i="2"/>
  <c r="Y65" i="2"/>
  <c r="X65" i="2"/>
  <c r="P65" i="2"/>
  <c r="AM64" i="2"/>
  <c r="AF64" i="2"/>
  <c r="AE64" i="2"/>
  <c r="Y64" i="2"/>
  <c r="X64" i="2"/>
  <c r="P64" i="2"/>
  <c r="AM63" i="2"/>
  <c r="AF63" i="2"/>
  <c r="AE63" i="2"/>
  <c r="Y63" i="2"/>
  <c r="X63" i="2"/>
  <c r="P63" i="2"/>
  <c r="AM62" i="2"/>
  <c r="AF62" i="2"/>
  <c r="AE62" i="2"/>
  <c r="Y62" i="2"/>
  <c r="X62" i="2"/>
  <c r="P62" i="2"/>
  <c r="AM61" i="2"/>
  <c r="AF61" i="2"/>
  <c r="AE61" i="2"/>
  <c r="Y61" i="2"/>
  <c r="X61" i="2"/>
  <c r="P61" i="2"/>
  <c r="AM60" i="2"/>
  <c r="AF60" i="2"/>
  <c r="AE60" i="2"/>
  <c r="Y60" i="2"/>
  <c r="X60" i="2"/>
  <c r="P60" i="2"/>
  <c r="AM59" i="2"/>
  <c r="AF59" i="2"/>
  <c r="AE59" i="2"/>
  <c r="Y59" i="2"/>
  <c r="X59" i="2"/>
  <c r="P59" i="2"/>
  <c r="AM58" i="2"/>
  <c r="AF58" i="2"/>
  <c r="AE58" i="2"/>
  <c r="Y58" i="2"/>
  <c r="X58" i="2"/>
  <c r="P58" i="2"/>
  <c r="AM57" i="2"/>
  <c r="AF57" i="2"/>
  <c r="AE57" i="2"/>
  <c r="Y57" i="2"/>
  <c r="X57" i="2"/>
  <c r="P57" i="2"/>
  <c r="AM56" i="2"/>
  <c r="AF56" i="2"/>
  <c r="AE56" i="2"/>
  <c r="Y56" i="2"/>
  <c r="X56" i="2"/>
  <c r="P56" i="2"/>
  <c r="AM55" i="2"/>
  <c r="AF55" i="2"/>
  <c r="AE55" i="2"/>
  <c r="Y55" i="2"/>
  <c r="X55" i="2"/>
  <c r="P55" i="2"/>
  <c r="AM54" i="2"/>
  <c r="AF54" i="2"/>
  <c r="AE54" i="2"/>
  <c r="Y54" i="2"/>
  <c r="X54" i="2"/>
  <c r="P54" i="2"/>
  <c r="AM53" i="2"/>
  <c r="AF53" i="2"/>
  <c r="AE53" i="2"/>
  <c r="Y53" i="2"/>
  <c r="X53" i="2"/>
  <c r="P53" i="2"/>
  <c r="AM52" i="2"/>
  <c r="AF52" i="2"/>
  <c r="AE52" i="2"/>
  <c r="Y52" i="2"/>
  <c r="X52" i="2"/>
  <c r="P52" i="2"/>
  <c r="AM51" i="2"/>
  <c r="AF51" i="2"/>
  <c r="AE51" i="2"/>
  <c r="Y51" i="2"/>
  <c r="X51" i="2"/>
  <c r="P51" i="2"/>
  <c r="AM50" i="2"/>
  <c r="AF50" i="2"/>
  <c r="AE50" i="2"/>
  <c r="Y50" i="2"/>
  <c r="X50" i="2"/>
  <c r="P50" i="2"/>
  <c r="AM49" i="2"/>
  <c r="AF49" i="2"/>
  <c r="AE49" i="2"/>
  <c r="Y49" i="2"/>
  <c r="X49" i="2"/>
  <c r="P49" i="2"/>
  <c r="AM48" i="2"/>
  <c r="AF48" i="2"/>
  <c r="AE48" i="2"/>
  <c r="Y48" i="2"/>
  <c r="X48" i="2"/>
  <c r="P48" i="2"/>
  <c r="AM47" i="2"/>
  <c r="AF47" i="2"/>
  <c r="AE47" i="2"/>
  <c r="Y47" i="2"/>
  <c r="X47" i="2"/>
  <c r="P47" i="2"/>
  <c r="AM46" i="2"/>
  <c r="AF46" i="2"/>
  <c r="AE46" i="2"/>
  <c r="Y46" i="2"/>
  <c r="X46" i="2"/>
  <c r="P46" i="2"/>
  <c r="AM45" i="2"/>
  <c r="AF45" i="2"/>
  <c r="AE45" i="2"/>
  <c r="Y45" i="2"/>
  <c r="X45" i="2"/>
  <c r="P45" i="2"/>
  <c r="AM44" i="2"/>
  <c r="AF44" i="2"/>
  <c r="AE44" i="2"/>
  <c r="Y44" i="2"/>
  <c r="X44" i="2"/>
  <c r="P44" i="2"/>
  <c r="AM43" i="2"/>
  <c r="AF43" i="2"/>
  <c r="AE43" i="2"/>
  <c r="Y43" i="2"/>
  <c r="X43" i="2"/>
  <c r="P43" i="2"/>
  <c r="AM42" i="2"/>
  <c r="AF42" i="2"/>
  <c r="AE42" i="2"/>
  <c r="Y42" i="2"/>
  <c r="X42" i="2"/>
  <c r="P42" i="2"/>
  <c r="AM41" i="2"/>
  <c r="AF41" i="2"/>
  <c r="AE41" i="2"/>
  <c r="Y41" i="2"/>
  <c r="X41" i="2"/>
  <c r="P41" i="2"/>
  <c r="AM40" i="2"/>
  <c r="AF40" i="2"/>
  <c r="AE40" i="2"/>
  <c r="Y40" i="2"/>
  <c r="X40" i="2"/>
  <c r="P40" i="2"/>
  <c r="AM39" i="2"/>
  <c r="AF39" i="2"/>
  <c r="AE39" i="2"/>
  <c r="Y39" i="2"/>
  <c r="X39" i="2"/>
  <c r="P39" i="2"/>
  <c r="AM38" i="2"/>
  <c r="AF38" i="2"/>
  <c r="AE38" i="2"/>
  <c r="Y38" i="2"/>
  <c r="X38" i="2"/>
  <c r="P38" i="2"/>
  <c r="AM37" i="2"/>
  <c r="AF37" i="2"/>
  <c r="AE37" i="2"/>
  <c r="Y37" i="2"/>
  <c r="X37" i="2"/>
  <c r="P37" i="2"/>
  <c r="AM36" i="2"/>
  <c r="AF36" i="2"/>
  <c r="AE36" i="2"/>
  <c r="Y36" i="2"/>
  <c r="X36" i="2"/>
  <c r="P36" i="2"/>
  <c r="AM35" i="2"/>
  <c r="AF35" i="2"/>
  <c r="AE35" i="2"/>
  <c r="Y35" i="2"/>
  <c r="X35" i="2"/>
  <c r="P35" i="2"/>
  <c r="AM34" i="2"/>
  <c r="AF34" i="2"/>
  <c r="AE34" i="2"/>
  <c r="Y34" i="2"/>
  <c r="X34" i="2"/>
  <c r="P34" i="2"/>
  <c r="AM33" i="2"/>
  <c r="AF33" i="2"/>
  <c r="AE33" i="2"/>
  <c r="Y33" i="2"/>
  <c r="X33" i="2"/>
  <c r="P33" i="2"/>
  <c r="AM32" i="2"/>
  <c r="AF32" i="2"/>
  <c r="AE32" i="2"/>
  <c r="Y32" i="2"/>
  <c r="X32" i="2"/>
  <c r="P32" i="2"/>
  <c r="AM31" i="2"/>
  <c r="AF31" i="2"/>
  <c r="AE31" i="2"/>
  <c r="Y31" i="2"/>
  <c r="X31" i="2"/>
  <c r="P31" i="2"/>
  <c r="AM30" i="2"/>
  <c r="AF30" i="2"/>
  <c r="AE30" i="2"/>
  <c r="Y30" i="2"/>
  <c r="X30" i="2"/>
  <c r="P30" i="2"/>
  <c r="AM29" i="2"/>
  <c r="AF29" i="2"/>
  <c r="AE29" i="2"/>
  <c r="Y29" i="2"/>
  <c r="X29" i="2"/>
  <c r="P29" i="2"/>
  <c r="AM28" i="2"/>
  <c r="AF28" i="2"/>
  <c r="AE28" i="2"/>
  <c r="Y28" i="2"/>
  <c r="X28" i="2"/>
  <c r="P28" i="2"/>
  <c r="AM27" i="2"/>
  <c r="AF27" i="2"/>
  <c r="AE27" i="2"/>
  <c r="Y27" i="2"/>
  <c r="X27" i="2"/>
  <c r="P27" i="2"/>
  <c r="AM26" i="2"/>
  <c r="AF26" i="2"/>
  <c r="AE26" i="2"/>
  <c r="Y26" i="2"/>
  <c r="X26" i="2"/>
  <c r="P26" i="2"/>
  <c r="AM25" i="2"/>
  <c r="AF25" i="2"/>
  <c r="AE25" i="2"/>
  <c r="Y25" i="2"/>
  <c r="X25" i="2"/>
  <c r="P25" i="2"/>
  <c r="AM24" i="2"/>
  <c r="AF24" i="2"/>
  <c r="AE24" i="2"/>
  <c r="Y24" i="2"/>
  <c r="X24" i="2"/>
  <c r="P24" i="2"/>
  <c r="AM23" i="2"/>
  <c r="AF23" i="2"/>
  <c r="AE23" i="2"/>
  <c r="Y23" i="2"/>
  <c r="X23" i="2"/>
  <c r="P23" i="2"/>
  <c r="AM22" i="2"/>
  <c r="AF22" i="2"/>
  <c r="AE22" i="2"/>
  <c r="Y22" i="2"/>
  <c r="X22" i="2"/>
  <c r="P22" i="2"/>
  <c r="AM21" i="2"/>
  <c r="AL21" i="2"/>
  <c r="AF21" i="2"/>
  <c r="AE21" i="2"/>
  <c r="P21" i="2"/>
  <c r="AM17" i="2"/>
  <c r="AF17" i="2"/>
  <c r="Y17" i="2"/>
  <c r="AB39" i="1"/>
  <c r="AB35" i="1"/>
  <c r="AB8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6" i="1"/>
  <c r="AB37" i="1"/>
  <c r="AB38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Y8" i="1"/>
  <c r="R8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Y9" i="1"/>
  <c r="Y10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12" i="1"/>
  <c r="AB13" i="1"/>
  <c r="AB12" i="1"/>
  <c r="U42" i="1"/>
  <c r="U35" i="1"/>
  <c r="U8" i="1"/>
  <c r="N41" i="1"/>
  <c r="N37" i="1"/>
  <c r="N8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12" i="1"/>
  <c r="R9" i="1"/>
  <c r="R10" i="1"/>
  <c r="T16" i="1"/>
  <c r="T13" i="1"/>
  <c r="T14" i="1"/>
  <c r="T15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U12" i="1"/>
  <c r="T12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1" i="1"/>
  <c r="U40" i="1"/>
  <c r="U39" i="1"/>
  <c r="U38" i="1"/>
  <c r="U37" i="1"/>
  <c r="U36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8" i="1"/>
  <c r="N39" i="1"/>
  <c r="N40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13" i="1"/>
  <c r="N14" i="1"/>
  <c r="N15" i="1"/>
  <c r="N16" i="1"/>
  <c r="N12" i="1"/>
  <c r="K8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K9" i="1"/>
  <c r="K10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12" i="1"/>
  <c r="E8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E9" i="1"/>
  <c r="E10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12" i="1"/>
</calcChain>
</file>

<file path=xl/sharedStrings.xml><?xml version="1.0" encoding="utf-8"?>
<sst xmlns="http://schemas.openxmlformats.org/spreadsheetml/2006/main" count="124" uniqueCount="43">
  <si>
    <t>平均</t>
    <rPh sb="0" eb="2">
      <t>ヘイキn</t>
    </rPh>
    <phoneticPr fontId="3"/>
  </si>
  <si>
    <t>分散</t>
    <rPh sb="0" eb="2">
      <t>ブンサン</t>
    </rPh>
    <phoneticPr fontId="3"/>
  </si>
  <si>
    <t>area1)</t>
    <phoneticPr fontId="3"/>
  </si>
  <si>
    <t>area2)</t>
    <phoneticPr fontId="3"/>
  </si>
  <si>
    <t>プロジェクション</t>
    <phoneticPr fontId="3"/>
  </si>
  <si>
    <t>太さ [arcsec]</t>
    <rPh sb="0" eb="1">
      <t>フトサ</t>
    </rPh>
    <phoneticPr fontId="3"/>
  </si>
  <si>
    <t>長さ [arcsec]</t>
    <rPh sb="0" eb="1">
      <t>ナガサ</t>
    </rPh>
    <phoneticPr fontId="3"/>
  </si>
  <si>
    <t>カウント</t>
    <phoneticPr fontId="3"/>
  </si>
  <si>
    <t>σi^2</t>
    <phoneticPr fontId="3"/>
  </si>
  <si>
    <t>平均+3σ</t>
    <rPh sb="0" eb="2">
      <t>ヘイキン</t>
    </rPh>
    <phoneticPr fontId="3"/>
  </si>
  <si>
    <t>1σ</t>
    <phoneticPr fontId="3"/>
  </si>
  <si>
    <t>area3)</t>
    <phoneticPr fontId="3"/>
  </si>
  <si>
    <t>width</t>
    <phoneticPr fontId="3"/>
  </si>
  <si>
    <t>core</t>
    <phoneticPr fontId="3"/>
  </si>
  <si>
    <t>左下</t>
    <rPh sb="0" eb="1">
      <t>ヒダリシタ</t>
    </rPh>
    <rPh sb="1" eb="2">
      <t>シタ</t>
    </rPh>
    <phoneticPr fontId="3"/>
  </si>
  <si>
    <t>右上</t>
    <rPh sb="0" eb="2">
      <t>ミギウエ</t>
    </rPh>
    <phoneticPr fontId="3"/>
  </si>
  <si>
    <t>w_err</t>
    <phoneticPr fontId="3"/>
  </si>
  <si>
    <t>PSF</t>
    <phoneticPr fontId="3"/>
  </si>
  <si>
    <t>+/-</t>
  </si>
  <si>
    <t>FWHM_err</t>
    <phoneticPr fontId="3"/>
  </si>
  <si>
    <t>1cnt=?arcsec</t>
    <phoneticPr fontId="3"/>
  </si>
  <si>
    <t>コアから [arcsec]</t>
    <phoneticPr fontId="3"/>
  </si>
  <si>
    <t>fit_width [cnt]</t>
    <phoneticPr fontId="3"/>
  </si>
  <si>
    <t>FWHM [arcsec]</t>
    <phoneticPr fontId="3"/>
  </si>
  <si>
    <t>width</t>
    <phoneticPr fontId="3"/>
  </si>
  <si>
    <t>area4)</t>
    <phoneticPr fontId="3"/>
  </si>
  <si>
    <t>area5)</t>
    <phoneticPr fontId="3"/>
  </si>
  <si>
    <t>幅 [arcsec]</t>
    <rPh sb="0" eb="1">
      <t>ハバ</t>
    </rPh>
    <phoneticPr fontId="3"/>
  </si>
  <si>
    <t>center</t>
    <phoneticPr fontId="3"/>
  </si>
  <si>
    <t>sigma</t>
    <phoneticPr fontId="3"/>
  </si>
  <si>
    <t>double peakの場合</t>
    <phoneticPr fontId="3"/>
  </si>
  <si>
    <t>左peak</t>
    <rPh sb="0" eb="1">
      <t>ヒダリ</t>
    </rPh>
    <phoneticPr fontId="3"/>
  </si>
  <si>
    <t>右peak</t>
    <rPh sb="0" eb="1">
      <t>⇒</t>
    </rPh>
    <phoneticPr fontId="3"/>
  </si>
  <si>
    <t>cen_err</t>
    <phoneticPr fontId="3"/>
  </si>
  <si>
    <t>sigma_err</t>
    <phoneticPr fontId="3"/>
  </si>
  <si>
    <t>FWHM edge</t>
    <phoneticPr fontId="3"/>
  </si>
  <si>
    <t>FWHM edge_err</t>
    <phoneticPr fontId="3"/>
  </si>
  <si>
    <t>double peak</t>
    <phoneticPr fontId="3"/>
  </si>
  <si>
    <t>double peak</t>
    <phoneticPr fontId="3"/>
  </si>
  <si>
    <t>single gauss</t>
    <phoneticPr fontId="3"/>
  </si>
  <si>
    <t>single gauss</t>
    <phoneticPr fontId="3"/>
  </si>
  <si>
    <t>craft et al. 2002</t>
    <phoneticPr fontId="3"/>
  </si>
  <si>
    <t>width = sqrt(FWHM^2- PSF^2)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</si>
</sst>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Yu Gothic"/>
      <family val="2"/>
      <charset val="128"/>
      <scheme val="minor"/>
    </font>
    <font>
      <sz val="12"/>
      <color rgb="FFFF0000"/>
      <name val="Yu Gothic"/>
      <family val="2"/>
      <charset val="128"/>
      <scheme val="minor"/>
    </font>
    <font>
      <b/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2" fontId="0" fillId="0" borderId="0" xfId="0" applyNumberFormat="1"/>
    <xf numFmtId="2" fontId="0" fillId="0" borderId="1" xfId="0" applyNumberFormat="1" applyBorder="1"/>
    <xf numFmtId="0" fontId="0" fillId="0" borderId="1" xfId="0" applyBorder="1"/>
    <xf numFmtId="0" fontId="2" fillId="0" borderId="1" xfId="0" applyFont="1" applyBorder="1"/>
    <xf numFmtId="0" fontId="2" fillId="0" borderId="3" xfId="0" applyFont="1" applyBorder="1"/>
    <xf numFmtId="2" fontId="0" fillId="0" borderId="2" xfId="0" applyNumberFormat="1" applyBorder="1"/>
    <xf numFmtId="2" fontId="0" fillId="0" borderId="2" xfId="0" applyNumberFormat="1" applyFill="1" applyBorder="1"/>
    <xf numFmtId="0" fontId="1" fillId="0" borderId="0" xfId="0" applyFont="1"/>
    <xf numFmtId="0" fontId="0" fillId="0" borderId="0" xfId="0" applyFont="1"/>
    <xf numFmtId="2" fontId="0" fillId="0" borderId="0" xfId="0" applyNumberFormat="1" applyBorder="1"/>
  </cellXfs>
  <cellStyles count="4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knotないとこ幅!$AP$21:$AP$111</c:f>
              <c:numCache>
                <c:formatCode>General</c:formatCode>
                <c:ptCount val="9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</c:numCache>
            </c:numRef>
          </c:xVal>
          <c:yVal>
            <c:numRef>
              <c:f>knotないとこ幅!$AQ$21:$AQ$111</c:f>
              <c:numCache>
                <c:formatCode>General</c:formatCode>
                <c:ptCount val="91"/>
                <c:pt idx="0">
                  <c:v>5.2991728115525</c:v>
                </c:pt>
                <c:pt idx="1">
                  <c:v>5.63739880369032</c:v>
                </c:pt>
                <c:pt idx="2">
                  <c:v>3.62601196309671</c:v>
                </c:pt>
                <c:pt idx="3">
                  <c:v>2.88292854809464</c:v>
                </c:pt>
                <c:pt idx="4">
                  <c:v>3.05853572595267</c:v>
                </c:pt>
                <c:pt idx="5">
                  <c:v>2.80161914095474</c:v>
                </c:pt>
                <c:pt idx="6">
                  <c:v>4.18049983666252</c:v>
                </c:pt>
                <c:pt idx="7">
                  <c:v>3.57886307773765</c:v>
                </c:pt>
                <c:pt idx="8">
                  <c:v>2.74308341500207</c:v>
                </c:pt>
                <c:pt idx="9">
                  <c:v>4.60163675892487</c:v>
                </c:pt>
                <c:pt idx="10">
                  <c:v>2.64389298547944</c:v>
                </c:pt>
                <c:pt idx="11">
                  <c:v>3.43252376285596</c:v>
                </c:pt>
                <c:pt idx="12">
                  <c:v>2.75447025559568</c:v>
                </c:pt>
                <c:pt idx="13">
                  <c:v>3.08780358892901</c:v>
                </c:pt>
                <c:pt idx="14">
                  <c:v>3.30406547035699</c:v>
                </c:pt>
                <c:pt idx="15">
                  <c:v>4.0764167483354</c:v>
                </c:pt>
                <c:pt idx="16">
                  <c:v>5.24552974440431</c:v>
                </c:pt>
                <c:pt idx="17">
                  <c:v>5.11707145190535</c:v>
                </c:pt>
                <c:pt idx="18">
                  <c:v>4.62601196309671</c:v>
                </c:pt>
                <c:pt idx="19">
                  <c:v>4.11707145190535</c:v>
                </c:pt>
                <c:pt idx="20">
                  <c:v>3.56747623714404</c:v>
                </c:pt>
                <c:pt idx="21">
                  <c:v>3.49755367059775</c:v>
                </c:pt>
                <c:pt idx="22">
                  <c:v>5.14633931488169</c:v>
                </c:pt>
                <c:pt idx="23">
                  <c:v>6.12845829249896</c:v>
                </c:pt>
                <c:pt idx="24">
                  <c:v>4.01298836357823</c:v>
                </c:pt>
                <c:pt idx="25">
                  <c:v>4.36260119630967</c:v>
                </c:pt>
                <c:pt idx="26">
                  <c:v>3.06502990774179</c:v>
                </c:pt>
                <c:pt idx="27">
                  <c:v>4.04714888535906</c:v>
                </c:pt>
                <c:pt idx="28">
                  <c:v>8.234142903810699</c:v>
                </c:pt>
                <c:pt idx="29">
                  <c:v>10.9479584558364</c:v>
                </c:pt>
                <c:pt idx="30">
                  <c:v>16.2048750408343</c:v>
                </c:pt>
                <c:pt idx="31">
                  <c:v>26.6373988036903</c:v>
                </c:pt>
                <c:pt idx="32">
                  <c:v>33.1463393148816</c:v>
                </c:pt>
                <c:pt idx="33">
                  <c:v>55.4682858076214</c:v>
                </c:pt>
                <c:pt idx="34">
                  <c:v>67.195177813076</c:v>
                </c:pt>
                <c:pt idx="35">
                  <c:v>66.2276487220215</c:v>
                </c:pt>
                <c:pt idx="36">
                  <c:v>58.4959521476131</c:v>
                </c:pt>
                <c:pt idx="37">
                  <c:v>46.7300950514238</c:v>
                </c:pt>
                <c:pt idx="38">
                  <c:v>25.1528334966708</c:v>
                </c:pt>
                <c:pt idx="39">
                  <c:v>18.2471312673889</c:v>
                </c:pt>
                <c:pt idx="40">
                  <c:v>16.0894051119136</c:v>
                </c:pt>
                <c:pt idx="41">
                  <c:v>24.8471665033291</c:v>
                </c:pt>
                <c:pt idx="42">
                  <c:v>27.391869059286</c:v>
                </c:pt>
                <c:pt idx="43">
                  <c:v>23.2113692226234</c:v>
                </c:pt>
                <c:pt idx="44">
                  <c:v>18.7024287114321</c:v>
                </c:pt>
                <c:pt idx="45">
                  <c:v>15.0926962477335</c:v>
                </c:pt>
                <c:pt idx="46">
                  <c:v>11.0178810223827</c:v>
                </c:pt>
                <c:pt idx="47">
                  <c:v>7.62111930429222</c:v>
                </c:pt>
                <c:pt idx="48">
                  <c:v>9.36099967332504</c:v>
                </c:pt>
                <c:pt idx="49">
                  <c:v>9.5382083741677</c:v>
                </c:pt>
                <c:pt idx="50">
                  <c:v>7.06502990774179</c:v>
                </c:pt>
                <c:pt idx="51">
                  <c:v>7.11707145190535</c:v>
                </c:pt>
                <c:pt idx="52">
                  <c:v>8.90080957047737</c:v>
                </c:pt>
                <c:pt idx="53">
                  <c:v>10.6666666666666</c:v>
                </c:pt>
                <c:pt idx="54">
                  <c:v>12.134952474288</c:v>
                </c:pt>
                <c:pt idx="55">
                  <c:v>16.2926786297633</c:v>
                </c:pt>
                <c:pt idx="56">
                  <c:v>15.8536606851183</c:v>
                </c:pt>
                <c:pt idx="57">
                  <c:v>16.1804998366625</c:v>
                </c:pt>
                <c:pt idx="58">
                  <c:v>13.9008095704773</c:v>
                </c:pt>
                <c:pt idx="59">
                  <c:v>10.9008095704773</c:v>
                </c:pt>
                <c:pt idx="60">
                  <c:v>6.73169657440846</c:v>
                </c:pt>
                <c:pt idx="61">
                  <c:v>3.7723512779784</c:v>
                </c:pt>
                <c:pt idx="62">
                  <c:v>4.37398803690328</c:v>
                </c:pt>
                <c:pt idx="63">
                  <c:v>3.45040478523868</c:v>
                </c:pt>
                <c:pt idx="64">
                  <c:v>2.13495247428808</c:v>
                </c:pt>
                <c:pt idx="65">
                  <c:v>2.38048221869239</c:v>
                </c:pt>
                <c:pt idx="66">
                  <c:v>3.25691658499792</c:v>
                </c:pt>
                <c:pt idx="67">
                  <c:v>3.37398803690328</c:v>
                </c:pt>
                <c:pt idx="68">
                  <c:v>3.43252376285595</c:v>
                </c:pt>
                <c:pt idx="69">
                  <c:v>2.81300598154835</c:v>
                </c:pt>
                <c:pt idx="70">
                  <c:v>2.26341076678704</c:v>
                </c:pt>
                <c:pt idx="71">
                  <c:v>2.32194649273972</c:v>
                </c:pt>
                <c:pt idx="72">
                  <c:v>3.6195177813076</c:v>
                </c:pt>
                <c:pt idx="73">
                  <c:v>1.52032735178497</c:v>
                </c:pt>
                <c:pt idx="74">
                  <c:v>0.409750081668737</c:v>
                </c:pt>
                <c:pt idx="75">
                  <c:v>2.4731784664259</c:v>
                </c:pt>
                <c:pt idx="76">
                  <c:v>3.0</c:v>
                </c:pt>
                <c:pt idx="77">
                  <c:v>1.6146251225031</c:v>
                </c:pt>
                <c:pt idx="78">
                  <c:v>2.57886307773765</c:v>
                </c:pt>
                <c:pt idx="79">
                  <c:v>2.21626188142797</c:v>
                </c:pt>
                <c:pt idx="80">
                  <c:v>1.88292854809464</c:v>
                </c:pt>
                <c:pt idx="81">
                  <c:v>2.30406547035699</c:v>
                </c:pt>
                <c:pt idx="82">
                  <c:v>2.73658923321295</c:v>
                </c:pt>
                <c:pt idx="83">
                  <c:v>2.40325589987962</c:v>
                </c:pt>
                <c:pt idx="84">
                  <c:v>2.2341429038107</c:v>
                </c:pt>
                <c:pt idx="85">
                  <c:v>1.67316084845578</c:v>
                </c:pt>
                <c:pt idx="86">
                  <c:v>2.04065470356994</c:v>
                </c:pt>
                <c:pt idx="87">
                  <c:v>3.02926786297633</c:v>
                </c:pt>
                <c:pt idx="88">
                  <c:v>3.60163675892487</c:v>
                </c:pt>
                <c:pt idx="89">
                  <c:v>2.36260119630967</c:v>
                </c:pt>
                <c:pt idx="90">
                  <c:v>2.11707145190535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63456"/>
        <c:axId val="-88607952"/>
      </c:scatterChart>
      <c:valAx>
        <c:axId val="-406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88607952"/>
        <c:crosses val="autoZero"/>
        <c:crossBetween val="midCat"/>
      </c:valAx>
      <c:valAx>
        <c:axId val="-8860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406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Jet Width (2005-2009)</a:t>
            </a:r>
            <a:endParaRPr lang="ja-JP"/>
          </a:p>
        </c:rich>
      </c:tx>
      <c:layout>
        <c:manualLayout>
          <c:xMode val="edge"/>
          <c:yMode val="edge"/>
          <c:x val="0.33107383070959"/>
          <c:y val="0.0462495860760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2903099766993"/>
          <c:y val="0.196502283397095"/>
          <c:w val="0.811788180210792"/>
          <c:h val="0.57927190824210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knotないとこ幅!$H$5:$H$16</c:f>
                <c:numCache>
                  <c:formatCode>General</c:formatCode>
                  <c:ptCount val="12"/>
                  <c:pt idx="0">
                    <c:v>0.445568388312088</c:v>
                  </c:pt>
                  <c:pt idx="1">
                    <c:v>0.272098058903297</c:v>
                  </c:pt>
                  <c:pt idx="2">
                    <c:v>0.530171263885714</c:v>
                  </c:pt>
                  <c:pt idx="3">
                    <c:v>0.828679073989011</c:v>
                  </c:pt>
                  <c:pt idx="4">
                    <c:v>1.066886231169231</c:v>
                  </c:pt>
                  <c:pt idx="5">
                    <c:v>0.613553436155652</c:v>
                  </c:pt>
                  <c:pt idx="6">
                    <c:v>0.583707108079983</c:v>
                  </c:pt>
                  <c:pt idx="7">
                    <c:v>1.049788127269775</c:v>
                  </c:pt>
                  <c:pt idx="8">
                    <c:v>1.028459586771476</c:v>
                  </c:pt>
                  <c:pt idx="9">
                    <c:v>1.956408387560439</c:v>
                  </c:pt>
                  <c:pt idx="10">
                    <c:v>1.439165602087912</c:v>
                  </c:pt>
                  <c:pt idx="11">
                    <c:v>1.052772699817582</c:v>
                  </c:pt>
                </c:numCache>
              </c:numRef>
            </c:plus>
            <c:minus>
              <c:numRef>
                <c:f>knotないとこ幅!$H$5:$H$16</c:f>
                <c:numCache>
                  <c:formatCode>General</c:formatCode>
                  <c:ptCount val="12"/>
                  <c:pt idx="0">
                    <c:v>0.445568388312088</c:v>
                  </c:pt>
                  <c:pt idx="1">
                    <c:v>0.272098058903297</c:v>
                  </c:pt>
                  <c:pt idx="2">
                    <c:v>0.530171263885714</c:v>
                  </c:pt>
                  <c:pt idx="3">
                    <c:v>0.828679073989011</c:v>
                  </c:pt>
                  <c:pt idx="4">
                    <c:v>1.066886231169231</c:v>
                  </c:pt>
                  <c:pt idx="5">
                    <c:v>0.613553436155652</c:v>
                  </c:pt>
                  <c:pt idx="6">
                    <c:v>0.583707108079983</c:v>
                  </c:pt>
                  <c:pt idx="7">
                    <c:v>1.049788127269775</c:v>
                  </c:pt>
                  <c:pt idx="8">
                    <c:v>1.028459586771476</c:v>
                  </c:pt>
                  <c:pt idx="9">
                    <c:v>1.956408387560439</c:v>
                  </c:pt>
                  <c:pt idx="10">
                    <c:v>1.439165602087912</c:v>
                  </c:pt>
                  <c:pt idx="11">
                    <c:v>1.052772699817582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knotないとこ幅!$D$5:$D$16</c:f>
                <c:numCache>
                  <c:formatCode>General</c:formatCode>
                  <c:ptCount val="12"/>
                  <c:pt idx="0">
                    <c:v>2.0</c:v>
                  </c:pt>
                  <c:pt idx="1">
                    <c:v>2.0</c:v>
                  </c:pt>
                  <c:pt idx="2">
                    <c:v>2.0</c:v>
                  </c:pt>
                  <c:pt idx="3">
                    <c:v>1.563</c:v>
                  </c:pt>
                  <c:pt idx="4">
                    <c:v>1.563</c:v>
                  </c:pt>
                  <c:pt idx="5">
                    <c:v>1.563</c:v>
                  </c:pt>
                  <c:pt idx="6">
                    <c:v>1.563</c:v>
                  </c:pt>
                  <c:pt idx="7">
                    <c:v>1.563</c:v>
                  </c:pt>
                  <c:pt idx="8">
                    <c:v>1.56</c:v>
                  </c:pt>
                  <c:pt idx="9">
                    <c:v>1.56</c:v>
                  </c:pt>
                  <c:pt idx="10">
                    <c:v>1.563</c:v>
                  </c:pt>
                  <c:pt idx="11">
                    <c:v>2.0</c:v>
                  </c:pt>
                </c:numCache>
              </c:numRef>
            </c:plus>
            <c:minus>
              <c:numRef>
                <c:f>knotないとこ幅!$D$5:$D$16</c:f>
                <c:numCache>
                  <c:formatCode>General</c:formatCode>
                  <c:ptCount val="12"/>
                  <c:pt idx="0">
                    <c:v>2.0</c:v>
                  </c:pt>
                  <c:pt idx="1">
                    <c:v>2.0</c:v>
                  </c:pt>
                  <c:pt idx="2">
                    <c:v>2.0</c:v>
                  </c:pt>
                  <c:pt idx="3">
                    <c:v>1.563</c:v>
                  </c:pt>
                  <c:pt idx="4">
                    <c:v>1.563</c:v>
                  </c:pt>
                  <c:pt idx="5">
                    <c:v>1.563</c:v>
                  </c:pt>
                  <c:pt idx="6">
                    <c:v>1.563</c:v>
                  </c:pt>
                  <c:pt idx="7">
                    <c:v>1.563</c:v>
                  </c:pt>
                  <c:pt idx="8">
                    <c:v>1.56</c:v>
                  </c:pt>
                  <c:pt idx="9">
                    <c:v>1.56</c:v>
                  </c:pt>
                  <c:pt idx="10">
                    <c:v>1.563</c:v>
                  </c:pt>
                  <c:pt idx="11">
                    <c:v>2.0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knotないとこ幅!$C$5:$C$16</c:f>
              <c:numCache>
                <c:formatCode>0.00</c:formatCode>
                <c:ptCount val="12"/>
                <c:pt idx="0">
                  <c:v>8.334</c:v>
                </c:pt>
                <c:pt idx="1">
                  <c:v>21.83</c:v>
                </c:pt>
                <c:pt idx="2">
                  <c:v>30.862</c:v>
                </c:pt>
                <c:pt idx="3">
                  <c:v>50.574</c:v>
                </c:pt>
                <c:pt idx="4">
                  <c:v>52.86</c:v>
                </c:pt>
                <c:pt idx="5">
                  <c:v>62.266</c:v>
                </c:pt>
                <c:pt idx="6">
                  <c:v>66.973</c:v>
                </c:pt>
                <c:pt idx="7">
                  <c:v>75.76</c:v>
                </c:pt>
                <c:pt idx="8">
                  <c:v>83.053</c:v>
                </c:pt>
                <c:pt idx="9">
                  <c:v>89.126</c:v>
                </c:pt>
                <c:pt idx="10">
                  <c:v>104.826</c:v>
                </c:pt>
                <c:pt idx="11">
                  <c:v>38.081</c:v>
                </c:pt>
              </c:numCache>
            </c:numRef>
          </c:xVal>
          <c:yVal>
            <c:numRef>
              <c:f>knotないとこ幅!$I$5:$I$16</c:f>
              <c:numCache>
                <c:formatCode>0.00</c:formatCode>
                <c:ptCount val="12"/>
                <c:pt idx="0">
                  <c:v>4.109038341669106</c:v>
                </c:pt>
                <c:pt idx="1">
                  <c:v>4.598380280074797</c:v>
                </c:pt>
                <c:pt idx="2">
                  <c:v>5.523786976894166</c:v>
                </c:pt>
                <c:pt idx="3">
                  <c:v>11.79179437659168</c:v>
                </c:pt>
                <c:pt idx="4">
                  <c:v>12.04249972329081</c:v>
                </c:pt>
                <c:pt idx="5">
                  <c:v>14.19821096542366</c:v>
                </c:pt>
                <c:pt idx="6">
                  <c:v>13.97636270525203</c:v>
                </c:pt>
                <c:pt idx="7">
                  <c:v>16.85543379017923</c:v>
                </c:pt>
                <c:pt idx="8">
                  <c:v>14.00332446892026</c:v>
                </c:pt>
                <c:pt idx="9">
                  <c:v>21.9324067907527</c:v>
                </c:pt>
                <c:pt idx="10">
                  <c:v>23.52449466845299</c:v>
                </c:pt>
                <c:pt idx="11">
                  <c:v>6.908535706504464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3104"/>
        <c:axId val="27263216"/>
      </c:scatterChart>
      <c:valAx>
        <c:axId val="1531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</a:t>
                </a:r>
                <a:r>
                  <a:rPr lang="ja-JP"/>
                  <a:t>からの距離</a:t>
                </a:r>
                <a:r>
                  <a:rPr lang="en-US"/>
                  <a:t> [arcsec]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263216"/>
        <c:crosses val="autoZero"/>
        <c:crossBetween val="midCat"/>
      </c:valAx>
      <c:valAx>
        <c:axId val="2726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Width [arcsec]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1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Relationship Id="rId3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494453</xdr:colOff>
      <xdr:row>48</xdr:row>
      <xdr:rowOff>224045</xdr:rowOff>
    </xdr:from>
    <xdr:to>
      <xdr:col>8</xdr:col>
      <xdr:colOff>439369</xdr:colOff>
      <xdr:row>70</xdr:row>
      <xdr:rowOff>67411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453" y="12322976"/>
          <a:ext cx="9416595" cy="5388710"/>
        </a:xfrm>
        <a:prstGeom prst="rect">
          <a:avLst/>
        </a:prstGeom>
      </xdr:spPr>
    </xdr:pic>
    <xdr:clientData/>
  </xdr:twoCellAnchor>
  <xdr:twoCellAnchor>
    <xdr:from>
      <xdr:col>40</xdr:col>
      <xdr:colOff>365454</xdr:colOff>
      <xdr:row>112</xdr:row>
      <xdr:rowOff>26074</xdr:rowOff>
    </xdr:from>
    <xdr:to>
      <xdr:col>44</xdr:col>
      <xdr:colOff>408297</xdr:colOff>
      <xdr:row>122</xdr:row>
      <xdr:rowOff>168069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117539</xdr:colOff>
      <xdr:row>17</xdr:row>
      <xdr:rowOff>139178</xdr:rowOff>
    </xdr:from>
    <xdr:to>
      <xdr:col>12</xdr:col>
      <xdr:colOff>8249</xdr:colOff>
      <xdr:row>28</xdr:row>
      <xdr:rowOff>60312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B86"/>
  <sheetViews>
    <sheetView topLeftCell="C1" zoomScale="64" workbookViewId="0">
      <selection activeCell="K9" sqref="K9"/>
    </sheetView>
  </sheetViews>
  <sheetFormatPr baseColWidth="12" defaultRowHeight="20" x14ac:dyDescent="0.3"/>
  <sheetData>
    <row r="2" spans="4:28" x14ac:dyDescent="0.3">
      <c r="D2" t="s">
        <v>2</v>
      </c>
      <c r="J2" t="s">
        <v>3</v>
      </c>
      <c r="Q2" t="s">
        <v>11</v>
      </c>
      <c r="X2" t="s">
        <v>11</v>
      </c>
    </row>
    <row r="4" spans="4:28" x14ac:dyDescent="0.3">
      <c r="D4" t="s">
        <v>4</v>
      </c>
      <c r="J4" t="s">
        <v>4</v>
      </c>
      <c r="Q4" t="s">
        <v>4</v>
      </c>
      <c r="X4" t="s">
        <v>4</v>
      </c>
    </row>
    <row r="5" spans="4:28" x14ac:dyDescent="0.3">
      <c r="D5" t="s">
        <v>6</v>
      </c>
      <c r="E5">
        <v>26.015999999999998</v>
      </c>
      <c r="J5" t="s">
        <v>6</v>
      </c>
      <c r="K5">
        <v>26.015999999999998</v>
      </c>
      <c r="Q5" t="s">
        <v>6</v>
      </c>
      <c r="R5">
        <v>26.015999999999998</v>
      </c>
      <c r="X5" t="s">
        <v>6</v>
      </c>
      <c r="Y5">
        <v>26.015999999999998</v>
      </c>
    </row>
    <row r="6" spans="4:28" x14ac:dyDescent="0.3">
      <c r="D6" t="s">
        <v>5</v>
      </c>
      <c r="E6">
        <v>2.2480000000000002</v>
      </c>
      <c r="J6" t="s">
        <v>5</v>
      </c>
      <c r="K6">
        <v>2.2480000000000002</v>
      </c>
      <c r="Q6" t="s">
        <v>5</v>
      </c>
      <c r="R6">
        <v>2.2480000000000002</v>
      </c>
      <c r="X6" t="s">
        <v>5</v>
      </c>
      <c r="Y6">
        <v>2.2480000000000002</v>
      </c>
    </row>
    <row r="8" spans="4:28" x14ac:dyDescent="0.3">
      <c r="D8" t="s">
        <v>0</v>
      </c>
      <c r="E8">
        <f>AVERAGE(E12:E86)</f>
        <v>9.7591929596611244</v>
      </c>
      <c r="J8" t="s">
        <v>0</v>
      </c>
      <c r="K8">
        <f>AVERAGE(K12:K86)</f>
        <v>31.436034350066922</v>
      </c>
      <c r="M8" t="s">
        <v>12</v>
      </c>
      <c r="N8">
        <f>N41-N37</f>
        <v>1.9634716981132083</v>
      </c>
      <c r="Q8" t="s">
        <v>0</v>
      </c>
      <c r="R8">
        <f>AVERAGE(R12:R86)</f>
        <v>11.324068059959567</v>
      </c>
      <c r="T8" t="s">
        <v>12</v>
      </c>
      <c r="U8">
        <f>U42-U35</f>
        <v>3.4360754716981123</v>
      </c>
      <c r="X8" t="s">
        <v>0</v>
      </c>
      <c r="Y8">
        <f>AVERAGE(Y12:Y86)</f>
        <v>6.1819115947415222</v>
      </c>
      <c r="AA8" t="s">
        <v>12</v>
      </c>
      <c r="AB8">
        <f>AB39-AB35</f>
        <v>1.9634716981132083</v>
      </c>
    </row>
    <row r="9" spans="4:28" x14ac:dyDescent="0.3">
      <c r="D9" t="s">
        <v>1</v>
      </c>
      <c r="E9">
        <f>SQRT(SUM(F12:F86)/COUNT(D12:D86))</f>
        <v>4.6445006989873336</v>
      </c>
      <c r="J9" t="s">
        <v>1</v>
      </c>
      <c r="K9">
        <f>SQRT(SUM(L12:L86)/COUNT(J12:J86))</f>
        <v>14.671662105058408</v>
      </c>
      <c r="Q9" t="s">
        <v>1</v>
      </c>
      <c r="R9">
        <f>SQRT(SUM(S12:S86)/COUNT(Q12:Q86))</f>
        <v>5.909027533093556</v>
      </c>
      <c r="X9" t="s">
        <v>1</v>
      </c>
      <c r="Y9">
        <f>SQRT(SUM(Z12:Z86)/COUNT(X12:X86))</f>
        <v>6.2128444849452684</v>
      </c>
    </row>
    <row r="10" spans="4:28" x14ac:dyDescent="0.3">
      <c r="D10" t="s">
        <v>9</v>
      </c>
      <c r="E10">
        <f>E8+E9*1</f>
        <v>14.403693658648457</v>
      </c>
      <c r="J10" t="s">
        <v>10</v>
      </c>
      <c r="K10">
        <f>K8+K9*1</f>
        <v>46.107696455125328</v>
      </c>
      <c r="Q10" t="s">
        <v>10</v>
      </c>
      <c r="R10">
        <f>R8+R9*1</f>
        <v>17.233095593053122</v>
      </c>
      <c r="X10" t="s">
        <v>10</v>
      </c>
      <c r="Y10">
        <f>Y8+Y9*1</f>
        <v>12.39475607968679</v>
      </c>
    </row>
    <row r="11" spans="4:28" x14ac:dyDescent="0.3">
      <c r="E11" t="s">
        <v>7</v>
      </c>
      <c r="F11" t="s">
        <v>8</v>
      </c>
      <c r="K11" t="s">
        <v>7</v>
      </c>
      <c r="L11" t="s">
        <v>8</v>
      </c>
      <c r="R11" t="s">
        <v>7</v>
      </c>
      <c r="S11" t="s">
        <v>8</v>
      </c>
      <c r="Y11" t="s">
        <v>7</v>
      </c>
      <c r="Z11" t="s">
        <v>8</v>
      </c>
    </row>
    <row r="12" spans="4:28" x14ac:dyDescent="0.3">
      <c r="D12">
        <v>1</v>
      </c>
      <c r="E12">
        <v>6.1434213375691202</v>
      </c>
      <c r="F12">
        <f t="shared" ref="F12:F43" si="0">(E12-$E$8)^2</f>
        <v>13.073804423125843</v>
      </c>
      <c r="G12">
        <f>IF(E12&gt;$E$10,1,0)</f>
        <v>0</v>
      </c>
      <c r="J12">
        <v>1</v>
      </c>
      <c r="K12">
        <v>10.290232300361099</v>
      </c>
      <c r="L12">
        <f>(K12-$K$8)^2</f>
        <v>447.14494432534292</v>
      </c>
      <c r="M12">
        <f>IF(K12&gt;$K$10,1,0)</f>
        <v>0</v>
      </c>
      <c r="N12">
        <f>$K$5/COUNT($J$12:$J$64)*J12</f>
        <v>0.49086792452830186</v>
      </c>
      <c r="Q12">
        <v>1</v>
      </c>
      <c r="R12">
        <v>9.5878035889290096</v>
      </c>
      <c r="S12">
        <f>(R12-$R$8)^2</f>
        <v>3.0146143133630199</v>
      </c>
      <c r="T12">
        <f>IF(R12&gt;$R$10,1,0)</f>
        <v>0</v>
      </c>
      <c r="U12">
        <f>$R$5/COUNT($Q$12:$Q$64)*Q12</f>
        <v>0.49086792452830186</v>
      </c>
      <c r="X12">
        <v>1</v>
      </c>
      <c r="Y12">
        <v>3.1146251225030999</v>
      </c>
      <c r="Z12">
        <f>(Y12-$R$8)^2</f>
        <v>67.394953343353876</v>
      </c>
      <c r="AA12">
        <f>IF(Y12&gt;$Y$10,1,0)</f>
        <v>0</v>
      </c>
      <c r="AB12">
        <f>$R$5/COUNT($Q$12:$Q$64)*X12</f>
        <v>0.49086792452830186</v>
      </c>
    </row>
    <row r="13" spans="4:28" x14ac:dyDescent="0.3">
      <c r="D13">
        <v>2</v>
      </c>
      <c r="E13">
        <v>6.2136642087123297</v>
      </c>
      <c r="F13">
        <f t="shared" si="0"/>
        <v>12.570774123804521</v>
      </c>
      <c r="G13">
        <f t="shared" ref="G13:G76" si="1">IF(E13&gt;$E$10,1,0)</f>
        <v>0</v>
      </c>
      <c r="J13">
        <v>2</v>
      </c>
      <c r="K13">
        <v>12.219508972322499</v>
      </c>
      <c r="L13">
        <f t="shared" ref="L13:L64" si="2">(K13-$K$8)^2</f>
        <v>369.27484759349551</v>
      </c>
      <c r="M13">
        <f t="shared" ref="M13:M64" si="3">IF(K13&gt;$K$10,1,0)</f>
        <v>0</v>
      </c>
      <c r="N13">
        <f t="shared" ref="N13:N64" si="4">$K$5/COUNT($J$12:$J$64)*J13</f>
        <v>0.98173584905660372</v>
      </c>
      <c r="Q13">
        <v>2</v>
      </c>
      <c r="R13">
        <v>8.3512143557160599</v>
      </c>
      <c r="S13">
        <f t="shared" ref="S13:S64" si="5">(R13-$R$8)^2</f>
        <v>8.8378591468343402</v>
      </c>
      <c r="T13">
        <f t="shared" ref="T13:T64" si="6">IF(R13&gt;$R$10,1,0)</f>
        <v>0</v>
      </c>
      <c r="U13">
        <f t="shared" ref="U13:U64" si="7">$K$5/COUNT($J$12:$J$64)*Q13</f>
        <v>0.98173584905660372</v>
      </c>
      <c r="X13">
        <v>2</v>
      </c>
      <c r="Y13">
        <v>4.8853748774968899</v>
      </c>
      <c r="Z13">
        <f>(Y13-$R$8)^2</f>
        <v>41.456769897891355</v>
      </c>
      <c r="AA13">
        <f>IF(Y13&gt;$Y$10,1,0)</f>
        <v>0</v>
      </c>
      <c r="AB13">
        <f t="shared" ref="AB13:AB64" si="8">$K$5/COUNT($J$12:$J$64)*X13</f>
        <v>0.98173584905660372</v>
      </c>
    </row>
    <row r="14" spans="4:28" x14ac:dyDescent="0.3">
      <c r="D14">
        <v>3</v>
      </c>
      <c r="E14">
        <v>5.6282893312154396</v>
      </c>
      <c r="F14">
        <f t="shared" si="0"/>
        <v>17.064364787505724</v>
      </c>
      <c r="G14">
        <f t="shared" si="1"/>
        <v>0</v>
      </c>
      <c r="J14">
        <v>3</v>
      </c>
      <c r="K14">
        <v>14.2804910276774</v>
      </c>
      <c r="L14">
        <f t="shared" si="2"/>
        <v>294.31266668638375</v>
      </c>
      <c r="M14">
        <f t="shared" si="3"/>
        <v>0</v>
      </c>
      <c r="N14">
        <f t="shared" si="4"/>
        <v>1.4726037735849056</v>
      </c>
      <c r="Q14">
        <v>3</v>
      </c>
      <c r="R14">
        <v>7.3073125612515497</v>
      </c>
      <c r="S14">
        <f t="shared" si="5"/>
        <v>16.134324736401091</v>
      </c>
      <c r="T14">
        <f t="shared" si="6"/>
        <v>0</v>
      </c>
      <c r="U14">
        <f t="shared" si="7"/>
        <v>1.4726037735849056</v>
      </c>
      <c r="X14">
        <v>3</v>
      </c>
      <c r="Y14">
        <v>4.7902323003611302</v>
      </c>
      <c r="Z14">
        <f t="shared" ref="Z14:Z64" si="9">(Y14-$R$8)^2</f>
        <v>42.691009733407277</v>
      </c>
      <c r="AA14">
        <f t="shared" ref="AA14:AA64" si="10">IF(Y14&gt;$Y$10,1,0)</f>
        <v>0</v>
      </c>
      <c r="AB14">
        <f t="shared" si="8"/>
        <v>1.4726037735849056</v>
      </c>
    </row>
    <row r="15" spans="4:28" x14ac:dyDescent="0.3">
      <c r="D15">
        <v>4</v>
      </c>
      <c r="E15">
        <v>6.43122492649813</v>
      </c>
      <c r="F15">
        <f t="shared" si="0"/>
        <v>11.075371229754769</v>
      </c>
      <c r="G15">
        <f t="shared" si="1"/>
        <v>0</v>
      </c>
      <c r="J15">
        <v>4</v>
      </c>
      <c r="K15">
        <v>15.526821533573999</v>
      </c>
      <c r="L15">
        <f t="shared" si="2"/>
        <v>253.10305244046268</v>
      </c>
      <c r="M15">
        <f t="shared" si="3"/>
        <v>0</v>
      </c>
      <c r="N15">
        <f t="shared" si="4"/>
        <v>1.9634716981132074</v>
      </c>
      <c r="Q15">
        <v>4</v>
      </c>
      <c r="R15">
        <v>9.4902587273163199</v>
      </c>
      <c r="S15">
        <f t="shared" si="5"/>
        <v>3.3628566684894698</v>
      </c>
      <c r="T15">
        <f t="shared" si="6"/>
        <v>0</v>
      </c>
      <c r="U15">
        <f t="shared" si="7"/>
        <v>1.9634716981132074</v>
      </c>
      <c r="X15">
        <v>4</v>
      </c>
      <c r="Y15">
        <v>6.6658659051743498</v>
      </c>
      <c r="Z15">
        <f t="shared" si="9"/>
        <v>21.698847314845636</v>
      </c>
      <c r="AA15">
        <f t="shared" si="10"/>
        <v>0</v>
      </c>
      <c r="AB15">
        <f t="shared" si="8"/>
        <v>1.9634716981132074</v>
      </c>
    </row>
    <row r="16" spans="4:28" x14ac:dyDescent="0.3">
      <c r="D16">
        <v>5</v>
      </c>
      <c r="E16">
        <v>5.9931678956438299</v>
      </c>
      <c r="F16">
        <f t="shared" si="0"/>
        <v>14.182944782806468</v>
      </c>
      <c r="G16">
        <f t="shared" si="1"/>
        <v>0</v>
      </c>
      <c r="J16">
        <v>5</v>
      </c>
      <c r="K16">
        <v>15.507338988206699</v>
      </c>
      <c r="L16">
        <f t="shared" si="2"/>
        <v>253.72333593094737</v>
      </c>
      <c r="M16">
        <f t="shared" si="3"/>
        <v>0</v>
      </c>
      <c r="N16">
        <f t="shared" si="4"/>
        <v>2.4543396226415091</v>
      </c>
      <c r="Q16">
        <v>5</v>
      </c>
      <c r="R16">
        <v>4.6853484505417002</v>
      </c>
      <c r="S16">
        <f t="shared" si="5"/>
        <v>44.07259805246931</v>
      </c>
      <c r="T16">
        <f>IF(R16&gt;$R$10,1,0)</f>
        <v>0</v>
      </c>
      <c r="U16">
        <f t="shared" si="7"/>
        <v>2.4543396226415091</v>
      </c>
      <c r="X16">
        <v>5</v>
      </c>
      <c r="Y16">
        <v>3.9829197391095801</v>
      </c>
      <c r="Z16">
        <f t="shared" si="9"/>
        <v>53.892458668718582</v>
      </c>
      <c r="AA16">
        <f t="shared" si="10"/>
        <v>0</v>
      </c>
      <c r="AB16">
        <f t="shared" si="8"/>
        <v>2.4543396226415091</v>
      </c>
    </row>
    <row r="17" spans="4:28" x14ac:dyDescent="0.3">
      <c r="D17">
        <v>6</v>
      </c>
      <c r="E17">
        <v>5.67024287114321</v>
      </c>
      <c r="F17">
        <f t="shared" si="0"/>
        <v>16.719512826390659</v>
      </c>
      <c r="G17">
        <f t="shared" si="1"/>
        <v>0</v>
      </c>
      <c r="J17">
        <v>6</v>
      </c>
      <c r="K17">
        <v>13.658526916967601</v>
      </c>
      <c r="L17">
        <f t="shared" si="2"/>
        <v>316.03977053390167</v>
      </c>
      <c r="M17">
        <f t="shared" si="3"/>
        <v>0</v>
      </c>
      <c r="N17">
        <f t="shared" si="4"/>
        <v>2.9452075471698111</v>
      </c>
      <c r="Q17">
        <v>6</v>
      </c>
      <c r="R17">
        <v>7.1756071778580299</v>
      </c>
      <c r="S17">
        <f t="shared" si="5"/>
        <v>17.209727690326659</v>
      </c>
      <c r="T17">
        <f t="shared" si="6"/>
        <v>0</v>
      </c>
      <c r="U17">
        <f t="shared" si="7"/>
        <v>2.9452075471698111</v>
      </c>
      <c r="X17">
        <v>6</v>
      </c>
      <c r="Y17">
        <v>3.4121964110709802</v>
      </c>
      <c r="Z17">
        <f t="shared" si="9"/>
        <v>62.597712988487011</v>
      </c>
      <c r="AA17">
        <f t="shared" si="10"/>
        <v>0</v>
      </c>
      <c r="AB17">
        <f t="shared" si="8"/>
        <v>2.9452075471698111</v>
      </c>
    </row>
    <row r="18" spans="4:28" x14ac:dyDescent="0.3">
      <c r="D18">
        <v>7</v>
      </c>
      <c r="E18">
        <v>5.9648785644283899</v>
      </c>
      <c r="F18">
        <f t="shared" si="0"/>
        <v>14.396821729870352</v>
      </c>
      <c r="G18">
        <f t="shared" si="1"/>
        <v>0</v>
      </c>
      <c r="J18">
        <v>7</v>
      </c>
      <c r="K18">
        <v>17.385374877496801</v>
      </c>
      <c r="L18">
        <f t="shared" si="2"/>
        <v>197.42103161412447</v>
      </c>
      <c r="M18">
        <f t="shared" si="3"/>
        <v>0</v>
      </c>
      <c r="N18">
        <f t="shared" si="4"/>
        <v>3.4360754716981132</v>
      </c>
      <c r="Q18">
        <v>7</v>
      </c>
      <c r="R18">
        <v>10.0341605217808</v>
      </c>
      <c r="S18">
        <f t="shared" si="5"/>
        <v>1.6638614570504067</v>
      </c>
      <c r="T18">
        <f t="shared" si="6"/>
        <v>0</v>
      </c>
      <c r="U18">
        <f t="shared" si="7"/>
        <v>3.4360754716981132</v>
      </c>
      <c r="X18">
        <v>7</v>
      </c>
      <c r="Y18">
        <v>4.3243928221419701</v>
      </c>
      <c r="Z18">
        <f t="shared" si="9"/>
        <v>48.995453434916826</v>
      </c>
      <c r="AA18">
        <f t="shared" si="10"/>
        <v>0</v>
      </c>
      <c r="AB18">
        <f t="shared" si="8"/>
        <v>3.4360754716981132</v>
      </c>
    </row>
    <row r="19" spans="4:28" x14ac:dyDescent="0.3">
      <c r="D19">
        <v>8</v>
      </c>
      <c r="E19">
        <v>6.5473178466425903</v>
      </c>
      <c r="F19">
        <f t="shared" si="0"/>
        <v>10.31614174162782</v>
      </c>
      <c r="G19">
        <f t="shared" si="1"/>
        <v>0</v>
      </c>
      <c r="J19">
        <v>8</v>
      </c>
      <c r="K19">
        <v>17.299973573044799</v>
      </c>
      <c r="L19">
        <f t="shared" si="2"/>
        <v>199.82821429166333</v>
      </c>
      <c r="M19">
        <f t="shared" si="3"/>
        <v>0</v>
      </c>
      <c r="N19">
        <f t="shared" si="4"/>
        <v>3.9269433962264149</v>
      </c>
      <c r="Q19">
        <v>8</v>
      </c>
      <c r="R19">
        <v>9.8853748774968899</v>
      </c>
      <c r="S19">
        <f t="shared" si="5"/>
        <v>2.0698380732645849</v>
      </c>
      <c r="T19">
        <f t="shared" si="6"/>
        <v>0</v>
      </c>
      <c r="U19">
        <f t="shared" si="7"/>
        <v>3.9269433962264149</v>
      </c>
      <c r="X19">
        <v>8</v>
      </c>
      <c r="Y19">
        <v>3.1414466560771901</v>
      </c>
      <c r="Z19">
        <f t="shared" si="9"/>
        <v>66.955293039273982</v>
      </c>
      <c r="AA19">
        <f t="shared" si="10"/>
        <v>0</v>
      </c>
      <c r="AB19">
        <f t="shared" si="8"/>
        <v>3.9269433962264149</v>
      </c>
    </row>
    <row r="20" spans="4:28" x14ac:dyDescent="0.3">
      <c r="D20">
        <v>9</v>
      </c>
      <c r="E20">
        <v>6.6351214355715999</v>
      </c>
      <c r="F20">
        <f t="shared" si="0"/>
        <v>9.7598228876270436</v>
      </c>
      <c r="G20">
        <f t="shared" si="1"/>
        <v>0</v>
      </c>
      <c r="J20">
        <v>9</v>
      </c>
      <c r="K20">
        <v>22.439017944644998</v>
      </c>
      <c r="L20">
        <f t="shared" si="2"/>
        <v>80.946304199431239</v>
      </c>
      <c r="M20">
        <f t="shared" si="3"/>
        <v>0</v>
      </c>
      <c r="N20">
        <f t="shared" si="4"/>
        <v>4.4178113207547165</v>
      </c>
      <c r="Q20">
        <v>9</v>
      </c>
      <c r="R20">
        <v>10.885374877496799</v>
      </c>
      <c r="S20">
        <f t="shared" si="5"/>
        <v>0.19245170833931088</v>
      </c>
      <c r="T20">
        <f t="shared" si="6"/>
        <v>0</v>
      </c>
      <c r="U20">
        <f t="shared" si="7"/>
        <v>4.4178113207547165</v>
      </c>
      <c r="X20">
        <v>9</v>
      </c>
      <c r="Y20">
        <v>5.8414730830323798</v>
      </c>
      <c r="Z20">
        <f t="shared" si="9"/>
        <v>30.05884768102722</v>
      </c>
      <c r="AA20">
        <f t="shared" si="10"/>
        <v>0</v>
      </c>
      <c r="AB20">
        <f t="shared" si="8"/>
        <v>4.4178113207547165</v>
      </c>
    </row>
    <row r="21" spans="4:28" x14ac:dyDescent="0.3">
      <c r="D21">
        <v>10</v>
      </c>
      <c r="E21">
        <v>7.6458500490012398</v>
      </c>
      <c r="F21">
        <f t="shared" si="0"/>
        <v>4.4662182580363936</v>
      </c>
      <c r="G21">
        <f t="shared" si="1"/>
        <v>0</v>
      </c>
      <c r="J21">
        <v>10</v>
      </c>
      <c r="K21">
        <v>21.439017944644998</v>
      </c>
      <c r="L21">
        <f t="shared" si="2"/>
        <v>99.940337010275087</v>
      </c>
      <c r="M21">
        <f t="shared" si="3"/>
        <v>0</v>
      </c>
      <c r="N21">
        <f t="shared" si="4"/>
        <v>4.9086792452830181</v>
      </c>
      <c r="Q21">
        <v>10</v>
      </c>
      <c r="R21">
        <v>7.5707233280385902</v>
      </c>
      <c r="S21">
        <f t="shared" si="5"/>
        <v>14.087596676638947</v>
      </c>
      <c r="T21">
        <f t="shared" si="6"/>
        <v>0</v>
      </c>
      <c r="U21">
        <f t="shared" si="7"/>
        <v>4.9086792452830181</v>
      </c>
      <c r="X21">
        <v>10</v>
      </c>
      <c r="Y21">
        <v>4.4390179446450704</v>
      </c>
      <c r="Z21">
        <f t="shared" si="9"/>
        <v>47.403915090392161</v>
      </c>
      <c r="AA21">
        <f t="shared" si="10"/>
        <v>0</v>
      </c>
      <c r="AB21">
        <f t="shared" si="8"/>
        <v>4.9086792452830181</v>
      </c>
    </row>
    <row r="22" spans="4:28" x14ac:dyDescent="0.3">
      <c r="D22">
        <v>11</v>
      </c>
      <c r="E22">
        <v>8.0770749754993698</v>
      </c>
      <c r="F22">
        <f t="shared" si="0"/>
        <v>2.8295209126404051</v>
      </c>
      <c r="G22">
        <f t="shared" si="1"/>
        <v>0</v>
      </c>
      <c r="J22">
        <v>11</v>
      </c>
      <c r="K22">
        <v>22.7097676996388</v>
      </c>
      <c r="L22">
        <f t="shared" si="2"/>
        <v>76.147729654374047</v>
      </c>
      <c r="M22">
        <f t="shared" si="3"/>
        <v>0</v>
      </c>
      <c r="N22">
        <f t="shared" si="4"/>
        <v>5.3995471698113207</v>
      </c>
      <c r="Q22">
        <v>11</v>
      </c>
      <c r="R22">
        <v>7.7634107667870396</v>
      </c>
      <c r="S22">
        <f t="shared" si="5"/>
        <v>12.678280359422708</v>
      </c>
      <c r="T22">
        <f t="shared" si="6"/>
        <v>0</v>
      </c>
      <c r="U22">
        <f t="shared" si="7"/>
        <v>5.3995471698113207</v>
      </c>
      <c r="X22">
        <v>11</v>
      </c>
      <c r="Y22">
        <v>4.3512143557160599</v>
      </c>
      <c r="Z22">
        <f t="shared" si="9"/>
        <v>48.620688780782395</v>
      </c>
      <c r="AA22">
        <f t="shared" si="10"/>
        <v>0</v>
      </c>
      <c r="AB22">
        <f t="shared" si="8"/>
        <v>5.3995471698113207</v>
      </c>
    </row>
    <row r="23" spans="4:28" x14ac:dyDescent="0.3">
      <c r="D23">
        <v>12</v>
      </c>
      <c r="E23">
        <v>10.6097676996388</v>
      </c>
      <c r="F23">
        <f t="shared" si="0"/>
        <v>0.72347738828809027</v>
      </c>
      <c r="G23">
        <f t="shared" si="1"/>
        <v>0</v>
      </c>
      <c r="J23">
        <v>12</v>
      </c>
      <c r="K23">
        <v>18.775554323947599</v>
      </c>
      <c r="L23">
        <f t="shared" si="2"/>
        <v>160.28775449176635</v>
      </c>
      <c r="M23">
        <f t="shared" si="3"/>
        <v>0</v>
      </c>
      <c r="N23">
        <f t="shared" si="4"/>
        <v>5.8904150943396223</v>
      </c>
      <c r="Q23">
        <v>12</v>
      </c>
      <c r="R23">
        <v>7.6317053833935198</v>
      </c>
      <c r="S23">
        <f t="shared" si="5"/>
        <v>13.633542135297981</v>
      </c>
      <c r="T23">
        <f t="shared" si="6"/>
        <v>0</v>
      </c>
      <c r="U23">
        <f t="shared" si="7"/>
        <v>5.8904150943396223</v>
      </c>
      <c r="X23">
        <v>12</v>
      </c>
      <c r="Y23">
        <v>4.3609556283997302</v>
      </c>
      <c r="Z23">
        <f t="shared" si="9"/>
        <v>48.484934734543138</v>
      </c>
      <c r="AA23">
        <f t="shared" si="10"/>
        <v>0</v>
      </c>
      <c r="AB23">
        <f t="shared" si="8"/>
        <v>5.8904150943396223</v>
      </c>
    </row>
    <row r="24" spans="4:28" x14ac:dyDescent="0.3">
      <c r="D24">
        <v>13</v>
      </c>
      <c r="E24">
        <v>8.6887645027197795</v>
      </c>
      <c r="F24">
        <f t="shared" si="0"/>
        <v>1.1458170814298287</v>
      </c>
      <c r="G24">
        <f t="shared" si="1"/>
        <v>0</v>
      </c>
      <c r="J24">
        <v>13</v>
      </c>
      <c r="K24">
        <v>24.507338988206701</v>
      </c>
      <c r="L24">
        <f t="shared" si="2"/>
        <v>48.00681941746334</v>
      </c>
      <c r="M24">
        <f t="shared" si="3"/>
        <v>0</v>
      </c>
      <c r="N24">
        <f t="shared" si="4"/>
        <v>6.3812830188679239</v>
      </c>
      <c r="Q24">
        <v>13</v>
      </c>
      <c r="R24">
        <v>10.3585533439228</v>
      </c>
      <c r="S24">
        <f t="shared" si="5"/>
        <v>0.93221866688355792</v>
      </c>
      <c r="T24">
        <f t="shared" si="6"/>
        <v>0</v>
      </c>
      <c r="U24">
        <f t="shared" si="7"/>
        <v>6.3812830188679239</v>
      </c>
      <c r="X24">
        <v>13</v>
      </c>
      <c r="Y24">
        <v>5.7292502450062104</v>
      </c>
      <c r="Z24">
        <f t="shared" si="9"/>
        <v>31.301986382519448</v>
      </c>
      <c r="AA24">
        <f t="shared" si="10"/>
        <v>0</v>
      </c>
      <c r="AB24">
        <f t="shared" si="8"/>
        <v>6.3812830188679239</v>
      </c>
    </row>
    <row r="25" spans="4:28" x14ac:dyDescent="0.3">
      <c r="D25">
        <v>14</v>
      </c>
      <c r="E25">
        <v>9.3541499509987496</v>
      </c>
      <c r="F25">
        <f t="shared" si="0"/>
        <v>0.16405983886626868</v>
      </c>
      <c r="G25">
        <f t="shared" si="1"/>
        <v>0</v>
      </c>
      <c r="J25">
        <v>14</v>
      </c>
      <c r="K25">
        <v>30.060982055354899</v>
      </c>
      <c r="L25">
        <f t="shared" si="2"/>
        <v>1.8907688131928024</v>
      </c>
      <c r="M25">
        <f t="shared" si="3"/>
        <v>0</v>
      </c>
      <c r="N25">
        <f t="shared" si="4"/>
        <v>6.8721509433962265</v>
      </c>
      <c r="Q25">
        <v>14</v>
      </c>
      <c r="R25">
        <v>9.2195089723225294</v>
      </c>
      <c r="S25">
        <f t="shared" si="5"/>
        <v>4.4291689533556386</v>
      </c>
      <c r="T25">
        <f t="shared" si="6"/>
        <v>0</v>
      </c>
      <c r="U25">
        <f t="shared" si="7"/>
        <v>6.8721509433962265</v>
      </c>
      <c r="X25">
        <v>14</v>
      </c>
      <c r="Y25">
        <v>6.60488384981943</v>
      </c>
      <c r="Z25">
        <f t="shared" si="9"/>
        <v>22.270699609235987</v>
      </c>
      <c r="AA25">
        <f t="shared" si="10"/>
        <v>0</v>
      </c>
      <c r="AB25">
        <f t="shared" si="8"/>
        <v>6.8721509433962265</v>
      </c>
    </row>
    <row r="26" spans="4:28" x14ac:dyDescent="0.3">
      <c r="D26">
        <v>15</v>
      </c>
      <c r="E26">
        <v>7.7795036869315002</v>
      </c>
      <c r="F26">
        <f t="shared" si="0"/>
        <v>3.9191696165607488</v>
      </c>
      <c r="G26">
        <f t="shared" si="1"/>
        <v>0</v>
      </c>
      <c r="J26">
        <v>15</v>
      </c>
      <c r="K26">
        <v>30.243928221419601</v>
      </c>
      <c r="L26">
        <f t="shared" si="2"/>
        <v>1.4211170219585034</v>
      </c>
      <c r="M26">
        <f t="shared" si="3"/>
        <v>0</v>
      </c>
      <c r="N26">
        <f t="shared" si="4"/>
        <v>7.3630188679245281</v>
      </c>
      <c r="Q26">
        <v>15</v>
      </c>
      <c r="R26">
        <v>7.2292502450062104</v>
      </c>
      <c r="S26">
        <f t="shared" si="5"/>
        <v>16.767532937659379</v>
      </c>
      <c r="T26">
        <f t="shared" si="6"/>
        <v>0</v>
      </c>
      <c r="U26">
        <f t="shared" si="7"/>
        <v>7.3630188679245281</v>
      </c>
      <c r="X26">
        <v>15</v>
      </c>
      <c r="Y26">
        <v>5.1756071778580299</v>
      </c>
      <c r="Z26">
        <f t="shared" si="9"/>
        <v>37.803571218732806</v>
      </c>
      <c r="AA26">
        <f t="shared" si="10"/>
        <v>0</v>
      </c>
      <c r="AB26">
        <f t="shared" si="8"/>
        <v>7.3630188679245281</v>
      </c>
    </row>
    <row r="27" spans="4:28" x14ac:dyDescent="0.3">
      <c r="D27">
        <v>16</v>
      </c>
      <c r="E27">
        <v>6.5629038829364701</v>
      </c>
      <c r="F27">
        <f t="shared" si="0"/>
        <v>10.216263861989344</v>
      </c>
      <c r="G27">
        <f t="shared" si="1"/>
        <v>0</v>
      </c>
      <c r="J27">
        <v>16</v>
      </c>
      <c r="K27">
        <v>27.4487592173287</v>
      </c>
      <c r="L27">
        <f t="shared" si="2"/>
        <v>15.898362984152611</v>
      </c>
      <c r="M27">
        <f t="shared" si="3"/>
        <v>0</v>
      </c>
      <c r="N27">
        <f t="shared" si="4"/>
        <v>7.8538867924528297</v>
      </c>
      <c r="Q27">
        <v>16</v>
      </c>
      <c r="R27">
        <v>9.5</v>
      </c>
      <c r="S27">
        <f t="shared" si="5"/>
        <v>3.3272242873646571</v>
      </c>
      <c r="T27">
        <f t="shared" si="6"/>
        <v>0</v>
      </c>
      <c r="U27">
        <f t="shared" si="7"/>
        <v>7.8538867924528297</v>
      </c>
      <c r="X27">
        <v>16</v>
      </c>
      <c r="Y27">
        <v>4.7536694941033701</v>
      </c>
      <c r="Z27">
        <f t="shared" si="9"/>
        <v>43.170137314205164</v>
      </c>
      <c r="AA27">
        <f t="shared" si="10"/>
        <v>0</v>
      </c>
      <c r="AB27">
        <f t="shared" si="8"/>
        <v>7.8538867924528297</v>
      </c>
    </row>
    <row r="28" spans="4:28" x14ac:dyDescent="0.3">
      <c r="D28">
        <v>17</v>
      </c>
      <c r="E28">
        <v>8.1853748774968906</v>
      </c>
      <c r="F28">
        <f t="shared" si="0"/>
        <v>2.476903355747107</v>
      </c>
      <c r="G28">
        <f t="shared" si="1"/>
        <v>0</v>
      </c>
      <c r="J28">
        <v>17</v>
      </c>
      <c r="K28">
        <v>33.892713865703598</v>
      </c>
      <c r="L28">
        <f t="shared" si="2"/>
        <v>6.0352742425488524</v>
      </c>
      <c r="M28">
        <f t="shared" si="3"/>
        <v>0</v>
      </c>
      <c r="N28">
        <f t="shared" si="4"/>
        <v>8.3447547169811322</v>
      </c>
      <c r="Q28">
        <v>17</v>
      </c>
      <c r="R28">
        <v>9.6487856442839401</v>
      </c>
      <c r="S28">
        <f t="shared" si="5"/>
        <v>2.8065711722719628</v>
      </c>
      <c r="T28">
        <f t="shared" si="6"/>
        <v>0</v>
      </c>
      <c r="U28">
        <f t="shared" si="7"/>
        <v>8.3447547169811322</v>
      </c>
      <c r="X28">
        <v>17</v>
      </c>
      <c r="Y28">
        <v>3.8512143557160599</v>
      </c>
      <c r="Z28">
        <f t="shared" si="9"/>
        <v>55.8435424850259</v>
      </c>
      <c r="AA28">
        <f t="shared" si="10"/>
        <v>0</v>
      </c>
      <c r="AB28">
        <f t="shared" si="8"/>
        <v>8.3447547169811322</v>
      </c>
    </row>
    <row r="29" spans="4:28" x14ac:dyDescent="0.3">
      <c r="D29">
        <v>18</v>
      </c>
      <c r="E29">
        <v>7.0116895272204003</v>
      </c>
      <c r="F29">
        <f t="shared" si="0"/>
        <v>7.548775111273561</v>
      </c>
      <c r="G29">
        <f t="shared" si="1"/>
        <v>0</v>
      </c>
      <c r="J29">
        <v>18</v>
      </c>
      <c r="K29">
        <v>32.817053833935198</v>
      </c>
      <c r="L29">
        <f t="shared" si="2"/>
        <v>1.907214814823798</v>
      </c>
      <c r="M29">
        <f t="shared" si="3"/>
        <v>0</v>
      </c>
      <c r="N29">
        <f t="shared" si="4"/>
        <v>8.835622641509433</v>
      </c>
      <c r="Q29">
        <v>18</v>
      </c>
      <c r="R29">
        <v>10.446356932851799</v>
      </c>
      <c r="S29">
        <f t="shared" si="5"/>
        <v>0.77037682264878771</v>
      </c>
      <c r="T29">
        <f t="shared" si="6"/>
        <v>0</v>
      </c>
      <c r="U29">
        <f t="shared" si="7"/>
        <v>8.835622641509433</v>
      </c>
      <c r="X29">
        <v>18</v>
      </c>
      <c r="Y29">
        <v>3.8951161501805598</v>
      </c>
      <c r="Z29">
        <f t="shared" si="9"/>
        <v>55.189326477809161</v>
      </c>
      <c r="AA29">
        <f t="shared" si="10"/>
        <v>0</v>
      </c>
      <c r="AB29">
        <f t="shared" si="8"/>
        <v>8.835622641509433</v>
      </c>
    </row>
    <row r="30" spans="4:28" x14ac:dyDescent="0.3">
      <c r="D30">
        <v>19</v>
      </c>
      <c r="E30">
        <v>10.5531890372079</v>
      </c>
      <c r="F30">
        <f t="shared" si="0"/>
        <v>0.63042977115966603</v>
      </c>
      <c r="G30">
        <f t="shared" si="1"/>
        <v>0</v>
      </c>
      <c r="J30">
        <v>19</v>
      </c>
      <c r="K30">
        <v>36.429276671961397</v>
      </c>
      <c r="L30">
        <f t="shared" si="2"/>
        <v>24.932468885158119</v>
      </c>
      <c r="M30">
        <f t="shared" si="3"/>
        <v>0</v>
      </c>
      <c r="N30">
        <f t="shared" si="4"/>
        <v>9.3264905660377355</v>
      </c>
      <c r="Q30">
        <v>19</v>
      </c>
      <c r="R30">
        <v>10.087803588929001</v>
      </c>
      <c r="S30">
        <f t="shared" si="5"/>
        <v>1.5283498423324851</v>
      </c>
      <c r="T30">
        <f t="shared" si="6"/>
        <v>0</v>
      </c>
      <c r="U30">
        <f t="shared" si="7"/>
        <v>9.3264905660377355</v>
      </c>
      <c r="X30">
        <v>19</v>
      </c>
      <c r="Y30">
        <v>6.0170802608904097</v>
      </c>
      <c r="Z30">
        <f t="shared" si="9"/>
        <v>28.164119499468896</v>
      </c>
      <c r="AA30">
        <f t="shared" si="10"/>
        <v>0</v>
      </c>
      <c r="AB30">
        <f t="shared" si="8"/>
        <v>9.3264905660377355</v>
      </c>
    </row>
    <row r="31" spans="4:28" x14ac:dyDescent="0.3">
      <c r="D31">
        <v>20</v>
      </c>
      <c r="E31">
        <v>8.6116895272204097</v>
      </c>
      <c r="F31">
        <f t="shared" si="0"/>
        <v>1.316764127463222</v>
      </c>
      <c r="G31">
        <f t="shared" si="1"/>
        <v>0</v>
      </c>
      <c r="J31">
        <v>20</v>
      </c>
      <c r="K31">
        <v>30.009741272683598</v>
      </c>
      <c r="L31">
        <f t="shared" si="2"/>
        <v>2.0343119425915925</v>
      </c>
      <c r="M31">
        <f t="shared" si="3"/>
        <v>0</v>
      </c>
      <c r="N31">
        <f t="shared" si="4"/>
        <v>9.8173584905660363</v>
      </c>
      <c r="Q31">
        <v>20</v>
      </c>
      <c r="R31">
        <v>10.192687438748401</v>
      </c>
      <c r="S31">
        <f t="shared" si="5"/>
        <v>1.280022110052164</v>
      </c>
      <c r="T31">
        <f t="shared" si="6"/>
        <v>0</v>
      </c>
      <c r="U31">
        <f t="shared" si="7"/>
        <v>9.8173584905660363</v>
      </c>
      <c r="X31">
        <v>20</v>
      </c>
      <c r="Y31">
        <v>6.3243928221419701</v>
      </c>
      <c r="Z31">
        <f t="shared" si="9"/>
        <v>24.996752483646443</v>
      </c>
      <c r="AA31">
        <f t="shared" si="10"/>
        <v>0</v>
      </c>
      <c r="AB31">
        <f t="shared" si="8"/>
        <v>9.8173584905660363</v>
      </c>
    </row>
    <row r="32" spans="4:28" x14ac:dyDescent="0.3">
      <c r="D32">
        <v>21</v>
      </c>
      <c r="E32">
        <v>9.0770749754993698</v>
      </c>
      <c r="F32">
        <f t="shared" si="0"/>
        <v>0.46528494431689571</v>
      </c>
      <c r="G32">
        <f t="shared" si="1"/>
        <v>0</v>
      </c>
      <c r="J32">
        <v>21</v>
      </c>
      <c r="K32">
        <v>37.675607177857998</v>
      </c>
      <c r="L32">
        <f t="shared" si="2"/>
        <v>38.932269073308717</v>
      </c>
      <c r="M32">
        <f t="shared" si="3"/>
        <v>0</v>
      </c>
      <c r="N32">
        <f t="shared" si="4"/>
        <v>10.308226415094339</v>
      </c>
      <c r="Q32">
        <v>21</v>
      </c>
      <c r="R32">
        <v>9.1756071778580299</v>
      </c>
      <c r="S32">
        <f t="shared" si="5"/>
        <v>4.6158841619205138</v>
      </c>
      <c r="T32">
        <f t="shared" si="6"/>
        <v>0</v>
      </c>
      <c r="U32">
        <f t="shared" si="7"/>
        <v>10.308226415094339</v>
      </c>
      <c r="X32">
        <v>21</v>
      </c>
      <c r="Y32">
        <v>7.0878035889290096</v>
      </c>
      <c r="Z32">
        <f t="shared" si="9"/>
        <v>17.945936668515806</v>
      </c>
      <c r="AA32">
        <f t="shared" si="10"/>
        <v>0</v>
      </c>
      <c r="AB32">
        <f t="shared" si="8"/>
        <v>10.308226415094339</v>
      </c>
    </row>
    <row r="33" spans="4:28" x14ac:dyDescent="0.3">
      <c r="D33">
        <v>22</v>
      </c>
      <c r="E33">
        <v>8.7853748774968903</v>
      </c>
      <c r="F33">
        <f t="shared" si="0"/>
        <v>0.94832165715002714</v>
      </c>
      <c r="G33">
        <f t="shared" si="1"/>
        <v>0</v>
      </c>
      <c r="J33">
        <v>22</v>
      </c>
      <c r="K33">
        <v>44.751267209626398</v>
      </c>
      <c r="L33">
        <f t="shared" si="2"/>
        <v>177.29542610429243</v>
      </c>
      <c r="M33">
        <f t="shared" si="3"/>
        <v>0</v>
      </c>
      <c r="N33">
        <f t="shared" si="4"/>
        <v>10.799094339622641</v>
      </c>
      <c r="Q33">
        <v>22</v>
      </c>
      <c r="R33">
        <v>11.7804910276774</v>
      </c>
      <c r="S33">
        <f t="shared" si="5"/>
        <v>0.20832192546035389</v>
      </c>
      <c r="T33">
        <f t="shared" si="6"/>
        <v>0</v>
      </c>
      <c r="U33">
        <f t="shared" si="7"/>
        <v>10.799094339622641</v>
      </c>
      <c r="X33">
        <v>22</v>
      </c>
      <c r="Y33">
        <v>6.2292502450062104</v>
      </c>
      <c r="Z33">
        <f t="shared" si="9"/>
        <v>25.957168567566093</v>
      </c>
      <c r="AA33">
        <f t="shared" si="10"/>
        <v>0</v>
      </c>
      <c r="AB33">
        <f t="shared" si="8"/>
        <v>10.799094339622641</v>
      </c>
    </row>
    <row r="34" spans="4:28" x14ac:dyDescent="0.3">
      <c r="D34">
        <v>23</v>
      </c>
      <c r="E34">
        <v>7.1765680916488002</v>
      </c>
      <c r="F34">
        <f t="shared" si="0"/>
        <v>6.6699512088756752</v>
      </c>
      <c r="G34">
        <f t="shared" si="1"/>
        <v>0</v>
      </c>
      <c r="J34">
        <v>23</v>
      </c>
      <c r="K34">
        <v>38.651187928760798</v>
      </c>
      <c r="L34">
        <f t="shared" si="2"/>
        <v>52.05844116413904</v>
      </c>
      <c r="M34">
        <f t="shared" si="3"/>
        <v>0</v>
      </c>
      <c r="N34">
        <f t="shared" si="4"/>
        <v>11.289962264150942</v>
      </c>
      <c r="Q34">
        <v>23</v>
      </c>
      <c r="R34">
        <v>15.043901794464499</v>
      </c>
      <c r="S34">
        <f t="shared" si="5"/>
        <v>13.837163012360914</v>
      </c>
      <c r="T34">
        <f t="shared" si="6"/>
        <v>0</v>
      </c>
      <c r="U34">
        <f t="shared" si="7"/>
        <v>11.289962264150942</v>
      </c>
      <c r="X34">
        <v>23</v>
      </c>
      <c r="Y34">
        <v>11.439017944645</v>
      </c>
      <c r="Z34">
        <f t="shared" si="9"/>
        <v>1.321347598919447E-2</v>
      </c>
      <c r="AA34">
        <f t="shared" si="10"/>
        <v>0</v>
      </c>
      <c r="AB34">
        <f t="shared" si="8"/>
        <v>11.289962264150942</v>
      </c>
    </row>
    <row r="35" spans="4:28" x14ac:dyDescent="0.3">
      <c r="D35">
        <v>24</v>
      </c>
      <c r="E35">
        <v>8.3756071778580292</v>
      </c>
      <c r="F35">
        <f t="shared" si="0"/>
        <v>1.9143096156076822</v>
      </c>
      <c r="G35">
        <f t="shared" si="1"/>
        <v>0</v>
      </c>
      <c r="J35">
        <v>24</v>
      </c>
      <c r="K35">
        <v>45.8829725930199</v>
      </c>
      <c r="L35">
        <f t="shared" si="2"/>
        <v>208.71402459569728</v>
      </c>
      <c r="M35">
        <f t="shared" si="3"/>
        <v>0</v>
      </c>
      <c r="N35">
        <f t="shared" si="4"/>
        <v>11.780830188679245</v>
      </c>
      <c r="Q35">
        <v>24</v>
      </c>
      <c r="R35">
        <v>19.341473083032302</v>
      </c>
      <c r="S35">
        <f t="shared" si="5"/>
        <v>64.278783303991915</v>
      </c>
      <c r="T35">
        <f t="shared" si="6"/>
        <v>1</v>
      </c>
      <c r="U35">
        <f t="shared" si="7"/>
        <v>11.780830188679245</v>
      </c>
      <c r="X35">
        <v>24</v>
      </c>
      <c r="Y35">
        <v>13.763410766787</v>
      </c>
      <c r="Z35">
        <f t="shared" si="9"/>
        <v>5.9503928413521914</v>
      </c>
      <c r="AA35">
        <f t="shared" si="10"/>
        <v>1</v>
      </c>
      <c r="AB35">
        <f t="shared" si="8"/>
        <v>11.780830188679245</v>
      </c>
    </row>
    <row r="36" spans="4:28" x14ac:dyDescent="0.3">
      <c r="D36">
        <v>25</v>
      </c>
      <c r="E36">
        <v>7.8390179446450698</v>
      </c>
      <c r="F36">
        <f t="shared" si="0"/>
        <v>3.6870720882919055</v>
      </c>
      <c r="G36">
        <f t="shared" si="1"/>
        <v>0</v>
      </c>
      <c r="J36">
        <v>25</v>
      </c>
      <c r="K36">
        <v>41.256071778580299</v>
      </c>
      <c r="L36">
        <f t="shared" si="2"/>
        <v>96.433135097403621</v>
      </c>
      <c r="M36">
        <f t="shared" si="3"/>
        <v>0</v>
      </c>
      <c r="N36">
        <f t="shared" si="4"/>
        <v>12.271698113207547</v>
      </c>
      <c r="Q36">
        <v>25</v>
      </c>
      <c r="R36">
        <v>23.9024551383873</v>
      </c>
      <c r="S36">
        <f t="shared" si="5"/>
        <v>158.21582149475776</v>
      </c>
      <c r="T36">
        <f t="shared" si="6"/>
        <v>1</v>
      </c>
      <c r="U36">
        <f t="shared" si="7"/>
        <v>12.271698113207547</v>
      </c>
      <c r="X36">
        <v>25</v>
      </c>
      <c r="Y36">
        <v>15.324392822141901</v>
      </c>
      <c r="Z36">
        <f t="shared" si="9"/>
        <v>16.00259820292915</v>
      </c>
      <c r="AA36">
        <f t="shared" si="10"/>
        <v>1</v>
      </c>
      <c r="AB36">
        <f t="shared" si="8"/>
        <v>12.271698113207547</v>
      </c>
    </row>
    <row r="37" spans="4:28" x14ac:dyDescent="0.3">
      <c r="D37">
        <v>26</v>
      </c>
      <c r="E37">
        <v>9.6800105707820698</v>
      </c>
      <c r="F37">
        <f t="shared" si="0"/>
        <v>6.2698507085938299E-3</v>
      </c>
      <c r="G37">
        <f t="shared" si="1"/>
        <v>0</v>
      </c>
      <c r="J37">
        <v>26</v>
      </c>
      <c r="K37">
        <v>48.4755807509028</v>
      </c>
      <c r="L37">
        <f t="shared" si="2"/>
        <v>290.34614154623893</v>
      </c>
      <c r="M37">
        <f t="shared" si="3"/>
        <v>1</v>
      </c>
      <c r="N37">
        <f t="shared" si="4"/>
        <v>12.762566037735848</v>
      </c>
      <c r="Q37">
        <v>26</v>
      </c>
      <c r="R37">
        <v>21.7121699841157</v>
      </c>
      <c r="S37">
        <f t="shared" si="5"/>
        <v>107.91266158665637</v>
      </c>
      <c r="T37">
        <f t="shared" si="6"/>
        <v>1</v>
      </c>
      <c r="U37">
        <f t="shared" si="7"/>
        <v>12.762566037735848</v>
      </c>
      <c r="X37">
        <v>26</v>
      </c>
      <c r="Y37">
        <v>17.107286134296299</v>
      </c>
      <c r="Z37">
        <f t="shared" si="9"/>
        <v>33.445611295335063</v>
      </c>
      <c r="AA37">
        <f t="shared" si="10"/>
        <v>1</v>
      </c>
      <c r="AB37">
        <f t="shared" si="8"/>
        <v>12.762566037735848</v>
      </c>
    </row>
    <row r="38" spans="4:28" x14ac:dyDescent="0.3">
      <c r="D38">
        <v>27</v>
      </c>
      <c r="E38">
        <v>9.2800105707820695</v>
      </c>
      <c r="F38">
        <f t="shared" si="0"/>
        <v>0.22961576181183785</v>
      </c>
      <c r="G38">
        <f t="shared" si="1"/>
        <v>0</v>
      </c>
      <c r="J38">
        <v>27</v>
      </c>
      <c r="K38">
        <v>59.246330505896601</v>
      </c>
      <c r="L38">
        <f t="shared" si="2"/>
        <v>773.41257227495498</v>
      </c>
      <c r="M38">
        <f t="shared" si="3"/>
        <v>1</v>
      </c>
      <c r="N38">
        <f t="shared" si="4"/>
        <v>13.25343396226415</v>
      </c>
      <c r="Q38">
        <v>27</v>
      </c>
      <c r="R38">
        <v>28.0951425771357</v>
      </c>
      <c r="S38">
        <f t="shared" si="5"/>
        <v>281.26894046067463</v>
      </c>
      <c r="T38">
        <f t="shared" si="6"/>
        <v>1</v>
      </c>
      <c r="U38">
        <f t="shared" si="7"/>
        <v>13.25343396226415</v>
      </c>
      <c r="X38">
        <v>27</v>
      </c>
      <c r="Y38">
        <v>16.148785644283901</v>
      </c>
      <c r="Z38">
        <f t="shared" si="9"/>
        <v>23.277899768488442</v>
      </c>
      <c r="AA38">
        <f t="shared" si="10"/>
        <v>1</v>
      </c>
      <c r="AB38">
        <f t="shared" si="8"/>
        <v>13.25343396226415</v>
      </c>
    </row>
    <row r="39" spans="4:28" x14ac:dyDescent="0.3">
      <c r="D39">
        <v>28</v>
      </c>
      <c r="E39">
        <v>7.9336536379302496</v>
      </c>
      <c r="F39">
        <f t="shared" si="0"/>
        <v>3.3325938151856227</v>
      </c>
      <c r="G39">
        <f t="shared" si="1"/>
        <v>0</v>
      </c>
      <c r="J39">
        <v>28</v>
      </c>
      <c r="K39">
        <v>79.524419249097093</v>
      </c>
      <c r="L39">
        <f t="shared" si="2"/>
        <v>2312.4927621972734</v>
      </c>
      <c r="M39">
        <f t="shared" si="3"/>
        <v>1</v>
      </c>
      <c r="N39">
        <f t="shared" si="4"/>
        <v>13.744301886792453</v>
      </c>
      <c r="Q39">
        <v>28</v>
      </c>
      <c r="R39">
        <v>25.7121699841157</v>
      </c>
      <c r="S39">
        <f t="shared" si="5"/>
        <v>207.01747697990544</v>
      </c>
      <c r="T39">
        <f t="shared" si="6"/>
        <v>1</v>
      </c>
      <c r="U39">
        <f t="shared" si="7"/>
        <v>13.744301886792453</v>
      </c>
      <c r="X39">
        <v>28</v>
      </c>
      <c r="Y39">
        <v>15.543901794464499</v>
      </c>
      <c r="Z39">
        <f t="shared" si="9"/>
        <v>17.806996746865849</v>
      </c>
      <c r="AA39">
        <f t="shared" si="10"/>
        <v>1</v>
      </c>
      <c r="AB39">
        <f t="shared" si="8"/>
        <v>13.744301886792453</v>
      </c>
    </row>
    <row r="40" spans="4:28" x14ac:dyDescent="0.3">
      <c r="D40">
        <v>29</v>
      </c>
      <c r="E40">
        <v>8.2068321043561596</v>
      </c>
      <c r="F40">
        <f t="shared" si="0"/>
        <v>2.4098242250831619</v>
      </c>
      <c r="G40">
        <f t="shared" si="1"/>
        <v>0</v>
      </c>
      <c r="J40">
        <v>29</v>
      </c>
      <c r="K40">
        <v>75.051240782671201</v>
      </c>
      <c r="L40">
        <f t="shared" si="2"/>
        <v>1902.2862321586858</v>
      </c>
      <c r="M40">
        <f t="shared" si="3"/>
        <v>1</v>
      </c>
      <c r="N40">
        <f t="shared" si="4"/>
        <v>14.235169811320754</v>
      </c>
      <c r="Q40">
        <v>29</v>
      </c>
      <c r="R40">
        <v>27.612222838026099</v>
      </c>
      <c r="S40">
        <f t="shared" si="5"/>
        <v>265.30398607425167</v>
      </c>
      <c r="T40">
        <f t="shared" si="6"/>
        <v>1</v>
      </c>
      <c r="U40">
        <f t="shared" si="7"/>
        <v>14.235169811320754</v>
      </c>
      <c r="X40">
        <v>29</v>
      </c>
      <c r="Y40">
        <v>10.939017944645</v>
      </c>
      <c r="Z40">
        <f t="shared" si="9"/>
        <v>0.14826359130376093</v>
      </c>
      <c r="AA40">
        <f t="shared" si="10"/>
        <v>0</v>
      </c>
      <c r="AB40">
        <f t="shared" si="8"/>
        <v>14.235169811320754</v>
      </c>
    </row>
    <row r="41" spans="4:28" x14ac:dyDescent="0.3">
      <c r="D41">
        <v>30</v>
      </c>
      <c r="E41">
        <v>9.97171066878456</v>
      </c>
      <c r="F41">
        <f t="shared" si="0"/>
        <v>4.5163776691073181E-2</v>
      </c>
      <c r="G41">
        <f t="shared" si="1"/>
        <v>0</v>
      </c>
      <c r="J41">
        <v>30</v>
      </c>
      <c r="K41">
        <v>58.921937683754599</v>
      </c>
      <c r="L41">
        <f t="shared" si="2"/>
        <v>755.47488206882338</v>
      </c>
      <c r="M41">
        <f t="shared" si="3"/>
        <v>1</v>
      </c>
      <c r="N41">
        <f t="shared" si="4"/>
        <v>14.726037735849056</v>
      </c>
      <c r="Q41">
        <v>30</v>
      </c>
      <c r="R41">
        <v>29.392713865703598</v>
      </c>
      <c r="S41">
        <f t="shared" si="5"/>
        <v>326.47596125343142</v>
      </c>
      <c r="T41">
        <f t="shared" si="6"/>
        <v>1</v>
      </c>
      <c r="U41">
        <f t="shared" si="7"/>
        <v>14.726037735849056</v>
      </c>
      <c r="X41">
        <v>30</v>
      </c>
      <c r="Y41">
        <v>8.9731784664259102</v>
      </c>
      <c r="Z41">
        <f t="shared" si="9"/>
        <v>5.5266818809848406</v>
      </c>
      <c r="AA41">
        <f t="shared" si="10"/>
        <v>0</v>
      </c>
      <c r="AB41">
        <f t="shared" si="8"/>
        <v>14.726037735849056</v>
      </c>
    </row>
    <row r="42" spans="4:28" x14ac:dyDescent="0.3">
      <c r="D42">
        <v>31</v>
      </c>
      <c r="E42">
        <v>11.6526821533574</v>
      </c>
      <c r="F42">
        <f t="shared" si="0"/>
        <v>3.5853013266445721</v>
      </c>
      <c r="G42">
        <f t="shared" si="1"/>
        <v>0</v>
      </c>
      <c r="J42">
        <v>31</v>
      </c>
      <c r="K42">
        <v>45.956098205535497</v>
      </c>
      <c r="L42">
        <f t="shared" si="2"/>
        <v>210.83225436688494</v>
      </c>
      <c r="M42">
        <f t="shared" si="3"/>
        <v>0</v>
      </c>
      <c r="N42">
        <f t="shared" si="4"/>
        <v>15.216905660377357</v>
      </c>
      <c r="Q42">
        <v>31</v>
      </c>
      <c r="R42">
        <v>17.3073125612515</v>
      </c>
      <c r="S42">
        <f t="shared" si="5"/>
        <v>35.799214762240155</v>
      </c>
      <c r="T42">
        <f t="shared" si="6"/>
        <v>1</v>
      </c>
      <c r="U42">
        <f t="shared" si="7"/>
        <v>15.216905660377357</v>
      </c>
      <c r="X42">
        <v>31</v>
      </c>
      <c r="Y42">
        <v>6.5804646007222702</v>
      </c>
      <c r="Z42">
        <f t="shared" si="9"/>
        <v>22.501773778488044</v>
      </c>
      <c r="AA42">
        <f t="shared" si="10"/>
        <v>0</v>
      </c>
      <c r="AB42">
        <f t="shared" si="8"/>
        <v>15.216905660377357</v>
      </c>
    </row>
    <row r="43" spans="4:28" x14ac:dyDescent="0.3">
      <c r="D43">
        <v>32</v>
      </c>
      <c r="E43">
        <v>13.775607177857999</v>
      </c>
      <c r="F43">
        <f t="shared" si="0"/>
        <v>16.131583172134015</v>
      </c>
      <c r="G43">
        <f t="shared" si="1"/>
        <v>0</v>
      </c>
      <c r="J43">
        <v>32</v>
      </c>
      <c r="K43">
        <v>44.375633604813203</v>
      </c>
      <c r="L43">
        <f t="shared" si="2"/>
        <v>167.43322887343049</v>
      </c>
      <c r="M43">
        <f t="shared" si="3"/>
        <v>0</v>
      </c>
      <c r="N43">
        <f t="shared" si="4"/>
        <v>15.707773584905659</v>
      </c>
      <c r="Q43">
        <v>32</v>
      </c>
      <c r="R43">
        <v>11.431678956438301</v>
      </c>
      <c r="S43">
        <f t="shared" si="5"/>
        <v>1.1580105040956832E-2</v>
      </c>
      <c r="T43">
        <f t="shared" si="6"/>
        <v>0</v>
      </c>
      <c r="U43">
        <f t="shared" si="7"/>
        <v>15.707773584905659</v>
      </c>
      <c r="X43">
        <v>32</v>
      </c>
      <c r="Y43">
        <v>7.9731784664258996</v>
      </c>
      <c r="Z43">
        <f t="shared" si="9"/>
        <v>11.228461068052225</v>
      </c>
      <c r="AA43">
        <f t="shared" si="10"/>
        <v>0</v>
      </c>
      <c r="AB43">
        <f t="shared" si="8"/>
        <v>15.707773584905659</v>
      </c>
    </row>
    <row r="44" spans="4:28" x14ac:dyDescent="0.3">
      <c r="D44">
        <v>33</v>
      </c>
      <c r="E44">
        <v>19.136589233212899</v>
      </c>
      <c r="F44">
        <f t="shared" ref="F44:F75" si="11">(E44-$E$8)^2</f>
        <v>87.935560871222705</v>
      </c>
      <c r="G44">
        <f t="shared" si="1"/>
        <v>1</v>
      </c>
      <c r="J44">
        <v>33</v>
      </c>
      <c r="K44">
        <v>36.719508972322501</v>
      </c>
      <c r="L44">
        <f t="shared" si="2"/>
        <v>27.915104084018729</v>
      </c>
      <c r="M44">
        <f t="shared" si="3"/>
        <v>0</v>
      </c>
      <c r="N44">
        <f t="shared" si="4"/>
        <v>16.198641509433962</v>
      </c>
      <c r="Q44">
        <v>33</v>
      </c>
      <c r="R44">
        <v>11.946356932851799</v>
      </c>
      <c r="S44">
        <f t="shared" si="5"/>
        <v>0.38724344132548505</v>
      </c>
      <c r="T44">
        <f t="shared" si="6"/>
        <v>0</v>
      </c>
      <c r="U44">
        <f t="shared" si="7"/>
        <v>16.198641509433962</v>
      </c>
      <c r="X44">
        <v>33</v>
      </c>
      <c r="Y44">
        <v>4.7902323003611302</v>
      </c>
      <c r="Z44">
        <f t="shared" si="9"/>
        <v>42.691009733407277</v>
      </c>
      <c r="AA44">
        <f t="shared" si="10"/>
        <v>0</v>
      </c>
      <c r="AB44">
        <f t="shared" si="8"/>
        <v>16.198641509433962</v>
      </c>
    </row>
    <row r="45" spans="4:28" x14ac:dyDescent="0.3">
      <c r="D45">
        <v>34</v>
      </c>
      <c r="E45">
        <v>22.290739184211699</v>
      </c>
      <c r="F45">
        <f t="shared" si="11"/>
        <v>157.03965077804776</v>
      </c>
      <c r="G45">
        <f t="shared" si="1"/>
        <v>1</v>
      </c>
      <c r="J45">
        <v>34</v>
      </c>
      <c r="K45">
        <v>37.131705383393502</v>
      </c>
      <c r="L45">
        <f t="shared" si="2"/>
        <v>32.440668519875466</v>
      </c>
      <c r="M45">
        <f t="shared" si="3"/>
        <v>0</v>
      </c>
      <c r="N45">
        <f t="shared" si="4"/>
        <v>16.689509433962264</v>
      </c>
      <c r="Q45">
        <v>34</v>
      </c>
      <c r="R45">
        <v>9.9902587273163199</v>
      </c>
      <c r="S45">
        <f t="shared" si="5"/>
        <v>1.7790473358462233</v>
      </c>
      <c r="T45">
        <f t="shared" si="6"/>
        <v>0</v>
      </c>
      <c r="U45">
        <f t="shared" si="7"/>
        <v>16.689509433962264</v>
      </c>
      <c r="X45">
        <v>34</v>
      </c>
      <c r="Y45">
        <v>6.4024551383873103</v>
      </c>
      <c r="Z45">
        <f t="shared" si="9"/>
        <v>24.222273749787</v>
      </c>
      <c r="AA45">
        <f t="shared" si="10"/>
        <v>0</v>
      </c>
      <c r="AB45">
        <f t="shared" si="8"/>
        <v>16.689509433962264</v>
      </c>
    </row>
    <row r="46" spans="4:28" x14ac:dyDescent="0.3">
      <c r="D46">
        <v>35</v>
      </c>
      <c r="E46">
        <v>23.069281957352398</v>
      </c>
      <c r="F46">
        <f t="shared" si="11"/>
        <v>177.15846912646231</v>
      </c>
      <c r="G46">
        <f t="shared" si="1"/>
        <v>1</v>
      </c>
      <c r="J46">
        <v>35</v>
      </c>
      <c r="K46">
        <v>37.131705383393502</v>
      </c>
      <c r="L46">
        <f t="shared" si="2"/>
        <v>32.440668519875466</v>
      </c>
      <c r="M46">
        <f t="shared" si="3"/>
        <v>0</v>
      </c>
      <c r="N46">
        <f t="shared" si="4"/>
        <v>17.180377358490563</v>
      </c>
      <c r="Q46">
        <v>35</v>
      </c>
      <c r="R46">
        <v>5.9658394782191602</v>
      </c>
      <c r="S46">
        <f t="shared" si="5"/>
        <v>28.710613534179807</v>
      </c>
      <c r="T46">
        <f t="shared" si="6"/>
        <v>0</v>
      </c>
      <c r="U46">
        <f t="shared" si="7"/>
        <v>17.180377358490563</v>
      </c>
      <c r="X46">
        <v>35</v>
      </c>
      <c r="Y46">
        <v>3.4390179446450699</v>
      </c>
      <c r="Z46">
        <f t="shared" si="9"/>
        <v>62.174015321021166</v>
      </c>
      <c r="AA46">
        <f t="shared" si="10"/>
        <v>0</v>
      </c>
      <c r="AB46">
        <f t="shared" si="8"/>
        <v>17.180377358490563</v>
      </c>
    </row>
    <row r="47" spans="4:28" x14ac:dyDescent="0.3">
      <c r="D47">
        <v>36</v>
      </c>
      <c r="E47">
        <v>24.899493116149401</v>
      </c>
      <c r="F47">
        <f t="shared" si="11"/>
        <v>229.22868882855892</v>
      </c>
      <c r="G47">
        <f t="shared" si="1"/>
        <v>1</v>
      </c>
      <c r="J47">
        <v>36</v>
      </c>
      <c r="K47">
        <v>37.543901794464503</v>
      </c>
      <c r="L47">
        <f t="shared" si="2"/>
        <v>37.306044718331833</v>
      </c>
      <c r="M47">
        <f t="shared" si="3"/>
        <v>0</v>
      </c>
      <c r="N47">
        <f t="shared" si="4"/>
        <v>17.671245283018866</v>
      </c>
      <c r="Q47">
        <v>36</v>
      </c>
      <c r="R47">
        <v>9.8853748774968899</v>
      </c>
      <c r="S47">
        <f t="shared" si="5"/>
        <v>2.0698380732645849</v>
      </c>
      <c r="T47">
        <f t="shared" si="6"/>
        <v>0</v>
      </c>
      <c r="U47">
        <f t="shared" si="7"/>
        <v>17.671245283018866</v>
      </c>
      <c r="X47">
        <v>36</v>
      </c>
      <c r="Y47">
        <v>4.2634107667870396</v>
      </c>
      <c r="Z47">
        <f t="shared" si="9"/>
        <v>49.852881411630399</v>
      </c>
      <c r="AA47">
        <f t="shared" si="10"/>
        <v>0</v>
      </c>
      <c r="AB47">
        <f t="shared" si="8"/>
        <v>17.671245283018866</v>
      </c>
    </row>
    <row r="48" spans="4:28" x14ac:dyDescent="0.3">
      <c r="D48">
        <v>37</v>
      </c>
      <c r="E48">
        <v>23.348278760433299</v>
      </c>
      <c r="F48">
        <f t="shared" si="11"/>
        <v>184.66325290074795</v>
      </c>
      <c r="G48">
        <f t="shared" si="1"/>
        <v>1</v>
      </c>
      <c r="J48">
        <v>37</v>
      </c>
      <c r="K48">
        <v>38.341473083032298</v>
      </c>
      <c r="L48">
        <f t="shared" si="2"/>
        <v>47.68508409473845</v>
      </c>
      <c r="M48">
        <f t="shared" si="3"/>
        <v>0</v>
      </c>
      <c r="N48">
        <f t="shared" si="4"/>
        <v>18.162113207547169</v>
      </c>
      <c r="Q48">
        <v>37</v>
      </c>
      <c r="R48">
        <v>11.121964110709801</v>
      </c>
      <c r="S48">
        <f t="shared" si="5"/>
        <v>4.0846006302352009E-2</v>
      </c>
      <c r="T48">
        <f t="shared" si="6"/>
        <v>0</v>
      </c>
      <c r="U48">
        <f t="shared" si="7"/>
        <v>18.162113207547169</v>
      </c>
      <c r="X48">
        <v>37</v>
      </c>
      <c r="Y48">
        <v>5</v>
      </c>
      <c r="Z48">
        <f t="shared" si="9"/>
        <v>39.993836827000756</v>
      </c>
      <c r="AA48">
        <f t="shared" si="10"/>
        <v>0</v>
      </c>
      <c r="AB48">
        <f t="shared" si="8"/>
        <v>18.162113207547169</v>
      </c>
    </row>
    <row r="49" spans="4:28" x14ac:dyDescent="0.3">
      <c r="D49">
        <v>38</v>
      </c>
      <c r="E49">
        <v>24.7619429691457</v>
      </c>
      <c r="F49">
        <f t="shared" si="11"/>
        <v>225.08250784708943</v>
      </c>
      <c r="G49">
        <f t="shared" si="1"/>
        <v>1</v>
      </c>
      <c r="J49">
        <v>38</v>
      </c>
      <c r="K49">
        <v>37.990258727316302</v>
      </c>
      <c r="L49">
        <f t="shared" si="2"/>
        <v>42.957857187330021</v>
      </c>
      <c r="M49">
        <f t="shared" si="3"/>
        <v>0</v>
      </c>
      <c r="N49">
        <f t="shared" si="4"/>
        <v>18.652981132075471</v>
      </c>
      <c r="Q49">
        <v>38</v>
      </c>
      <c r="R49">
        <v>8.7731520394707196</v>
      </c>
      <c r="S49">
        <f t="shared" si="5"/>
        <v>6.5071725435866554</v>
      </c>
      <c r="T49">
        <f t="shared" si="6"/>
        <v>0</v>
      </c>
      <c r="U49">
        <f t="shared" si="7"/>
        <v>18.652981132075471</v>
      </c>
      <c r="X49">
        <v>38</v>
      </c>
      <c r="Y49">
        <v>5.0170802608904097</v>
      </c>
      <c r="Z49">
        <f t="shared" si="9"/>
        <v>39.778095097607206</v>
      </c>
      <c r="AA49">
        <f t="shared" si="10"/>
        <v>0</v>
      </c>
      <c r="AB49">
        <f t="shared" si="8"/>
        <v>18.652981132075471</v>
      </c>
    </row>
    <row r="50" spans="4:28" x14ac:dyDescent="0.3">
      <c r="D50">
        <v>39</v>
      </c>
      <c r="E50">
        <v>21.597064404717301</v>
      </c>
      <c r="F50">
        <f t="shared" si="11"/>
        <v>140.13520034967641</v>
      </c>
      <c r="G50">
        <f t="shared" si="1"/>
        <v>1</v>
      </c>
      <c r="J50">
        <v>39</v>
      </c>
      <c r="K50">
        <v>37.797571288567802</v>
      </c>
      <c r="L50">
        <f t="shared" si="2"/>
        <v>40.469152219911145</v>
      </c>
      <c r="M50">
        <f t="shared" si="3"/>
        <v>0</v>
      </c>
      <c r="N50">
        <f t="shared" si="4"/>
        <v>19.143849056603774</v>
      </c>
      <c r="Q50">
        <v>39</v>
      </c>
      <c r="R50">
        <v>9.8414730830323798</v>
      </c>
      <c r="S50">
        <f t="shared" si="5"/>
        <v>2.1980878656097258</v>
      </c>
      <c r="T50">
        <f t="shared" si="6"/>
        <v>0</v>
      </c>
      <c r="U50">
        <f t="shared" si="7"/>
        <v>19.143849056603774</v>
      </c>
      <c r="X50">
        <v>39</v>
      </c>
      <c r="Y50">
        <v>4.5439017944645004</v>
      </c>
      <c r="Z50">
        <f t="shared" si="9"/>
        <v>45.970654587757316</v>
      </c>
      <c r="AA50">
        <f t="shared" si="10"/>
        <v>0</v>
      </c>
      <c r="AB50">
        <f t="shared" si="8"/>
        <v>19.143849056603774</v>
      </c>
    </row>
    <row r="51" spans="4:28" x14ac:dyDescent="0.3">
      <c r="D51">
        <v>40</v>
      </c>
      <c r="E51">
        <v>16.895596607075898</v>
      </c>
      <c r="F51">
        <f t="shared" si="11"/>
        <v>50.928257018834884</v>
      </c>
      <c r="G51">
        <f t="shared" si="1"/>
        <v>1</v>
      </c>
      <c r="J51">
        <v>40</v>
      </c>
      <c r="K51">
        <v>34.156124632490602</v>
      </c>
      <c r="L51">
        <f t="shared" si="2"/>
        <v>7.3988911445357344</v>
      </c>
      <c r="M51">
        <f t="shared" si="3"/>
        <v>0</v>
      </c>
      <c r="N51">
        <f t="shared" si="4"/>
        <v>19.634716981132073</v>
      </c>
      <c r="Q51">
        <v>40</v>
      </c>
      <c r="R51">
        <v>5.10728613429636</v>
      </c>
      <c r="S51">
        <f t="shared" si="5"/>
        <v>38.648377511252725</v>
      </c>
      <c r="T51">
        <f t="shared" si="6"/>
        <v>0</v>
      </c>
      <c r="U51">
        <f t="shared" si="7"/>
        <v>19.634716981132073</v>
      </c>
      <c r="X51">
        <v>40</v>
      </c>
      <c r="Y51">
        <v>4.5439017944645004</v>
      </c>
      <c r="Z51">
        <f t="shared" si="9"/>
        <v>45.970654587757316</v>
      </c>
      <c r="AA51">
        <f t="shared" si="10"/>
        <v>0</v>
      </c>
      <c r="AB51">
        <f t="shared" si="8"/>
        <v>19.634716981132073</v>
      </c>
    </row>
    <row r="52" spans="4:28" x14ac:dyDescent="0.3">
      <c r="D52">
        <v>41</v>
      </c>
      <c r="E52">
        <v>15.3121964110709</v>
      </c>
      <c r="F52">
        <f t="shared" si="11"/>
        <v>30.835847331368882</v>
      </c>
      <c r="G52">
        <f t="shared" si="1"/>
        <v>1</v>
      </c>
      <c r="J52">
        <v>41</v>
      </c>
      <c r="K52">
        <v>30.034160521780802</v>
      </c>
      <c r="L52">
        <f t="shared" si="2"/>
        <v>1.9652502304335839</v>
      </c>
      <c r="M52">
        <f t="shared" si="3"/>
        <v>0</v>
      </c>
      <c r="N52">
        <f t="shared" si="4"/>
        <v>20.125584905660375</v>
      </c>
      <c r="Q52">
        <v>41</v>
      </c>
      <c r="R52">
        <v>6.2463305058966201</v>
      </c>
      <c r="S52">
        <f t="shared" si="5"/>
        <v>25.783418667941156</v>
      </c>
      <c r="T52">
        <f t="shared" si="6"/>
        <v>0</v>
      </c>
      <c r="U52">
        <f t="shared" si="7"/>
        <v>20.125584905660375</v>
      </c>
      <c r="X52">
        <v>41</v>
      </c>
      <c r="Y52">
        <v>4.3073125612515497</v>
      </c>
      <c r="Z52">
        <f t="shared" si="9"/>
        <v>49.234857728649189</v>
      </c>
      <c r="AA52">
        <f t="shared" si="10"/>
        <v>0</v>
      </c>
      <c r="AB52">
        <f t="shared" si="8"/>
        <v>20.125584905660375</v>
      </c>
    </row>
    <row r="53" spans="4:28" x14ac:dyDescent="0.3">
      <c r="D53">
        <v>42</v>
      </c>
      <c r="E53">
        <v>11.996103490926499</v>
      </c>
      <c r="F53">
        <f t="shared" si="11"/>
        <v>5.0037687248859415</v>
      </c>
      <c r="G53">
        <f t="shared" si="1"/>
        <v>0</v>
      </c>
      <c r="J53">
        <v>42</v>
      </c>
      <c r="K53">
        <v>29.6658659051743</v>
      </c>
      <c r="L53">
        <f t="shared" si="2"/>
        <v>3.1334963232935649</v>
      </c>
      <c r="M53">
        <f t="shared" si="3"/>
        <v>0</v>
      </c>
      <c r="N53">
        <f t="shared" si="4"/>
        <v>20.616452830188678</v>
      </c>
      <c r="Q53">
        <v>42</v>
      </c>
      <c r="R53">
        <v>8.70976769963886</v>
      </c>
      <c r="S53">
        <f t="shared" si="5"/>
        <v>6.8345663739729767</v>
      </c>
      <c r="T53">
        <f t="shared" si="6"/>
        <v>0</v>
      </c>
      <c r="U53">
        <f t="shared" si="7"/>
        <v>20.616452830188678</v>
      </c>
      <c r="X53">
        <v>42</v>
      </c>
      <c r="Y53">
        <v>5.7365892332129498</v>
      </c>
      <c r="Z53">
        <f t="shared" si="9"/>
        <v>31.21991963934175</v>
      </c>
      <c r="AA53">
        <f t="shared" si="10"/>
        <v>0</v>
      </c>
      <c r="AB53">
        <f t="shared" si="8"/>
        <v>20.616452830188678</v>
      </c>
    </row>
    <row r="54" spans="4:28" x14ac:dyDescent="0.3">
      <c r="D54">
        <v>43</v>
      </c>
      <c r="E54">
        <v>9.3931678956438294</v>
      </c>
      <c r="F54">
        <f t="shared" si="11"/>
        <v>0.13397434748886494</v>
      </c>
      <c r="G54">
        <f t="shared" si="1"/>
        <v>0</v>
      </c>
      <c r="J54">
        <v>43</v>
      </c>
      <c r="K54">
        <v>32.156124632490602</v>
      </c>
      <c r="L54">
        <f t="shared" si="2"/>
        <v>0.51853001484101502</v>
      </c>
      <c r="M54">
        <f t="shared" si="3"/>
        <v>0</v>
      </c>
      <c r="N54">
        <f t="shared" si="4"/>
        <v>21.10732075471698</v>
      </c>
      <c r="Q54">
        <v>43</v>
      </c>
      <c r="R54">
        <v>7.7292502450062104</v>
      </c>
      <c r="S54">
        <f t="shared" si="5"/>
        <v>12.922715122706023</v>
      </c>
      <c r="T54">
        <f t="shared" si="6"/>
        <v>0</v>
      </c>
      <c r="U54">
        <f t="shared" si="7"/>
        <v>21.10732075471698</v>
      </c>
      <c r="X54">
        <v>43</v>
      </c>
      <c r="Y54">
        <v>5.9731784664258996</v>
      </c>
      <c r="Z54">
        <f t="shared" si="9"/>
        <v>28.632019442186895</v>
      </c>
      <c r="AA54">
        <f t="shared" si="10"/>
        <v>0</v>
      </c>
      <c r="AB54">
        <f t="shared" si="8"/>
        <v>21.10732075471698</v>
      </c>
    </row>
    <row r="55" spans="4:28" x14ac:dyDescent="0.3">
      <c r="D55">
        <v>44</v>
      </c>
      <c r="E55">
        <v>9.1687750735018607</v>
      </c>
      <c r="F55">
        <f t="shared" si="11"/>
        <v>0.34859328029677328</v>
      </c>
      <c r="G55">
        <f t="shared" si="1"/>
        <v>0</v>
      </c>
      <c r="J55">
        <v>44</v>
      </c>
      <c r="K55">
        <v>30.175607177858002</v>
      </c>
      <c r="L55">
        <f t="shared" si="2"/>
        <v>1.5886766564425767</v>
      </c>
      <c r="M55">
        <f t="shared" si="3"/>
        <v>0</v>
      </c>
      <c r="N55">
        <f t="shared" si="4"/>
        <v>21.598188679245283</v>
      </c>
      <c r="Q55">
        <v>44</v>
      </c>
      <c r="R55">
        <v>9.4292766719614001</v>
      </c>
      <c r="S55">
        <f t="shared" si="5"/>
        <v>3.5902344040320187</v>
      </c>
      <c r="T55">
        <f t="shared" si="6"/>
        <v>0</v>
      </c>
      <c r="U55">
        <f t="shared" si="7"/>
        <v>21.598188679245283</v>
      </c>
      <c r="X55">
        <v>44</v>
      </c>
      <c r="Y55">
        <v>4.6756071778580299</v>
      </c>
      <c r="Z55">
        <f t="shared" si="9"/>
        <v>44.202032100834344</v>
      </c>
      <c r="AA55">
        <f t="shared" si="10"/>
        <v>0</v>
      </c>
      <c r="AB55">
        <f t="shared" si="8"/>
        <v>21.598188679245283</v>
      </c>
    </row>
    <row r="56" spans="4:28" x14ac:dyDescent="0.3">
      <c r="D56">
        <v>45</v>
      </c>
      <c r="E56">
        <v>10.5434213375691</v>
      </c>
      <c r="F56">
        <f t="shared" si="11"/>
        <v>0.61501414871617477</v>
      </c>
      <c r="G56">
        <f t="shared" si="1"/>
        <v>0</v>
      </c>
      <c r="J56">
        <v>45</v>
      </c>
      <c r="K56">
        <v>23.958500490012401</v>
      </c>
      <c r="L56">
        <f t="shared" si="2"/>
        <v>55.91351262826187</v>
      </c>
      <c r="M56">
        <f t="shared" si="3"/>
        <v>0</v>
      </c>
      <c r="N56">
        <f t="shared" si="4"/>
        <v>22.089056603773585</v>
      </c>
      <c r="Q56">
        <v>45</v>
      </c>
      <c r="R56">
        <v>6.9316789564383301</v>
      </c>
      <c r="S56">
        <f t="shared" si="5"/>
        <v>19.293082036732091</v>
      </c>
      <c r="T56">
        <f t="shared" si="6"/>
        <v>0</v>
      </c>
      <c r="U56">
        <f t="shared" si="7"/>
        <v>22.089056603773585</v>
      </c>
      <c r="X56">
        <v>45</v>
      </c>
      <c r="Y56">
        <v>4.9731784664258996</v>
      </c>
      <c r="Z56">
        <f t="shared" si="9"/>
        <v>40.333798629254225</v>
      </c>
      <c r="AA56">
        <f t="shared" si="10"/>
        <v>0</v>
      </c>
      <c r="AB56">
        <f t="shared" si="8"/>
        <v>22.089056603773585</v>
      </c>
    </row>
    <row r="57" spans="4:28" x14ac:dyDescent="0.3">
      <c r="D57">
        <v>46</v>
      </c>
      <c r="E57">
        <v>10.409767699638801</v>
      </c>
      <c r="F57">
        <f t="shared" si="11"/>
        <v>0.42324749229702102</v>
      </c>
      <c r="G57">
        <f t="shared" si="1"/>
        <v>0</v>
      </c>
      <c r="J57">
        <v>46</v>
      </c>
      <c r="K57">
        <v>26.3317318103487</v>
      </c>
      <c r="L57">
        <f t="shared" si="2"/>
        <v>26.053904416973896</v>
      </c>
      <c r="M57">
        <f t="shared" si="3"/>
        <v>0</v>
      </c>
      <c r="N57">
        <f t="shared" si="4"/>
        <v>22.579924528301884</v>
      </c>
      <c r="Q57">
        <v>46</v>
      </c>
      <c r="R57">
        <v>10.3414730830323</v>
      </c>
      <c r="S57">
        <f t="shared" si="5"/>
        <v>0.965492888682696</v>
      </c>
      <c r="T57">
        <f t="shared" si="6"/>
        <v>0</v>
      </c>
      <c r="U57">
        <f t="shared" si="7"/>
        <v>22.579924528301884</v>
      </c>
      <c r="X57">
        <v>46</v>
      </c>
      <c r="Y57">
        <v>4.0878035889290096</v>
      </c>
      <c r="Z57">
        <f t="shared" si="9"/>
        <v>52.363523494699145</v>
      </c>
      <c r="AA57">
        <f t="shared" si="10"/>
        <v>0</v>
      </c>
      <c r="AB57">
        <f t="shared" si="8"/>
        <v>22.579924528301884</v>
      </c>
    </row>
    <row r="58" spans="4:28" x14ac:dyDescent="0.3">
      <c r="D58">
        <v>47</v>
      </c>
      <c r="E58">
        <v>8.8214572268592697</v>
      </c>
      <c r="F58">
        <f t="shared" si="11"/>
        <v>0.87934830457343149</v>
      </c>
      <c r="G58">
        <f t="shared" si="1"/>
        <v>0</v>
      </c>
      <c r="J58">
        <v>47</v>
      </c>
      <c r="K58">
        <v>23.219508972322501</v>
      </c>
      <c r="L58">
        <f t="shared" si="2"/>
        <v>67.511289283118103</v>
      </c>
      <c r="M58">
        <f t="shared" si="3"/>
        <v>0</v>
      </c>
      <c r="N58">
        <f t="shared" si="4"/>
        <v>23.070792452830187</v>
      </c>
      <c r="Q58">
        <v>47</v>
      </c>
      <c r="R58">
        <v>8.5707233280385999</v>
      </c>
      <c r="S58">
        <f t="shared" si="5"/>
        <v>7.5809072127969399</v>
      </c>
      <c r="T58">
        <f t="shared" si="6"/>
        <v>0</v>
      </c>
      <c r="U58">
        <f t="shared" si="7"/>
        <v>23.070792452830187</v>
      </c>
      <c r="X58">
        <v>47</v>
      </c>
      <c r="Y58">
        <v>3.0268215335740898</v>
      </c>
      <c r="Z58">
        <f t="shared" si="9"/>
        <v>68.844299919615864</v>
      </c>
      <c r="AA58">
        <f t="shared" si="10"/>
        <v>0</v>
      </c>
      <c r="AB58">
        <f t="shared" si="8"/>
        <v>23.070792452830187</v>
      </c>
    </row>
    <row r="59" spans="4:28" x14ac:dyDescent="0.3">
      <c r="D59">
        <v>48</v>
      </c>
      <c r="E59">
        <v>9.3619429691456908</v>
      </c>
      <c r="F59">
        <f t="shared" si="11"/>
        <v>0.15780755496451213</v>
      </c>
      <c r="G59">
        <f t="shared" si="1"/>
        <v>0</v>
      </c>
      <c r="J59">
        <v>48</v>
      </c>
      <c r="K59">
        <v>19.053643067148101</v>
      </c>
      <c r="L59">
        <f t="shared" si="2"/>
        <v>153.32361388330401</v>
      </c>
      <c r="M59">
        <f t="shared" si="3"/>
        <v>0</v>
      </c>
      <c r="N59">
        <f t="shared" si="4"/>
        <v>23.561660377358489</v>
      </c>
      <c r="Q59">
        <v>48</v>
      </c>
      <c r="R59">
        <v>9.2536694941033701</v>
      </c>
      <c r="S59">
        <f t="shared" si="5"/>
        <v>4.2865502214993949</v>
      </c>
      <c r="T59">
        <f t="shared" si="6"/>
        <v>0</v>
      </c>
      <c r="U59">
        <f t="shared" si="7"/>
        <v>23.561660377358489</v>
      </c>
      <c r="X59">
        <v>48</v>
      </c>
      <c r="Y59">
        <v>4.2975712885678696</v>
      </c>
      <c r="Z59">
        <f t="shared" si="9"/>
        <v>49.371656878377941</v>
      </c>
      <c r="AA59">
        <f t="shared" si="10"/>
        <v>0</v>
      </c>
      <c r="AB59">
        <f t="shared" si="8"/>
        <v>23.561660377358489</v>
      </c>
    </row>
    <row r="60" spans="4:28" x14ac:dyDescent="0.3">
      <c r="D60">
        <v>49</v>
      </c>
      <c r="E60">
        <v>10.2946356932851</v>
      </c>
      <c r="F60">
        <f t="shared" si="11"/>
        <v>0.28669892099071564</v>
      </c>
      <c r="G60">
        <f t="shared" si="1"/>
        <v>0</v>
      </c>
      <c r="J60">
        <v>49</v>
      </c>
      <c r="K60">
        <v>21.270749754993702</v>
      </c>
      <c r="L60">
        <f t="shared" si="2"/>
        <v>103.33301089883294</v>
      </c>
      <c r="M60">
        <f t="shared" si="3"/>
        <v>0</v>
      </c>
      <c r="N60">
        <f t="shared" si="4"/>
        <v>24.052528301886792</v>
      </c>
      <c r="Q60">
        <v>49</v>
      </c>
      <c r="R60">
        <v>11.3585533439228</v>
      </c>
      <c r="S60">
        <f t="shared" si="5"/>
        <v>1.1892348100248475E-3</v>
      </c>
      <c r="T60">
        <f t="shared" si="6"/>
        <v>0</v>
      </c>
      <c r="U60">
        <f t="shared" si="7"/>
        <v>24.052528301886792</v>
      </c>
      <c r="X60">
        <v>49</v>
      </c>
      <c r="Y60">
        <v>3.94875921732875</v>
      </c>
      <c r="Z60">
        <f t="shared" si="9"/>
        <v>54.395180524188319</v>
      </c>
      <c r="AA60">
        <f t="shared" si="10"/>
        <v>0</v>
      </c>
      <c r="AB60">
        <f t="shared" si="8"/>
        <v>24.052528301886792</v>
      </c>
    </row>
    <row r="61" spans="4:28" x14ac:dyDescent="0.3">
      <c r="D61">
        <v>50</v>
      </c>
      <c r="E61">
        <v>10.175607177858</v>
      </c>
      <c r="F61">
        <f t="shared" si="11"/>
        <v>0.17340080111651487</v>
      </c>
      <c r="G61">
        <f t="shared" si="1"/>
        <v>0</v>
      </c>
      <c r="J61">
        <v>50</v>
      </c>
      <c r="K61">
        <v>19.692687438748401</v>
      </c>
      <c r="L61">
        <f t="shared" si="2"/>
        <v>137.90619667957426</v>
      </c>
      <c r="M61">
        <f t="shared" si="3"/>
        <v>0</v>
      </c>
      <c r="N61">
        <f t="shared" si="4"/>
        <v>24.543396226415094</v>
      </c>
      <c r="Q61">
        <v>50</v>
      </c>
      <c r="R61">
        <v>9.2292502450062095</v>
      </c>
      <c r="S61">
        <f t="shared" si="5"/>
        <v>4.388261677845958</v>
      </c>
      <c r="T61">
        <f t="shared" si="6"/>
        <v>0</v>
      </c>
      <c r="U61">
        <f t="shared" si="7"/>
        <v>24.543396226415094</v>
      </c>
      <c r="X61">
        <v>50</v>
      </c>
      <c r="Y61">
        <v>4.3609556283997302</v>
      </c>
      <c r="Z61">
        <f t="shared" si="9"/>
        <v>48.484934734543138</v>
      </c>
      <c r="AA61">
        <f t="shared" si="10"/>
        <v>0</v>
      </c>
      <c r="AB61">
        <f t="shared" si="8"/>
        <v>24.543396226415094</v>
      </c>
    </row>
    <row r="62" spans="4:28" x14ac:dyDescent="0.3">
      <c r="D62">
        <v>51</v>
      </c>
      <c r="E62">
        <v>8.5717106687845597</v>
      </c>
      <c r="F62">
        <f t="shared" si="11"/>
        <v>1.4101141911454544</v>
      </c>
      <c r="G62">
        <f t="shared" si="1"/>
        <v>0</v>
      </c>
      <c r="J62">
        <v>51</v>
      </c>
      <c r="K62">
        <v>17.1414466560771</v>
      </c>
      <c r="L62">
        <f t="shared" si="2"/>
        <v>204.33523734116525</v>
      </c>
      <c r="M62">
        <f t="shared" si="3"/>
        <v>0</v>
      </c>
      <c r="N62">
        <f t="shared" si="4"/>
        <v>25.034264150943393</v>
      </c>
      <c r="Q62">
        <v>51</v>
      </c>
      <c r="R62">
        <v>8.5878035889290096</v>
      </c>
      <c r="S62">
        <f t="shared" si="5"/>
        <v>7.4871432554241339</v>
      </c>
      <c r="T62">
        <f t="shared" si="6"/>
        <v>0</v>
      </c>
      <c r="U62">
        <f t="shared" si="7"/>
        <v>25.034264150943393</v>
      </c>
      <c r="X62">
        <v>51</v>
      </c>
      <c r="Y62">
        <v>4.4731784664258996</v>
      </c>
      <c r="Z62">
        <f t="shared" si="9"/>
        <v>46.934688222787898</v>
      </c>
      <c r="AA62">
        <f t="shared" si="10"/>
        <v>0</v>
      </c>
      <c r="AB62">
        <f t="shared" si="8"/>
        <v>25.034264150943393</v>
      </c>
    </row>
    <row r="63" spans="4:28" x14ac:dyDescent="0.3">
      <c r="D63">
        <v>52</v>
      </c>
      <c r="E63">
        <v>7.2107286134296302</v>
      </c>
      <c r="F63">
        <f t="shared" si="11"/>
        <v>6.4946705240131175</v>
      </c>
      <c r="G63">
        <f t="shared" si="1"/>
        <v>0</v>
      </c>
      <c r="J63">
        <v>52</v>
      </c>
      <c r="K63">
        <v>16.439017944644998</v>
      </c>
      <c r="L63">
        <f t="shared" si="2"/>
        <v>224.91050106449433</v>
      </c>
      <c r="M63">
        <f t="shared" si="3"/>
        <v>0</v>
      </c>
      <c r="N63">
        <f t="shared" si="4"/>
        <v>25.525132075471696</v>
      </c>
      <c r="Q63">
        <v>52</v>
      </c>
      <c r="R63">
        <v>5.7024287114321197</v>
      </c>
      <c r="S63">
        <f t="shared" si="5"/>
        <v>31.602828964912099</v>
      </c>
      <c r="T63">
        <f t="shared" si="6"/>
        <v>0</v>
      </c>
      <c r="U63">
        <f t="shared" si="7"/>
        <v>25.525132075471696</v>
      </c>
      <c r="X63">
        <v>52</v>
      </c>
      <c r="Y63">
        <v>3.3951161501805598</v>
      </c>
      <c r="Z63">
        <f t="shared" si="9"/>
        <v>62.86827838758817</v>
      </c>
      <c r="AA63">
        <f t="shared" si="10"/>
        <v>0</v>
      </c>
      <c r="AB63">
        <f t="shared" si="8"/>
        <v>25.525132075471696</v>
      </c>
    </row>
    <row r="64" spans="4:28" x14ac:dyDescent="0.3">
      <c r="D64">
        <v>53</v>
      </c>
      <c r="E64">
        <v>6.9863357912876598</v>
      </c>
      <c r="F64">
        <f t="shared" si="11"/>
        <v>7.6887368762001085</v>
      </c>
      <c r="G64">
        <f t="shared" si="1"/>
        <v>0</v>
      </c>
      <c r="J64">
        <v>53</v>
      </c>
      <c r="K64">
        <v>13.4487592173287</v>
      </c>
      <c r="L64">
        <f t="shared" si="2"/>
        <v>323.54206670082283</v>
      </c>
      <c r="M64">
        <f t="shared" si="3"/>
        <v>0</v>
      </c>
      <c r="N64">
        <f t="shared" si="4"/>
        <v>26.015999999999998</v>
      </c>
      <c r="Q64">
        <v>53</v>
      </c>
      <c r="R64">
        <v>7.8951161501805602</v>
      </c>
      <c r="S64">
        <f t="shared" si="5"/>
        <v>11.757711199577095</v>
      </c>
      <c r="T64">
        <f t="shared" si="6"/>
        <v>0</v>
      </c>
      <c r="U64">
        <f t="shared" si="7"/>
        <v>26.015999999999998</v>
      </c>
      <c r="X64">
        <v>53</v>
      </c>
      <c r="Y64">
        <v>3.6146251225030999</v>
      </c>
      <c r="Z64">
        <f t="shared" si="9"/>
        <v>59.435510405897404</v>
      </c>
      <c r="AA64">
        <f t="shared" si="10"/>
        <v>0</v>
      </c>
      <c r="AB64">
        <f t="shared" si="8"/>
        <v>26.015999999999998</v>
      </c>
    </row>
    <row r="65" spans="4:7" x14ac:dyDescent="0.3">
      <c r="D65">
        <v>54</v>
      </c>
      <c r="E65">
        <v>8.2809714845728397</v>
      </c>
      <c r="F65">
        <f t="shared" si="11"/>
        <v>2.1851387294121842</v>
      </c>
      <c r="G65">
        <f t="shared" si="1"/>
        <v>0</v>
      </c>
    </row>
    <row r="66" spans="4:7" x14ac:dyDescent="0.3">
      <c r="D66">
        <v>55</v>
      </c>
      <c r="E66">
        <v>9.7082999019975098</v>
      </c>
      <c r="F66">
        <f t="shared" si="11"/>
        <v>2.5901033183520035E-3</v>
      </c>
      <c r="G66">
        <f t="shared" si="1"/>
        <v>0</v>
      </c>
    </row>
    <row r="67" spans="4:7" x14ac:dyDescent="0.3">
      <c r="D67">
        <v>56</v>
      </c>
      <c r="E67">
        <v>7.7824392822141899</v>
      </c>
      <c r="F67">
        <f t="shared" si="11"/>
        <v>3.9075551012999794</v>
      </c>
      <c r="G67">
        <f t="shared" si="1"/>
        <v>0</v>
      </c>
    </row>
    <row r="68" spans="4:7" x14ac:dyDescent="0.3">
      <c r="D68">
        <v>57</v>
      </c>
      <c r="E68">
        <v>6.4770749754993702</v>
      </c>
      <c r="F68">
        <f t="shared" si="11"/>
        <v>10.772298461958018</v>
      </c>
      <c r="G68">
        <f t="shared" si="1"/>
        <v>0</v>
      </c>
    </row>
    <row r="69" spans="4:7" x14ac:dyDescent="0.3">
      <c r="D69">
        <v>58</v>
      </c>
      <c r="E69">
        <v>5.5970644047173002</v>
      </c>
      <c r="F69">
        <f t="shared" si="11"/>
        <v>17.323314107878765</v>
      </c>
      <c r="G69">
        <f t="shared" si="1"/>
        <v>0</v>
      </c>
    </row>
    <row r="70" spans="4:7" x14ac:dyDescent="0.3">
      <c r="D70">
        <v>59</v>
      </c>
      <c r="E70">
        <v>7.6204963130685002</v>
      </c>
      <c r="F70">
        <f t="shared" si="11"/>
        <v>4.5740233461465367</v>
      </c>
      <c r="G70">
        <f t="shared" si="1"/>
        <v>0</v>
      </c>
    </row>
    <row r="71" spans="4:7" x14ac:dyDescent="0.3">
      <c r="D71">
        <v>60</v>
      </c>
      <c r="E71">
        <v>7.8243928221419701</v>
      </c>
      <c r="F71">
        <f t="shared" si="11"/>
        <v>3.7434515721441386</v>
      </c>
      <c r="G71">
        <f t="shared" si="1"/>
        <v>0</v>
      </c>
    </row>
    <row r="72" spans="4:7" x14ac:dyDescent="0.3">
      <c r="D72">
        <v>61</v>
      </c>
      <c r="E72">
        <v>8.3121964110709801</v>
      </c>
      <c r="F72">
        <f t="shared" si="11"/>
        <v>2.0937990116317899</v>
      </c>
      <c r="G72">
        <f t="shared" si="1"/>
        <v>0</v>
      </c>
    </row>
    <row r="73" spans="4:7" x14ac:dyDescent="0.3">
      <c r="D73">
        <v>62</v>
      </c>
      <c r="E73">
        <v>7.9892713865703602</v>
      </c>
      <c r="F73">
        <f t="shared" si="11"/>
        <v>3.1326223748920854</v>
      </c>
      <c r="G73">
        <f t="shared" si="1"/>
        <v>0</v>
      </c>
    </row>
    <row r="74" spans="4:7" x14ac:dyDescent="0.3">
      <c r="D74">
        <v>63</v>
      </c>
      <c r="E74">
        <v>7.4946356932851801</v>
      </c>
      <c r="F74">
        <f t="shared" si="11"/>
        <v>5.1282196126960899</v>
      </c>
      <c r="G74">
        <f t="shared" si="1"/>
        <v>0</v>
      </c>
    </row>
    <row r="75" spans="4:7" x14ac:dyDescent="0.3">
      <c r="D75">
        <v>64</v>
      </c>
      <c r="E75">
        <v>7.0243928221419596</v>
      </c>
      <c r="F75">
        <f t="shared" si="11"/>
        <v>7.4791317921748428</v>
      </c>
      <c r="G75">
        <f t="shared" si="1"/>
        <v>0</v>
      </c>
    </row>
    <row r="76" spans="4:7" x14ac:dyDescent="0.3">
      <c r="D76">
        <v>65</v>
      </c>
      <c r="E76">
        <v>7.5648785644283896</v>
      </c>
      <c r="F76">
        <f t="shared" ref="F76:F86" si="12">(E76-$E$8)^2</f>
        <v>4.8150156651256033</v>
      </c>
      <c r="G76">
        <f t="shared" si="1"/>
        <v>0</v>
      </c>
    </row>
    <row r="77" spans="4:7" x14ac:dyDescent="0.3">
      <c r="D77">
        <v>66</v>
      </c>
      <c r="E77">
        <v>7.6312249264981302</v>
      </c>
      <c r="F77">
        <f t="shared" si="12"/>
        <v>4.5282479501635819</v>
      </c>
      <c r="G77">
        <f t="shared" ref="G77:G86" si="13">IF(E77&gt;$E$10,1,0)</f>
        <v>0</v>
      </c>
    </row>
    <row r="78" spans="4:7" x14ac:dyDescent="0.3">
      <c r="D78">
        <v>67</v>
      </c>
      <c r="E78">
        <v>6.7404857422864204</v>
      </c>
      <c r="F78">
        <f t="shared" si="12"/>
        <v>9.1125932642301279</v>
      </c>
      <c r="G78">
        <f t="shared" si="13"/>
        <v>0</v>
      </c>
    </row>
    <row r="79" spans="4:7" x14ac:dyDescent="0.3">
      <c r="D79">
        <v>68</v>
      </c>
      <c r="E79">
        <v>6.6214572268592704</v>
      </c>
      <c r="F79">
        <f t="shared" si="12"/>
        <v>9.8453855289015877</v>
      </c>
      <c r="G79">
        <f t="shared" si="13"/>
        <v>0</v>
      </c>
    </row>
    <row r="80" spans="4:7" x14ac:dyDescent="0.3">
      <c r="D80">
        <v>69</v>
      </c>
      <c r="E80">
        <v>7.9190285154271498</v>
      </c>
      <c r="F80">
        <f t="shared" si="12"/>
        <v>3.3862051818229326</v>
      </c>
      <c r="G80">
        <f t="shared" si="13"/>
        <v>0</v>
      </c>
    </row>
    <row r="81" spans="4:7" x14ac:dyDescent="0.3">
      <c r="D81">
        <v>70</v>
      </c>
      <c r="E81">
        <v>8.2663463620697399</v>
      </c>
      <c r="F81">
        <f t="shared" si="12"/>
        <v>2.2285909639401731</v>
      </c>
      <c r="G81">
        <f t="shared" si="13"/>
        <v>0</v>
      </c>
    </row>
    <row r="82" spans="4:7" x14ac:dyDescent="0.3">
      <c r="D82">
        <v>71</v>
      </c>
      <c r="E82">
        <v>6.6634107667870399</v>
      </c>
      <c r="F82">
        <f t="shared" si="12"/>
        <v>9.5838673857162746</v>
      </c>
      <c r="G82">
        <f t="shared" si="13"/>
        <v>0</v>
      </c>
    </row>
    <row r="83" spans="4:7" x14ac:dyDescent="0.3">
      <c r="D83">
        <v>72</v>
      </c>
      <c r="E83">
        <v>7.5297571288567804</v>
      </c>
      <c r="F83">
        <f t="shared" si="12"/>
        <v>4.9703841236742559</v>
      </c>
      <c r="G83">
        <f t="shared" si="13"/>
        <v>0</v>
      </c>
    </row>
    <row r="84" spans="4:7" x14ac:dyDescent="0.3">
      <c r="D84">
        <v>73</v>
      </c>
      <c r="E84">
        <v>9.0243928221419694</v>
      </c>
      <c r="F84">
        <f t="shared" si="12"/>
        <v>0.53993124209816923</v>
      </c>
      <c r="G84">
        <f t="shared" si="13"/>
        <v>0</v>
      </c>
    </row>
    <row r="85" spans="4:7" x14ac:dyDescent="0.3">
      <c r="D85">
        <v>74</v>
      </c>
      <c r="E85">
        <v>7.8946356932851796</v>
      </c>
      <c r="F85">
        <f t="shared" si="12"/>
        <v>3.4765737995953363</v>
      </c>
      <c r="G85">
        <f t="shared" si="13"/>
        <v>0</v>
      </c>
    </row>
    <row r="86" spans="4:7" x14ac:dyDescent="0.3">
      <c r="D86">
        <v>75</v>
      </c>
      <c r="E86">
        <v>7.6663463620697403</v>
      </c>
      <c r="F86">
        <f t="shared" si="12"/>
        <v>4.3800068810498329</v>
      </c>
      <c r="G86">
        <f t="shared" si="13"/>
        <v>0</v>
      </c>
    </row>
  </sheetData>
  <phoneticPr fontId="3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111"/>
  <sheetViews>
    <sheetView tabSelected="1" zoomScale="125" workbookViewId="0">
      <selection activeCell="F15" sqref="F15"/>
    </sheetView>
  </sheetViews>
  <sheetFormatPr baseColWidth="12" defaultRowHeight="20" x14ac:dyDescent="0.3"/>
  <cols>
    <col min="3" max="3" width="15.7109375" bestFit="1" customWidth="1"/>
    <col min="4" max="4" width="10.28515625" bestFit="1" customWidth="1"/>
    <col min="5" max="5" width="16.140625" bestFit="1" customWidth="1"/>
    <col min="6" max="6" width="10.85546875" bestFit="1" customWidth="1"/>
    <col min="7" max="7" width="14.85546875" bestFit="1" customWidth="1"/>
    <col min="8" max="8" width="13.140625" bestFit="1" customWidth="1"/>
    <col min="9" max="9" width="14.42578125" bestFit="1" customWidth="1"/>
    <col min="13" max="13" width="15.7109375" bestFit="1" customWidth="1"/>
  </cols>
  <sheetData>
    <row r="2" spans="1:43" x14ac:dyDescent="0.3">
      <c r="G2" t="s">
        <v>17</v>
      </c>
      <c r="H2" t="s">
        <v>41</v>
      </c>
      <c r="I2" t="s">
        <v>42</v>
      </c>
    </row>
    <row r="3" spans="1:43" x14ac:dyDescent="0.3">
      <c r="G3">
        <v>0.5</v>
      </c>
      <c r="L3" s="11">
        <v>8.3339999999999996</v>
      </c>
      <c r="M3" s="2">
        <v>4.1090383416691063</v>
      </c>
      <c r="P3" s="7">
        <v>52.86</v>
      </c>
      <c r="Q3" s="2">
        <v>12.042499723290812</v>
      </c>
    </row>
    <row r="4" spans="1:43" x14ac:dyDescent="0.3">
      <c r="C4" s="6" t="s">
        <v>21</v>
      </c>
      <c r="D4" s="5" t="s">
        <v>27</v>
      </c>
      <c r="E4" s="4" t="s">
        <v>22</v>
      </c>
      <c r="F4" s="4" t="s">
        <v>16</v>
      </c>
      <c r="G4" s="5" t="s">
        <v>23</v>
      </c>
      <c r="H4" s="5" t="s">
        <v>19</v>
      </c>
      <c r="I4" s="5" t="s">
        <v>24</v>
      </c>
      <c r="L4" s="11">
        <v>21.83</v>
      </c>
      <c r="M4" s="2">
        <v>4.5983802800747968</v>
      </c>
      <c r="P4" s="7">
        <v>62.265999999999998</v>
      </c>
      <c r="Q4" s="2">
        <v>14.198210965423662</v>
      </c>
    </row>
    <row r="5" spans="1:43" x14ac:dyDescent="0.3">
      <c r="A5" t="s">
        <v>39</v>
      </c>
      <c r="B5">
        <v>1</v>
      </c>
      <c r="C5" s="7">
        <v>8.3339999999999996</v>
      </c>
      <c r="D5" s="2">
        <v>2</v>
      </c>
      <c r="E5" s="2">
        <v>3.5942599999999998</v>
      </c>
      <c r="F5" s="2">
        <v>0.38689400000000002</v>
      </c>
      <c r="G5" s="2">
        <f t="shared" ref="G5:H7" si="0">2.35*E5*$N$15</f>
        <v>4.139347302813186</v>
      </c>
      <c r="H5" s="2">
        <f t="shared" si="0"/>
        <v>0.44556838831208789</v>
      </c>
      <c r="I5" s="2">
        <f>SQRT(G5^2-G3^2)</f>
        <v>4.1090383416691063</v>
      </c>
      <c r="L5" s="11">
        <v>30.861999999999998</v>
      </c>
      <c r="M5" s="2">
        <v>5.5237869768941659</v>
      </c>
      <c r="P5" s="7">
        <v>66.972999999999999</v>
      </c>
      <c r="Q5" s="2">
        <v>13.976362705252035</v>
      </c>
    </row>
    <row r="6" spans="1:43" x14ac:dyDescent="0.3">
      <c r="A6" t="s">
        <v>39</v>
      </c>
      <c r="B6">
        <v>2</v>
      </c>
      <c r="C6" s="7">
        <v>21.83</v>
      </c>
      <c r="D6" s="2">
        <v>2</v>
      </c>
      <c r="E6" s="2">
        <v>4.0163799999999998</v>
      </c>
      <c r="F6" s="2">
        <v>0.236267</v>
      </c>
      <c r="G6" s="2">
        <f t="shared" si="0"/>
        <v>4.6254838882197795</v>
      </c>
      <c r="H6" s="2">
        <f t="shared" si="0"/>
        <v>0.27209805890329669</v>
      </c>
      <c r="I6" s="2">
        <f>SQRT(G6^2-$G$3^2)</f>
        <v>4.5983802800747968</v>
      </c>
      <c r="L6" s="11">
        <v>50.573999999999998</v>
      </c>
      <c r="M6" s="2">
        <v>11.79179437659168</v>
      </c>
      <c r="P6" s="7">
        <v>75.760000000000005</v>
      </c>
      <c r="Q6" s="2">
        <v>16.855433790179227</v>
      </c>
    </row>
    <row r="7" spans="1:43" x14ac:dyDescent="0.3">
      <c r="A7" t="s">
        <v>39</v>
      </c>
      <c r="B7">
        <v>3</v>
      </c>
      <c r="C7" s="7">
        <v>30.861999999999998</v>
      </c>
      <c r="D7" s="2">
        <v>2</v>
      </c>
      <c r="E7" s="2">
        <v>4.8159999999999998</v>
      </c>
      <c r="F7" s="2">
        <v>0.46035599999999999</v>
      </c>
      <c r="G7" s="2">
        <f t="shared" si="0"/>
        <v>5.5463702153846155</v>
      </c>
      <c r="H7" s="2">
        <f t="shared" si="0"/>
        <v>0.53017126388571423</v>
      </c>
      <c r="I7" s="2">
        <f t="shared" ref="I7:I8" si="1">SQRT(G7^2-$G$3^2)</f>
        <v>5.5237869768941659</v>
      </c>
      <c r="P7" s="7">
        <v>83.052999999999997</v>
      </c>
      <c r="Q7" s="2">
        <v>14.003324468920262</v>
      </c>
    </row>
    <row r="8" spans="1:43" x14ac:dyDescent="0.3">
      <c r="A8" t="s">
        <v>39</v>
      </c>
      <c r="B8">
        <v>4</v>
      </c>
      <c r="C8" s="7">
        <v>50.573999999999998</v>
      </c>
      <c r="D8" s="2">
        <v>1.5629999999999999</v>
      </c>
      <c r="E8" s="2">
        <v>10.248200000000001</v>
      </c>
      <c r="F8" s="2">
        <v>0.71955499999999994</v>
      </c>
      <c r="G8" s="2">
        <f>2.35*E8*$N$15</f>
        <v>11.802390207912088</v>
      </c>
      <c r="H8" s="2">
        <f t="shared" ref="H8" si="2">2.35*F8*$N$15</f>
        <v>0.82867907398901086</v>
      </c>
      <c r="I8" s="2">
        <f t="shared" si="1"/>
        <v>11.79179437659168</v>
      </c>
      <c r="M8" t="s">
        <v>2</v>
      </c>
      <c r="P8" s="8">
        <v>89.126000000000005</v>
      </c>
      <c r="Q8" s="2">
        <v>21.932406790752704</v>
      </c>
      <c r="U8" t="s">
        <v>3</v>
      </c>
      <c r="AB8" t="s">
        <v>11</v>
      </c>
      <c r="AI8" t="s">
        <v>25</v>
      </c>
      <c r="AP8" t="s">
        <v>26</v>
      </c>
    </row>
    <row r="9" spans="1:43" x14ac:dyDescent="0.3">
      <c r="A9" t="s">
        <v>39</v>
      </c>
      <c r="B9">
        <v>5</v>
      </c>
      <c r="C9" s="7">
        <v>52.86</v>
      </c>
      <c r="D9" s="2">
        <v>1.5629999999999999</v>
      </c>
      <c r="E9" s="2">
        <v>10.4657</v>
      </c>
      <c r="F9" s="2">
        <v>0.92639400000000005</v>
      </c>
      <c r="G9" s="2">
        <f t="shared" ref="G9" si="3">2.35*E9*$N$15</f>
        <v>12.052875158461539</v>
      </c>
      <c r="H9" s="2">
        <f t="shared" ref="H9" si="4">2.35*F9*$N$15</f>
        <v>1.0668862311692309</v>
      </c>
      <c r="I9" s="2">
        <f t="shared" ref="I9" si="5">SQRT(G9^2-$G$3^2)</f>
        <v>12.042499723290812</v>
      </c>
      <c r="P9" s="8">
        <v>104.82599999999999</v>
      </c>
      <c r="Q9" s="2">
        <v>23.524494668452988</v>
      </c>
    </row>
    <row r="10" spans="1:43" x14ac:dyDescent="0.3">
      <c r="A10" s="9" t="s">
        <v>37</v>
      </c>
      <c r="B10">
        <v>6</v>
      </c>
      <c r="C10" s="7">
        <v>62.265999999999998</v>
      </c>
      <c r="D10" s="2">
        <v>1.5629999999999999</v>
      </c>
      <c r="E10" s="2">
        <f>G29-G24</f>
        <v>28.990001500000005</v>
      </c>
      <c r="F10" s="2">
        <f>SQRT(H24^2+H29^2)</f>
        <v>1.2519814039412587</v>
      </c>
      <c r="G10" s="2">
        <f t="shared" ref="G10:H13" si="6">E10*$N$15</f>
        <v>14.207012163670331</v>
      </c>
      <c r="H10" s="2">
        <f t="shared" si="6"/>
        <v>0.61355343615565239</v>
      </c>
      <c r="I10" s="2">
        <f>SQRT(G10^2-$G$3^2)</f>
        <v>14.198210965423662</v>
      </c>
      <c r="K10">
        <v>5.0000000000000001E-3</v>
      </c>
      <c r="M10" t="s">
        <v>4</v>
      </c>
      <c r="P10" s="8">
        <v>38.081000000000003</v>
      </c>
      <c r="Q10" s="2">
        <v>6.9085357065044644</v>
      </c>
      <c r="U10" t="s">
        <v>4</v>
      </c>
      <c r="AB10" t="s">
        <v>4</v>
      </c>
      <c r="AI10" t="s">
        <v>4</v>
      </c>
      <c r="AP10" t="s">
        <v>4</v>
      </c>
    </row>
    <row r="11" spans="1:43" x14ac:dyDescent="0.3">
      <c r="A11" s="9" t="s">
        <v>37</v>
      </c>
      <c r="B11">
        <v>7</v>
      </c>
      <c r="C11" s="7">
        <v>66.972999999999999</v>
      </c>
      <c r="D11" s="2">
        <v>1.5629999999999999</v>
      </c>
      <c r="E11" s="2">
        <f>G30-G25</f>
        <v>28.537595750000001</v>
      </c>
      <c r="F11" s="2">
        <f>SQRT(H25^2+H30^2)</f>
        <v>1.191078725340355</v>
      </c>
      <c r="G11" s="2">
        <f t="shared" si="6"/>
        <v>13.98530351721978</v>
      </c>
      <c r="H11" s="2">
        <f t="shared" si="6"/>
        <v>0.58370710807998316</v>
      </c>
      <c r="I11" s="2">
        <f>SQRT(G11^2-$G$3^2)</f>
        <v>13.976362705252035</v>
      </c>
      <c r="M11" t="s">
        <v>6</v>
      </c>
      <c r="N11">
        <v>44.595999999999997</v>
      </c>
      <c r="U11" t="s">
        <v>6</v>
      </c>
      <c r="V11">
        <v>44.595999999999997</v>
      </c>
      <c r="AB11" t="s">
        <v>6</v>
      </c>
      <c r="AC11">
        <v>44.595999999999997</v>
      </c>
      <c r="AI11" t="s">
        <v>6</v>
      </c>
      <c r="AJ11">
        <v>44.595999999999997</v>
      </c>
      <c r="AP11" t="s">
        <v>6</v>
      </c>
      <c r="AQ11">
        <v>44.595999999999997</v>
      </c>
    </row>
    <row r="12" spans="1:43" x14ac:dyDescent="0.3">
      <c r="A12" s="9" t="s">
        <v>37</v>
      </c>
      <c r="B12">
        <v>8</v>
      </c>
      <c r="C12" s="7">
        <v>75.760000000000005</v>
      </c>
      <c r="D12" s="2">
        <v>1.5629999999999999</v>
      </c>
      <c r="E12" s="2">
        <f>G31-G26</f>
        <v>34.40934575</v>
      </c>
      <c r="F12" s="2">
        <f>SQRT(H26^2+H31^2)</f>
        <v>2.1421365051024654</v>
      </c>
      <c r="G12" s="2">
        <f t="shared" si="6"/>
        <v>16.862848165571428</v>
      </c>
      <c r="H12" s="2">
        <f t="shared" si="6"/>
        <v>1.0497881272697751</v>
      </c>
      <c r="I12" s="2">
        <f>SQRT(G12^2-$G$3^2)</f>
        <v>16.855433790179227</v>
      </c>
      <c r="J12" t="s">
        <v>13</v>
      </c>
      <c r="K12" t="s">
        <v>14</v>
      </c>
      <c r="L12" t="s">
        <v>15</v>
      </c>
      <c r="M12" t="s">
        <v>5</v>
      </c>
      <c r="N12">
        <v>2</v>
      </c>
      <c r="U12" t="s">
        <v>5</v>
      </c>
      <c r="V12">
        <v>2</v>
      </c>
      <c r="AB12" t="s">
        <v>5</v>
      </c>
      <c r="AC12">
        <v>2</v>
      </c>
      <c r="AI12" t="s">
        <v>5</v>
      </c>
      <c r="AJ12">
        <v>1.5629999999999999</v>
      </c>
      <c r="AP12" t="s">
        <v>5</v>
      </c>
      <c r="AQ12">
        <v>1.5629999999999999</v>
      </c>
    </row>
    <row r="13" spans="1:43" x14ac:dyDescent="0.3">
      <c r="A13" s="9" t="s">
        <v>38</v>
      </c>
      <c r="B13">
        <v>9</v>
      </c>
      <c r="C13" s="7">
        <v>83.052999999999997</v>
      </c>
      <c r="D13" s="2">
        <v>1.56</v>
      </c>
      <c r="E13" s="2">
        <f>G32-G27</f>
        <v>28.592577250000005</v>
      </c>
      <c r="F13" s="2">
        <f>SQRT(H27^2+H32^2)</f>
        <v>2.0986147276931639</v>
      </c>
      <c r="G13" s="2">
        <f t="shared" si="6"/>
        <v>14.012248077373627</v>
      </c>
      <c r="H13" s="2">
        <f t="shared" si="6"/>
        <v>1.0284595867714761</v>
      </c>
      <c r="I13" s="2">
        <f>SQRT(G13^2-$G$3^2)</f>
        <v>14.003324468920262</v>
      </c>
      <c r="J13">
        <v>201.36508330000001</v>
      </c>
      <c r="K13">
        <f>J13+$K$10</f>
        <v>201.3700833</v>
      </c>
      <c r="L13">
        <f>J13-$K$10</f>
        <v>201.36008330000001</v>
      </c>
    </row>
    <row r="14" spans="1:43" x14ac:dyDescent="0.3">
      <c r="A14" t="s">
        <v>39</v>
      </c>
      <c r="B14">
        <v>10</v>
      </c>
      <c r="C14" s="8">
        <v>89.126000000000005</v>
      </c>
      <c r="D14" s="2">
        <v>1.56</v>
      </c>
      <c r="E14" s="2">
        <v>19.049199999999999</v>
      </c>
      <c r="F14" s="2">
        <v>1.69878</v>
      </c>
      <c r="G14" s="2">
        <f t="shared" ref="G14" si="7">2.35*E14*$N$15</f>
        <v>21.938105379340655</v>
      </c>
      <c r="H14" s="2">
        <f t="shared" ref="H14" si="8">2.35*F14*$N$15</f>
        <v>1.9564083875604392</v>
      </c>
      <c r="I14" s="2">
        <f t="shared" ref="I14" si="9">SQRT(G14^2-$G$3^2)</f>
        <v>21.932406790752704</v>
      </c>
      <c r="J14">
        <v>-43.019111109999997</v>
      </c>
      <c r="K14">
        <f>J14-$K$10</f>
        <v>-43.02411111</v>
      </c>
      <c r="L14">
        <f>J14+$K$10</f>
        <v>-43.014111109999995</v>
      </c>
    </row>
    <row r="15" spans="1:43" x14ac:dyDescent="0.3">
      <c r="A15" t="s">
        <v>39</v>
      </c>
      <c r="B15">
        <v>11</v>
      </c>
      <c r="C15" s="8">
        <v>104.82599999999999</v>
      </c>
      <c r="D15" s="2">
        <v>1.5629999999999999</v>
      </c>
      <c r="E15" s="2">
        <v>20.4313</v>
      </c>
      <c r="F15" s="2">
        <v>1.2496499999999999</v>
      </c>
      <c r="G15" s="2">
        <f>2.35*E15*$N$15</f>
        <v>23.529807678901097</v>
      </c>
      <c r="H15" s="2">
        <f>2.35*F15*$N$15</f>
        <v>1.439165602087912</v>
      </c>
      <c r="I15" s="2">
        <f>SQRT(G15^2-$G$3^2)</f>
        <v>23.524494668452988</v>
      </c>
      <c r="M15" t="s">
        <v>20</v>
      </c>
      <c r="N15">
        <f>N11/COUNT(M21:M111)</f>
        <v>0.49006593406593402</v>
      </c>
    </row>
    <row r="16" spans="1:43" x14ac:dyDescent="0.3">
      <c r="A16" s="10" t="s">
        <v>40</v>
      </c>
      <c r="B16">
        <v>12</v>
      </c>
      <c r="C16" s="8">
        <v>38.081000000000003</v>
      </c>
      <c r="D16" s="2">
        <v>2</v>
      </c>
      <c r="E16">
        <v>6.0144799999999998</v>
      </c>
      <c r="F16">
        <v>0.91413900000000003</v>
      </c>
      <c r="G16" s="2">
        <f>2.35*E16*$N$15</f>
        <v>6.9266056339340656</v>
      </c>
      <c r="H16" s="2">
        <f>2.35*F16*$N$15</f>
        <v>1.0527726998175824</v>
      </c>
      <c r="I16" s="2">
        <f>SQRT(G16^2-$G$3^2)</f>
        <v>6.9085357065044644</v>
      </c>
    </row>
    <row r="17" spans="2:46" x14ac:dyDescent="0.3">
      <c r="C17" s="2"/>
      <c r="D17" s="2"/>
      <c r="E17" s="2"/>
      <c r="F17" s="2"/>
      <c r="M17" t="s">
        <v>0</v>
      </c>
      <c r="N17">
        <f>AVERAGE(N21:N111)</f>
        <v>23.992547894537203</v>
      </c>
      <c r="U17" t="s">
        <v>0</v>
      </c>
      <c r="V17">
        <f>AVERAGE(V21:V111)</f>
        <v>9.2712265152642797</v>
      </c>
      <c r="X17" t="s">
        <v>12</v>
      </c>
      <c r="Y17">
        <f>Y50-Y46</f>
        <v>3.3657358490566018</v>
      </c>
      <c r="AB17" t="s">
        <v>0</v>
      </c>
      <c r="AC17">
        <f>AVERAGE(AC21:AC111)</f>
        <v>5.6142591703521401</v>
      </c>
      <c r="AE17" t="s">
        <v>12</v>
      </c>
      <c r="AF17">
        <f>AF51-AF44</f>
        <v>5.8900377358490559</v>
      </c>
      <c r="AI17" t="s">
        <v>0</v>
      </c>
      <c r="AJ17">
        <f>AVERAGE(AJ21:AJ111)</f>
        <v>4.787116631715171</v>
      </c>
      <c r="AL17" t="s">
        <v>12</v>
      </c>
      <c r="AM17">
        <f>AM48-AM44</f>
        <v>3.3657358490566018</v>
      </c>
      <c r="AP17" t="s">
        <v>0</v>
      </c>
      <c r="AQ17">
        <f>AVERAGE(AQ21:AQ111)</f>
        <v>9.9927443892886814</v>
      </c>
    </row>
    <row r="18" spans="2:46" x14ac:dyDescent="0.3">
      <c r="M18" t="s">
        <v>1</v>
      </c>
      <c r="N18">
        <f>SQRT(SUM(O21:O111)/COUNT(M21:M111))</f>
        <v>17.458455422568182</v>
      </c>
      <c r="U18" t="s">
        <v>1</v>
      </c>
      <c r="V18">
        <f>SQRT(SUM(W21:W111)/COUNT(U21:U111))</f>
        <v>4.8344407724289615</v>
      </c>
      <c r="AB18" t="s">
        <v>1</v>
      </c>
      <c r="AC18">
        <f>SQRT(SUM(AD21:AD111)/COUNT(AB21:AB111))</f>
        <v>2.6798423762057433</v>
      </c>
      <c r="AI18" t="s">
        <v>1</v>
      </c>
      <c r="AJ18">
        <f>SQRT(SUM(AK21:AK111)/COUNT(AI21:AI111))</f>
        <v>3.4405757333571025</v>
      </c>
      <c r="AP18" t="s">
        <v>1</v>
      </c>
      <c r="AQ18">
        <f>SQRT(SUM(AR21:AR111)/COUNT(AP21:AP111))</f>
        <v>13.700222090047003</v>
      </c>
    </row>
    <row r="19" spans="2:46" x14ac:dyDescent="0.3">
      <c r="M19" t="s">
        <v>9</v>
      </c>
      <c r="N19">
        <f>N17+N18*1</f>
        <v>41.451003317105389</v>
      </c>
      <c r="U19" t="s">
        <v>10</v>
      </c>
      <c r="V19">
        <f>V17+V18*1</f>
        <v>14.10566728769324</v>
      </c>
      <c r="AB19" t="s">
        <v>10</v>
      </c>
      <c r="AC19">
        <f>AC17+AC18*1</f>
        <v>8.2941015465578829</v>
      </c>
      <c r="AI19" t="s">
        <v>10</v>
      </c>
      <c r="AJ19">
        <f>AJ17+AJ18*1</f>
        <v>8.227692365072274</v>
      </c>
      <c r="AP19" t="s">
        <v>10</v>
      </c>
      <c r="AQ19">
        <f>AQ17+AQ18*1</f>
        <v>23.692966479335684</v>
      </c>
    </row>
    <row r="20" spans="2:46" x14ac:dyDescent="0.3">
      <c r="N20" t="s">
        <v>7</v>
      </c>
      <c r="O20" t="s">
        <v>8</v>
      </c>
      <c r="V20" t="s">
        <v>7</v>
      </c>
      <c r="W20" t="s">
        <v>8</v>
      </c>
      <c r="AC20" t="s">
        <v>7</v>
      </c>
      <c r="AD20" t="s">
        <v>8</v>
      </c>
      <c r="AJ20" t="s">
        <v>7</v>
      </c>
      <c r="AK20" t="s">
        <v>8</v>
      </c>
      <c r="AQ20" t="s">
        <v>7</v>
      </c>
      <c r="AR20" t="s">
        <v>8</v>
      </c>
    </row>
    <row r="21" spans="2:46" x14ac:dyDescent="0.3">
      <c r="M21">
        <v>1</v>
      </c>
      <c r="N21">
        <v>6.8219464927397198</v>
      </c>
      <c r="O21">
        <f t="shared" ref="O21:O52" si="10">(N21-$N$17)^2</f>
        <v>294.82955249940971</v>
      </c>
      <c r="P21">
        <f>IF(N21&gt;$N$19,1,0)</f>
        <v>0</v>
      </c>
      <c r="U21">
        <v>1</v>
      </c>
      <c r="V21">
        <v>6.1353748774968899</v>
      </c>
      <c r="W21">
        <f>(V21-$V$17)^2</f>
        <v>9.8335654940884201</v>
      </c>
      <c r="X21">
        <f>IF(V21&gt;$V$19,1,0)</f>
        <v>0</v>
      </c>
      <c r="Y21">
        <f t="shared" ref="Y21:Y52" si="11">$V$11/COUNT($U$21:$U$73)*U21</f>
        <v>0.8414339622641509</v>
      </c>
      <c r="AB21">
        <v>1</v>
      </c>
      <c r="AC21">
        <v>3.9256071778580299</v>
      </c>
      <c r="AD21">
        <f>(AC21-$AC$17)^2</f>
        <v>2.8515455517543282</v>
      </c>
      <c r="AE21">
        <f>IF(AC21&gt;$AC$19,1,0)</f>
        <v>0</v>
      </c>
      <c r="AF21">
        <f>$AC$11/COUNT($AB$21:$AB$73)*AB21</f>
        <v>0.8414339622641509</v>
      </c>
      <c r="AI21">
        <v>1</v>
      </c>
      <c r="AJ21">
        <v>2.0292678629763299</v>
      </c>
      <c r="AK21">
        <f>(AJ21-$AC$17)^2</f>
        <v>12.852162673960121</v>
      </c>
      <c r="AL21">
        <f>IF(AJ21&gt;$AJ$19,1,0)</f>
        <v>0</v>
      </c>
      <c r="AM21">
        <f>$AC$11/COUNT($AB$21:$AB$73)*AI21</f>
        <v>0.8414339622641509</v>
      </c>
      <c r="AP21">
        <v>1</v>
      </c>
      <c r="AQ21">
        <v>5.2991728115525003</v>
      </c>
      <c r="AR21">
        <f>(AQ21-$AQ$17)^2</f>
        <v>22.029614155332904</v>
      </c>
      <c r="AS21">
        <f>IF(AQ21&gt;$AJ$19,1,0)</f>
        <v>0</v>
      </c>
      <c r="AT21">
        <f>$AC$11/COUNT($AB$21:$AB$73)*AP21</f>
        <v>0.8414339622641509</v>
      </c>
    </row>
    <row r="22" spans="2:46" x14ac:dyDescent="0.3">
      <c r="B22" s="1" t="s">
        <v>30</v>
      </c>
      <c r="M22">
        <v>2</v>
      </c>
      <c r="N22">
        <v>7.4731784664258996</v>
      </c>
      <c r="O22">
        <f t="shared" si="10"/>
        <v>272.88956630241842</v>
      </c>
      <c r="P22">
        <f t="shared" ref="P22:P85" si="12">IF(N22&gt;$N$19,1,0)</f>
        <v>0</v>
      </c>
      <c r="U22">
        <v>2</v>
      </c>
      <c r="V22">
        <v>5.4646383359807</v>
      </c>
      <c r="W22">
        <f t="shared" ref="W22:W85" si="13">(V22-$V$17)^2</f>
        <v>14.490113566661478</v>
      </c>
      <c r="X22">
        <f t="shared" ref="X22:X73" si="14">IF(V22&gt;$V$19,1,0)</f>
        <v>0</v>
      </c>
      <c r="Y22">
        <f t="shared" si="11"/>
        <v>1.6828679245283018</v>
      </c>
      <c r="AB22">
        <v>2</v>
      </c>
      <c r="AC22">
        <v>4.1621964110709797</v>
      </c>
      <c r="AD22">
        <f t="shared" ref="AD22:AD85" si="15">(AC22-$AC$17)^2</f>
        <v>2.1084862568912168</v>
      </c>
      <c r="AE22">
        <f t="shared" ref="AE22:AE73" si="16">IF(AC22&gt;$AC$19,1,0)</f>
        <v>0</v>
      </c>
      <c r="AF22">
        <f t="shared" ref="AF22:AF53" si="17">$V$11/COUNT($U$21:$U$73)*AB22</f>
        <v>1.6828679245283018</v>
      </c>
      <c r="AI22">
        <v>2</v>
      </c>
      <c r="AJ22">
        <v>3.3268391515442102</v>
      </c>
      <c r="AK22">
        <f>(AJ22-$AC$17)^2</f>
        <v>5.2322903424432701</v>
      </c>
      <c r="AL22">
        <f t="shared" ref="AL22:AL85" si="18">IF(AJ22&gt;$AJ$19,1,0)</f>
        <v>0</v>
      </c>
      <c r="AM22">
        <f t="shared" ref="AM22:AM53" si="19">$V$11/COUNT($U$21:$U$73)*AI22</f>
        <v>1.6828679245283018</v>
      </c>
      <c r="AP22">
        <v>2</v>
      </c>
      <c r="AQ22">
        <v>5.6373988036903198</v>
      </c>
      <c r="AR22">
        <f t="shared" ref="AR22:AR85" si="20">(AQ22-$AQ$17)^2</f>
        <v>18.969035169991134</v>
      </c>
      <c r="AS22">
        <f t="shared" ref="AS22:AS85" si="21">IF(AQ22&gt;$AJ$19,1,0)</f>
        <v>0</v>
      </c>
      <c r="AT22">
        <f t="shared" ref="AT22:AT85" si="22">$AC$11/COUNT($AB$21:$AB$73)*AP22</f>
        <v>1.6828679245283018</v>
      </c>
    </row>
    <row r="23" spans="2:46" x14ac:dyDescent="0.3">
      <c r="C23" s="3" t="s">
        <v>28</v>
      </c>
      <c r="D23" s="4" t="s">
        <v>33</v>
      </c>
      <c r="E23" s="4" t="s">
        <v>29</v>
      </c>
      <c r="F23" s="4" t="s">
        <v>34</v>
      </c>
      <c r="G23" s="4" t="s">
        <v>35</v>
      </c>
      <c r="H23" s="4" t="s">
        <v>36</v>
      </c>
      <c r="M23">
        <v>3</v>
      </c>
      <c r="N23">
        <v>7.5024463294022397</v>
      </c>
      <c r="O23">
        <f t="shared" si="10"/>
        <v>271.92344962846659</v>
      </c>
      <c r="P23">
        <f t="shared" si="12"/>
        <v>0</v>
      </c>
      <c r="U23">
        <v>3</v>
      </c>
      <c r="V23">
        <v>4.89024551383873</v>
      </c>
      <c r="W23">
        <f t="shared" si="13"/>
        <v>19.192994534851611</v>
      </c>
      <c r="X23">
        <f t="shared" si="14"/>
        <v>0</v>
      </c>
      <c r="Y23">
        <f t="shared" si="11"/>
        <v>2.5243018867924527</v>
      </c>
      <c r="AB23">
        <v>3</v>
      </c>
      <c r="AC23">
        <v>5.6134239802646402</v>
      </c>
      <c r="AD23">
        <f t="shared" si="15"/>
        <v>6.9754248225806038E-7</v>
      </c>
      <c r="AE23">
        <f t="shared" si="16"/>
        <v>0</v>
      </c>
      <c r="AF23">
        <f t="shared" si="17"/>
        <v>2.5243018867924527</v>
      </c>
      <c r="AI23">
        <v>3</v>
      </c>
      <c r="AJ23">
        <v>2.05853572595267</v>
      </c>
      <c r="AK23">
        <f t="shared" ref="AK23:AK86" si="23">(AJ23-$AC$17)^2</f>
        <v>12.643169213052031</v>
      </c>
      <c r="AL23">
        <f t="shared" si="18"/>
        <v>0</v>
      </c>
      <c r="AM23">
        <f t="shared" si="19"/>
        <v>2.5243018867924527</v>
      </c>
      <c r="AP23">
        <v>3</v>
      </c>
      <c r="AQ23">
        <v>3.62601196309671</v>
      </c>
      <c r="AR23">
        <f t="shared" si="20"/>
        <v>40.535281786724305</v>
      </c>
      <c r="AS23">
        <f t="shared" si="21"/>
        <v>0</v>
      </c>
      <c r="AT23">
        <f t="shared" si="22"/>
        <v>2.5243018867924527</v>
      </c>
    </row>
    <row r="24" spans="2:46" x14ac:dyDescent="0.3">
      <c r="B24" t="s">
        <v>31</v>
      </c>
      <c r="C24" s="2">
        <v>35.742600000000003</v>
      </c>
      <c r="D24" s="2">
        <v>0.18381900000000001</v>
      </c>
      <c r="E24">
        <v>2.9087100000000001</v>
      </c>
      <c r="F24">
        <v>0.23321900000000001</v>
      </c>
      <c r="G24">
        <f>C24-E24*2.35/2</f>
        <v>32.324865750000001</v>
      </c>
      <c r="H24">
        <f>SQRT(D24^2+(2.35*F24)^2)</f>
        <v>0.57806944681467343</v>
      </c>
      <c r="M24">
        <v>4</v>
      </c>
      <c r="N24">
        <v>8.2772439367829005</v>
      </c>
      <c r="O24">
        <f t="shared" si="10"/>
        <v>246.97077848460805</v>
      </c>
      <c r="P24">
        <f t="shared" si="12"/>
        <v>0</v>
      </c>
      <c r="U24">
        <v>4</v>
      </c>
      <c r="V24">
        <v>5.0573125612515497</v>
      </c>
      <c r="W24">
        <f t="shared" si="13"/>
        <v>17.757070811823201</v>
      </c>
      <c r="X24">
        <f t="shared" si="14"/>
        <v>0</v>
      </c>
      <c r="Y24">
        <f t="shared" si="11"/>
        <v>3.3657358490566036</v>
      </c>
      <c r="AB24">
        <v>4</v>
      </c>
      <c r="AC24">
        <v>5.3414730830323798</v>
      </c>
      <c r="AD24">
        <f t="shared" si="15"/>
        <v>7.4412249435223884E-2</v>
      </c>
      <c r="AE24">
        <f t="shared" si="16"/>
        <v>0</v>
      </c>
      <c r="AF24">
        <f t="shared" si="17"/>
        <v>3.3657358490566036</v>
      </c>
      <c r="AI24">
        <v>4</v>
      </c>
      <c r="AJ24">
        <v>1.1869940184516401</v>
      </c>
      <c r="AK24">
        <f t="shared" si="23"/>
        <v>19.600676725232553</v>
      </c>
      <c r="AL24">
        <f t="shared" si="18"/>
        <v>0</v>
      </c>
      <c r="AM24">
        <f t="shared" si="19"/>
        <v>3.3657358490566036</v>
      </c>
      <c r="AP24">
        <v>4</v>
      </c>
      <c r="AQ24">
        <v>2.8829285480946401</v>
      </c>
      <c r="AR24">
        <f t="shared" si="20"/>
        <v>50.549481295693738</v>
      </c>
      <c r="AS24">
        <f t="shared" si="21"/>
        <v>0</v>
      </c>
      <c r="AT24">
        <f t="shared" si="22"/>
        <v>3.3657358490566036</v>
      </c>
    </row>
    <row r="25" spans="2:46" x14ac:dyDescent="0.3">
      <c r="C25">
        <v>40.9101</v>
      </c>
      <c r="D25">
        <v>0.27686899999999998</v>
      </c>
      <c r="E25">
        <v>5.8021099999999999</v>
      </c>
      <c r="F25">
        <v>0.343057</v>
      </c>
      <c r="G25">
        <f>C25-E25*2.35/2</f>
        <v>34.092620750000002</v>
      </c>
      <c r="H25">
        <f>SQRT(D25^2+(2.35*F25)^2)</f>
        <v>0.85240190309419328</v>
      </c>
      <c r="M25">
        <v>5</v>
      </c>
      <c r="N25">
        <v>8.4211369222623507</v>
      </c>
      <c r="O25">
        <f t="shared" si="10"/>
        <v>242.46883966748169</v>
      </c>
      <c r="P25">
        <f t="shared" si="12"/>
        <v>0</v>
      </c>
      <c r="U25">
        <v>5</v>
      </c>
      <c r="V25">
        <v>6.5963437193742198</v>
      </c>
      <c r="W25">
        <f t="shared" si="13"/>
        <v>7.1549979717486236</v>
      </c>
      <c r="X25">
        <f t="shared" si="14"/>
        <v>0</v>
      </c>
      <c r="Y25">
        <f t="shared" si="11"/>
        <v>4.207169811320755</v>
      </c>
      <c r="AB25">
        <v>5</v>
      </c>
      <c r="AC25">
        <v>3.8243928221419701</v>
      </c>
      <c r="AD25">
        <f t="shared" si="15"/>
        <v>3.2036215444552094</v>
      </c>
      <c r="AE25">
        <f>IF(AC25&gt;$AC$19,1,0)</f>
        <v>0</v>
      </c>
      <c r="AF25">
        <f t="shared" si="17"/>
        <v>4.207169811320755</v>
      </c>
      <c r="AI25">
        <v>5</v>
      </c>
      <c r="AJ25">
        <v>1.9886131594063801</v>
      </c>
      <c r="AK25">
        <f t="shared" si="23"/>
        <v>13.145308996686902</v>
      </c>
      <c r="AL25">
        <f t="shared" si="18"/>
        <v>0</v>
      </c>
      <c r="AM25">
        <f t="shared" si="19"/>
        <v>4.207169811320755</v>
      </c>
      <c r="AP25">
        <v>5</v>
      </c>
      <c r="AQ25">
        <v>3.05853572595267</v>
      </c>
      <c r="AR25">
        <f t="shared" si="20"/>
        <v>48.083249786684199</v>
      </c>
      <c r="AS25">
        <f t="shared" si="21"/>
        <v>0</v>
      </c>
      <c r="AT25">
        <f t="shared" si="22"/>
        <v>4.207169811320755</v>
      </c>
    </row>
    <row r="26" spans="2:46" x14ac:dyDescent="0.3">
      <c r="C26">
        <v>38.2712</v>
      </c>
      <c r="D26">
        <v>0.33382600000000001</v>
      </c>
      <c r="E26">
        <v>4.9905799999999996</v>
      </c>
      <c r="F26">
        <v>0.42812299999999998</v>
      </c>
      <c r="G26">
        <f>C26-E26*2.35/2</f>
        <v>32.407268500000001</v>
      </c>
      <c r="H26">
        <f>SQRT(D26^2+(2.35*F26)^2)</f>
        <v>1.0600259311950355</v>
      </c>
      <c r="M26">
        <v>6</v>
      </c>
      <c r="N26">
        <v>8.2691041870838493</v>
      </c>
      <c r="O26">
        <f t="shared" si="10"/>
        <v>247.22668202145448</v>
      </c>
      <c r="P26">
        <f t="shared" si="12"/>
        <v>0</v>
      </c>
      <c r="U26">
        <v>6</v>
      </c>
      <c r="V26">
        <v>7.5475712885678696</v>
      </c>
      <c r="W26">
        <f t="shared" si="13"/>
        <v>2.9709873405178526</v>
      </c>
      <c r="X26">
        <f t="shared" si="14"/>
        <v>0</v>
      </c>
      <c r="Y26">
        <f t="shared" si="11"/>
        <v>5.0486037735849054</v>
      </c>
      <c r="AB26">
        <v>6</v>
      </c>
      <c r="AC26">
        <v>3.83293295258717</v>
      </c>
      <c r="AD26">
        <f t="shared" si="15"/>
        <v>3.1731230940968533</v>
      </c>
      <c r="AE26">
        <f t="shared" si="16"/>
        <v>0</v>
      </c>
      <c r="AF26">
        <f t="shared" si="17"/>
        <v>5.0486037735849054</v>
      </c>
      <c r="AI26">
        <v>6</v>
      </c>
      <c r="AJ26">
        <v>2.80161914095474</v>
      </c>
      <c r="AK26">
        <f t="shared" si="23"/>
        <v>7.9109439349686079</v>
      </c>
      <c r="AL26">
        <f t="shared" si="18"/>
        <v>0</v>
      </c>
      <c r="AM26">
        <f t="shared" si="19"/>
        <v>5.0486037735849054</v>
      </c>
      <c r="AP26">
        <v>6</v>
      </c>
      <c r="AQ26">
        <v>2.80161914095474</v>
      </c>
      <c r="AR26">
        <f t="shared" si="20"/>
        <v>51.712282337225894</v>
      </c>
      <c r="AS26">
        <f t="shared" si="21"/>
        <v>0</v>
      </c>
      <c r="AT26">
        <f t="shared" si="22"/>
        <v>5.0486037735849054</v>
      </c>
    </row>
    <row r="27" spans="2:46" x14ac:dyDescent="0.3">
      <c r="C27">
        <v>39.229100000000003</v>
      </c>
      <c r="D27">
        <v>0.59658699999999998</v>
      </c>
      <c r="E27">
        <v>6.3159400000000003</v>
      </c>
      <c r="F27">
        <v>0.72967300000000002</v>
      </c>
      <c r="G27">
        <f>C27-E27*2.35/2</f>
        <v>31.8078705</v>
      </c>
      <c r="H27">
        <f>SQRT(D27^2+(2.35*F27)^2)</f>
        <v>1.8155495964402633</v>
      </c>
      <c r="M27">
        <v>7</v>
      </c>
      <c r="N27">
        <v>8.6317053833935198</v>
      </c>
      <c r="O27">
        <f t="shared" si="10"/>
        <v>235.95548265215899</v>
      </c>
      <c r="P27">
        <f t="shared" si="12"/>
        <v>0</v>
      </c>
      <c r="U27">
        <v>7</v>
      </c>
      <c r="V27">
        <v>6.9780491027677396</v>
      </c>
      <c r="W27">
        <f t="shared" si="13"/>
        <v>5.2586626451843266</v>
      </c>
      <c r="X27">
        <f t="shared" si="14"/>
        <v>0</v>
      </c>
      <c r="Y27">
        <f t="shared" si="11"/>
        <v>5.8900377358490559</v>
      </c>
      <c r="AB27">
        <v>7</v>
      </c>
      <c r="AC27">
        <v>3.3817053833935198</v>
      </c>
      <c r="AD27">
        <f t="shared" si="15"/>
        <v>4.9842964116632764</v>
      </c>
      <c r="AE27">
        <f t="shared" si="16"/>
        <v>0</v>
      </c>
      <c r="AF27">
        <f t="shared" si="17"/>
        <v>5.8900377358490559</v>
      </c>
      <c r="AI27">
        <v>7</v>
      </c>
      <c r="AJ27">
        <v>2.79512495916563</v>
      </c>
      <c r="AK27">
        <f t="shared" si="23"/>
        <v>7.9475177006821864</v>
      </c>
      <c r="AL27">
        <f t="shared" si="18"/>
        <v>0</v>
      </c>
      <c r="AM27">
        <f t="shared" si="19"/>
        <v>5.8900377358490559</v>
      </c>
      <c r="AP27">
        <v>7</v>
      </c>
      <c r="AQ27">
        <v>4.1804998366625199</v>
      </c>
      <c r="AR27">
        <f t="shared" si="20"/>
        <v>33.782186739532484</v>
      </c>
      <c r="AS27">
        <f t="shared" si="21"/>
        <v>0</v>
      </c>
      <c r="AT27">
        <f t="shared" si="22"/>
        <v>5.8900377358490559</v>
      </c>
    </row>
    <row r="28" spans="2:46" x14ac:dyDescent="0.3">
      <c r="M28">
        <v>8</v>
      </c>
      <c r="N28">
        <v>10.183746927556999</v>
      </c>
      <c r="O28">
        <f t="shared" si="10"/>
        <v>190.68298414567343</v>
      </c>
      <c r="P28">
        <f t="shared" si="12"/>
        <v>0</v>
      </c>
      <c r="U28">
        <v>8</v>
      </c>
      <c r="V28">
        <v>6.6451161501805602</v>
      </c>
      <c r="W28">
        <f t="shared" si="13"/>
        <v>6.8964556496001457</v>
      </c>
      <c r="X28">
        <f t="shared" si="14"/>
        <v>0</v>
      </c>
      <c r="Y28">
        <f t="shared" si="11"/>
        <v>6.7314716981132072</v>
      </c>
      <c r="AB28">
        <v>8</v>
      </c>
      <c r="AC28">
        <v>4.5085401304452004</v>
      </c>
      <c r="AD28">
        <f t="shared" si="15"/>
        <v>1.2226145952127243</v>
      </c>
      <c r="AE28">
        <f t="shared" si="16"/>
        <v>0</v>
      </c>
      <c r="AF28">
        <f t="shared" si="17"/>
        <v>6.7314716981132072</v>
      </c>
      <c r="AI28">
        <v>8</v>
      </c>
      <c r="AJ28">
        <v>2.79512495916563</v>
      </c>
      <c r="AK28">
        <f t="shared" si="23"/>
        <v>7.9475177006821864</v>
      </c>
      <c r="AL28">
        <f t="shared" si="18"/>
        <v>0</v>
      </c>
      <c r="AM28">
        <f t="shared" si="19"/>
        <v>6.7314716981132072</v>
      </c>
      <c r="AP28">
        <v>8</v>
      </c>
      <c r="AQ28">
        <v>3.5788630777376498</v>
      </c>
      <c r="AR28">
        <f t="shared" si="20"/>
        <v>41.137873478663586</v>
      </c>
      <c r="AS28">
        <f t="shared" si="21"/>
        <v>0</v>
      </c>
      <c r="AT28">
        <f t="shared" si="22"/>
        <v>6.7314716981132072</v>
      </c>
    </row>
    <row r="29" spans="2:46" x14ac:dyDescent="0.3">
      <c r="B29" t="s">
        <v>32</v>
      </c>
      <c r="C29" s="2">
        <v>56.480600000000003</v>
      </c>
      <c r="D29">
        <v>0.35030299999999998</v>
      </c>
      <c r="E29">
        <v>4.1142700000000003</v>
      </c>
      <c r="F29">
        <v>0.44844299999999998</v>
      </c>
      <c r="G29">
        <f>C29+2.35*E29/2</f>
        <v>61.314867250000006</v>
      </c>
      <c r="H29">
        <f>SQRT(D29^2+(F29*2.35)^2)</f>
        <v>1.1105373251152355</v>
      </c>
      <c r="M29">
        <v>9</v>
      </c>
      <c r="N29">
        <v>7.6146251225031003</v>
      </c>
      <c r="O29">
        <f t="shared" si="10"/>
        <v>268.2363543267133</v>
      </c>
      <c r="P29">
        <f t="shared" si="12"/>
        <v>0</v>
      </c>
      <c r="U29">
        <v>9</v>
      </c>
      <c r="V29">
        <v>8.25</v>
      </c>
      <c r="W29">
        <f t="shared" si="13"/>
        <v>1.0429035954788239</v>
      </c>
      <c r="X29">
        <f t="shared" si="14"/>
        <v>0</v>
      </c>
      <c r="Y29">
        <f t="shared" si="11"/>
        <v>7.5729056603773586</v>
      </c>
      <c r="AB29">
        <v>9</v>
      </c>
      <c r="AC29">
        <v>3.7939017944644999</v>
      </c>
      <c r="AD29">
        <f t="shared" si="15"/>
        <v>3.3137009759485352</v>
      </c>
      <c r="AE29">
        <f t="shared" si="16"/>
        <v>0</v>
      </c>
      <c r="AF29">
        <f t="shared" si="17"/>
        <v>7.5729056603773586</v>
      </c>
      <c r="AI29">
        <v>9</v>
      </c>
      <c r="AJ29">
        <v>2.9414642740473198</v>
      </c>
      <c r="AK29">
        <f t="shared" si="23"/>
        <v>7.143832557713095</v>
      </c>
      <c r="AL29">
        <f t="shared" si="18"/>
        <v>0</v>
      </c>
      <c r="AM29">
        <f t="shared" si="19"/>
        <v>7.5729056603773586</v>
      </c>
      <c r="AP29">
        <v>9</v>
      </c>
      <c r="AQ29">
        <v>2.74308341500207</v>
      </c>
      <c r="AR29">
        <f t="shared" si="20"/>
        <v>52.557584242094293</v>
      </c>
      <c r="AS29">
        <f t="shared" si="21"/>
        <v>0</v>
      </c>
      <c r="AT29">
        <f t="shared" si="22"/>
        <v>7.5729056603773586</v>
      </c>
    </row>
    <row r="30" spans="2:46" x14ac:dyDescent="0.3">
      <c r="C30">
        <v>58.6813</v>
      </c>
      <c r="D30">
        <v>0.26149099999999997</v>
      </c>
      <c r="E30">
        <v>3.3607800000000001</v>
      </c>
      <c r="F30">
        <v>0.336063</v>
      </c>
      <c r="G30">
        <f>C30+2.35*E30/2</f>
        <v>62.630216500000003</v>
      </c>
      <c r="H30">
        <f>SQRT(D30^2+(F30*2.35)^2)</f>
        <v>0.83191317188742875</v>
      </c>
      <c r="M30">
        <v>10</v>
      </c>
      <c r="N30">
        <v>8.9178898313677895</v>
      </c>
      <c r="O30">
        <f t="shared" si="10"/>
        <v>227.24531572147862</v>
      </c>
      <c r="P30">
        <f t="shared" si="12"/>
        <v>0</v>
      </c>
      <c r="U30">
        <v>10</v>
      </c>
      <c r="V30">
        <v>9.6841473083032295</v>
      </c>
      <c r="W30">
        <f t="shared" si="13"/>
        <v>0.17050358132391522</v>
      </c>
      <c r="X30">
        <f t="shared" si="14"/>
        <v>0</v>
      </c>
      <c r="Y30">
        <f t="shared" si="11"/>
        <v>8.4143396226415099</v>
      </c>
      <c r="AB30">
        <v>10</v>
      </c>
      <c r="AC30">
        <v>4.1536562806257704</v>
      </c>
      <c r="AD30">
        <f t="shared" si="15"/>
        <v>2.1333608014770213</v>
      </c>
      <c r="AE30">
        <f t="shared" si="16"/>
        <v>0</v>
      </c>
      <c r="AF30">
        <f t="shared" si="17"/>
        <v>8.4143396226415099</v>
      </c>
      <c r="AI30">
        <v>10</v>
      </c>
      <c r="AJ30">
        <v>1.90080957047737</v>
      </c>
      <c r="AK30">
        <f t="shared" si="23"/>
        <v>13.78970793081009</v>
      </c>
      <c r="AL30">
        <f t="shared" si="18"/>
        <v>0</v>
      </c>
      <c r="AM30">
        <f t="shared" si="19"/>
        <v>8.4143396226415099</v>
      </c>
      <c r="AP30">
        <v>10</v>
      </c>
      <c r="AQ30">
        <v>4.6016367589248697</v>
      </c>
      <c r="AR30">
        <f t="shared" si="20"/>
        <v>29.064041482166914</v>
      </c>
      <c r="AS30">
        <f t="shared" si="21"/>
        <v>0</v>
      </c>
      <c r="AT30">
        <f t="shared" si="22"/>
        <v>8.4143396226415099</v>
      </c>
    </row>
    <row r="31" spans="2:46" x14ac:dyDescent="0.3">
      <c r="C31">
        <v>60.765000000000001</v>
      </c>
      <c r="D31">
        <v>0.50511899999999998</v>
      </c>
      <c r="E31">
        <v>5.1503100000000002</v>
      </c>
      <c r="F31">
        <v>0.76239699999999999</v>
      </c>
      <c r="G31">
        <f>C31+2.35*E31/2</f>
        <v>66.816614250000001</v>
      </c>
      <c r="H31">
        <f>SQRT(D31^2+(F31*2.35)^2)</f>
        <v>1.8614762506373006</v>
      </c>
      <c r="M31">
        <v>11</v>
      </c>
      <c r="N31">
        <v>10.3333333333333</v>
      </c>
      <c r="O31">
        <f t="shared" si="10"/>
        <v>186.57414242900475</v>
      </c>
      <c r="P31">
        <f t="shared" si="12"/>
        <v>0</v>
      </c>
      <c r="U31">
        <v>11</v>
      </c>
      <c r="V31">
        <v>9.4426874387484396</v>
      </c>
      <c r="W31">
        <f t="shared" si="13"/>
        <v>2.9398848282040962E-2</v>
      </c>
      <c r="X31">
        <f t="shared" si="14"/>
        <v>0</v>
      </c>
      <c r="Y31">
        <f t="shared" si="11"/>
        <v>9.2557735849056595</v>
      </c>
      <c r="AB31">
        <v>11</v>
      </c>
      <c r="AC31">
        <v>4.39024551383873</v>
      </c>
      <c r="AD31">
        <f t="shared" si="15"/>
        <v>1.4982094313313283</v>
      </c>
      <c r="AE31">
        <f t="shared" si="16"/>
        <v>0</v>
      </c>
      <c r="AF31">
        <f t="shared" si="17"/>
        <v>9.2557735849056595</v>
      </c>
      <c r="AI31">
        <v>11</v>
      </c>
      <c r="AJ31">
        <v>2.67805350726027</v>
      </c>
      <c r="AK31">
        <f t="shared" si="23"/>
        <v>8.6213036959727685</v>
      </c>
      <c r="AL31">
        <f t="shared" si="18"/>
        <v>0</v>
      </c>
      <c r="AM31">
        <f t="shared" si="19"/>
        <v>9.2557735849056595</v>
      </c>
      <c r="AP31">
        <v>11</v>
      </c>
      <c r="AQ31">
        <v>2.64389298547944</v>
      </c>
      <c r="AR31">
        <f t="shared" si="20"/>
        <v>54.005616955269062</v>
      </c>
      <c r="AS31">
        <f t="shared" si="21"/>
        <v>0</v>
      </c>
      <c r="AT31">
        <f t="shared" si="22"/>
        <v>9.2557735849056595</v>
      </c>
    </row>
    <row r="32" spans="2:46" x14ac:dyDescent="0.3">
      <c r="C32">
        <v>53.299300000000002</v>
      </c>
      <c r="D32">
        <v>0.35011799999999998</v>
      </c>
      <c r="E32">
        <v>6.0435299999999996</v>
      </c>
      <c r="F32">
        <v>0.42241000000000001</v>
      </c>
      <c r="G32">
        <f>C32+2.35*E32/2</f>
        <v>60.400447750000005</v>
      </c>
      <c r="H32">
        <f>SQRT(D32^2+(F32*2.35)^2)</f>
        <v>1.0525984220756983</v>
      </c>
      <c r="M32">
        <v>12</v>
      </c>
      <c r="N32">
        <v>10.2577173464902</v>
      </c>
      <c r="O32">
        <f t="shared" si="10"/>
        <v>188.64557018356516</v>
      </c>
      <c r="P32">
        <f t="shared" si="12"/>
        <v>0</v>
      </c>
      <c r="U32">
        <v>12</v>
      </c>
      <c r="V32">
        <v>6.5048706363418303</v>
      </c>
      <c r="W32">
        <f t="shared" si="13"/>
        <v>7.6527248488487976</v>
      </c>
      <c r="X32">
        <f t="shared" si="14"/>
        <v>0</v>
      </c>
      <c r="Y32">
        <f t="shared" si="11"/>
        <v>10.097207547169811</v>
      </c>
      <c r="AB32">
        <v>12</v>
      </c>
      <c r="AC32">
        <v>3.3646251225030999</v>
      </c>
      <c r="AD32">
        <f t="shared" si="15"/>
        <v>5.0608533492416576</v>
      </c>
      <c r="AE32">
        <f t="shared" si="16"/>
        <v>0</v>
      </c>
      <c r="AF32">
        <f t="shared" si="17"/>
        <v>10.097207547169811</v>
      </c>
      <c r="AI32">
        <v>12</v>
      </c>
      <c r="AJ32">
        <v>2.8829285480946401</v>
      </c>
      <c r="AK32">
        <f t="shared" si="23"/>
        <v>7.4601669680815421</v>
      </c>
      <c r="AL32">
        <f t="shared" si="18"/>
        <v>0</v>
      </c>
      <c r="AM32">
        <f t="shared" si="19"/>
        <v>10.097207547169811</v>
      </c>
      <c r="AP32">
        <v>12</v>
      </c>
      <c r="AQ32">
        <v>3.4325237628559599</v>
      </c>
      <c r="AR32">
        <f t="shared" si="20"/>
        <v>43.036494667473335</v>
      </c>
      <c r="AS32">
        <f t="shared" si="21"/>
        <v>0</v>
      </c>
      <c r="AT32">
        <f t="shared" si="22"/>
        <v>10.097207547169811</v>
      </c>
    </row>
    <row r="33" spans="3:46" x14ac:dyDescent="0.3">
      <c r="M33">
        <v>13</v>
      </c>
      <c r="N33">
        <v>12.385374877496799</v>
      </c>
      <c r="O33">
        <f t="shared" si="10"/>
        <v>134.72646544751083</v>
      </c>
      <c r="P33">
        <f t="shared" si="12"/>
        <v>0</v>
      </c>
      <c r="U33">
        <v>13</v>
      </c>
      <c r="V33">
        <v>8.99512936365816</v>
      </c>
      <c r="W33">
        <f t="shared" si="13"/>
        <v>7.6229637125012642E-2</v>
      </c>
      <c r="X33">
        <f t="shared" si="14"/>
        <v>0</v>
      </c>
      <c r="Y33">
        <f t="shared" si="11"/>
        <v>10.938641509433962</v>
      </c>
      <c r="AB33">
        <v>13</v>
      </c>
      <c r="AC33">
        <v>3.3951161501805598</v>
      </c>
      <c r="AD33">
        <f t="shared" si="15"/>
        <v>4.9245957439762424</v>
      </c>
      <c r="AE33">
        <f t="shared" si="16"/>
        <v>0</v>
      </c>
      <c r="AF33">
        <f t="shared" si="17"/>
        <v>10.938641509433962</v>
      </c>
      <c r="AI33">
        <v>13</v>
      </c>
      <c r="AJ33">
        <v>2.4617916258322898</v>
      </c>
      <c r="AK33">
        <f t="shared" si="23"/>
        <v>9.9380516192510147</v>
      </c>
      <c r="AL33">
        <f t="shared" si="18"/>
        <v>0</v>
      </c>
      <c r="AM33">
        <f t="shared" si="19"/>
        <v>10.938641509433962</v>
      </c>
      <c r="AP33">
        <v>13</v>
      </c>
      <c r="AQ33">
        <v>2.7544702555956802</v>
      </c>
      <c r="AR33">
        <f t="shared" si="20"/>
        <v>52.392612434489166</v>
      </c>
      <c r="AS33">
        <f t="shared" si="21"/>
        <v>0</v>
      </c>
      <c r="AT33">
        <f t="shared" si="22"/>
        <v>10.938641509433962</v>
      </c>
    </row>
    <row r="34" spans="3:46" x14ac:dyDescent="0.3">
      <c r="M34">
        <v>14</v>
      </c>
      <c r="N34">
        <v>10.1203185427999</v>
      </c>
      <c r="O34">
        <f t="shared" si="10"/>
        <v>192.43874718720195</v>
      </c>
      <c r="P34">
        <f t="shared" si="12"/>
        <v>0</v>
      </c>
      <c r="U34">
        <v>14</v>
      </c>
      <c r="V34">
        <v>9.1134239802646402</v>
      </c>
      <c r="W34">
        <f t="shared" si="13"/>
        <v>2.4901640052312442E-2</v>
      </c>
      <c r="X34">
        <f t="shared" si="14"/>
        <v>0</v>
      </c>
      <c r="Y34">
        <f t="shared" si="11"/>
        <v>11.780075471698112</v>
      </c>
      <c r="AB34">
        <v>14</v>
      </c>
      <c r="AC34">
        <v>4.7939017944645004</v>
      </c>
      <c r="AD34">
        <f t="shared" si="15"/>
        <v>0.67298622417325416</v>
      </c>
      <c r="AE34">
        <f t="shared" si="16"/>
        <v>0</v>
      </c>
      <c r="AF34">
        <f t="shared" si="17"/>
        <v>11.780075471698112</v>
      </c>
      <c r="AI34">
        <v>14</v>
      </c>
      <c r="AJ34">
        <v>1.94146427404732</v>
      </c>
      <c r="AK34">
        <f t="shared" si="23"/>
        <v>13.489422350322736</v>
      </c>
      <c r="AL34">
        <f t="shared" si="18"/>
        <v>0</v>
      </c>
      <c r="AM34">
        <f t="shared" si="19"/>
        <v>11.780075471698112</v>
      </c>
      <c r="AP34">
        <v>14</v>
      </c>
      <c r="AQ34">
        <v>3.0878035889290101</v>
      </c>
      <c r="AR34">
        <f t="shared" si="20"/>
        <v>47.678207456471661</v>
      </c>
      <c r="AS34">
        <f t="shared" si="21"/>
        <v>0</v>
      </c>
      <c r="AT34">
        <f t="shared" si="22"/>
        <v>11.780075471698112</v>
      </c>
    </row>
    <row r="35" spans="3:46" x14ac:dyDescent="0.3">
      <c r="M35">
        <v>15</v>
      </c>
      <c r="N35">
        <v>9.8601548669074202</v>
      </c>
      <c r="O35">
        <f t="shared" si="10"/>
        <v>199.72453268739892</v>
      </c>
      <c r="P35">
        <f t="shared" si="12"/>
        <v>0</v>
      </c>
      <c r="U35">
        <v>15</v>
      </c>
      <c r="V35">
        <v>6.6231652529483096</v>
      </c>
      <c r="W35">
        <f t="shared" si="13"/>
        <v>7.0122284489784485</v>
      </c>
      <c r="X35">
        <f t="shared" si="14"/>
        <v>0</v>
      </c>
      <c r="Y35">
        <f t="shared" si="11"/>
        <v>12.621509433962263</v>
      </c>
      <c r="AB35">
        <v>15</v>
      </c>
      <c r="AC35">
        <v>7.06952218580013</v>
      </c>
      <c r="AD35">
        <f t="shared" si="15"/>
        <v>2.1177904441307769</v>
      </c>
      <c r="AE35">
        <f t="shared" si="16"/>
        <v>0</v>
      </c>
      <c r="AF35">
        <f t="shared" si="17"/>
        <v>12.621509433962263</v>
      </c>
      <c r="AI35">
        <v>15</v>
      </c>
      <c r="AJ35">
        <v>1.68454768904939</v>
      </c>
      <c r="AK35">
        <f t="shared" si="23"/>
        <v>15.442632326282652</v>
      </c>
      <c r="AL35">
        <f t="shared" si="18"/>
        <v>0</v>
      </c>
      <c r="AM35">
        <f t="shared" si="19"/>
        <v>12.621509433962263</v>
      </c>
      <c r="AP35">
        <v>15</v>
      </c>
      <c r="AQ35">
        <v>3.3040654703569898</v>
      </c>
      <c r="AR35">
        <f t="shared" si="20"/>
        <v>44.738425680561214</v>
      </c>
      <c r="AS35">
        <f t="shared" si="21"/>
        <v>0</v>
      </c>
      <c r="AT35">
        <f t="shared" si="22"/>
        <v>12.621509433962263</v>
      </c>
    </row>
    <row r="36" spans="3:46" x14ac:dyDescent="0.3">
      <c r="C36">
        <v>8.4213799999999992</v>
      </c>
      <c r="D36" t="s">
        <v>18</v>
      </c>
      <c r="E36">
        <v>1.39767</v>
      </c>
      <c r="M36">
        <v>16</v>
      </c>
      <c r="N36">
        <v>12.5227736811872</v>
      </c>
      <c r="O36">
        <f t="shared" si="10"/>
        <v>131.55572050522869</v>
      </c>
      <c r="P36">
        <f t="shared" si="12"/>
        <v>0</v>
      </c>
      <c r="U36">
        <v>16</v>
      </c>
      <c r="V36">
        <v>7.3512143557160599</v>
      </c>
      <c r="W36">
        <f t="shared" si="13"/>
        <v>3.6864466928130186</v>
      </c>
      <c r="X36">
        <f t="shared" si="14"/>
        <v>0</v>
      </c>
      <c r="Y36">
        <f t="shared" si="11"/>
        <v>13.462943396226414</v>
      </c>
      <c r="AB36">
        <v>16</v>
      </c>
      <c r="AC36">
        <v>5.2280491027677396</v>
      </c>
      <c r="AD36">
        <f t="shared" si="15"/>
        <v>0.14915821630354717</v>
      </c>
      <c r="AE36">
        <f t="shared" si="16"/>
        <v>0</v>
      </c>
      <c r="AF36">
        <f t="shared" si="17"/>
        <v>13.462943396226414</v>
      </c>
      <c r="AI36">
        <v>16</v>
      </c>
      <c r="AJ36">
        <v>2.5495952147613101</v>
      </c>
      <c r="AK36">
        <f t="shared" si="23"/>
        <v>9.3921651606976333</v>
      </c>
      <c r="AL36">
        <f t="shared" si="18"/>
        <v>0</v>
      </c>
      <c r="AM36">
        <f t="shared" si="19"/>
        <v>13.462943396226414</v>
      </c>
      <c r="AP36">
        <v>16</v>
      </c>
      <c r="AQ36">
        <v>4.0764167483353999</v>
      </c>
      <c r="AR36">
        <f t="shared" si="20"/>
        <v>35.002932755107821</v>
      </c>
      <c r="AS36">
        <f t="shared" si="21"/>
        <v>0</v>
      </c>
      <c r="AT36">
        <f t="shared" si="22"/>
        <v>13.462943396226414</v>
      </c>
    </row>
    <row r="37" spans="3:46" x14ac:dyDescent="0.3">
      <c r="D37" t="s">
        <v>18</v>
      </c>
      <c r="M37">
        <v>17</v>
      </c>
      <c r="N37">
        <v>11.278044698275201</v>
      </c>
      <c r="O37">
        <f t="shared" si="10"/>
        <v>161.6585915277567</v>
      </c>
      <c r="P37">
        <f t="shared" si="12"/>
        <v>0</v>
      </c>
      <c r="U37">
        <v>17</v>
      </c>
      <c r="V37">
        <v>8.2280491027677396</v>
      </c>
      <c r="W37">
        <f t="shared" si="13"/>
        <v>1.0882191139429764</v>
      </c>
      <c r="X37">
        <f t="shared" si="14"/>
        <v>0</v>
      </c>
      <c r="Y37">
        <f t="shared" si="11"/>
        <v>14.304377358490566</v>
      </c>
      <c r="AB37">
        <v>17</v>
      </c>
      <c r="AC37">
        <v>4.2280491027677396</v>
      </c>
      <c r="AD37">
        <f t="shared" si="15"/>
        <v>1.9215783514723481</v>
      </c>
      <c r="AE37">
        <f t="shared" si="16"/>
        <v>0</v>
      </c>
      <c r="AF37">
        <f t="shared" si="17"/>
        <v>14.304377358490566</v>
      </c>
      <c r="AI37">
        <v>17</v>
      </c>
      <c r="AJ37">
        <v>1.74308341500207</v>
      </c>
      <c r="AK37">
        <f t="shared" si="23"/>
        <v>14.986001728810185</v>
      </c>
      <c r="AL37">
        <f t="shared" si="18"/>
        <v>0</v>
      </c>
      <c r="AM37">
        <f t="shared" si="19"/>
        <v>14.304377358490566</v>
      </c>
      <c r="AP37">
        <v>17</v>
      </c>
      <c r="AQ37">
        <v>5.2455297444043101</v>
      </c>
      <c r="AR37">
        <f t="shared" si="20"/>
        <v>22.536046884604648</v>
      </c>
      <c r="AS37">
        <f t="shared" si="21"/>
        <v>0</v>
      </c>
      <c r="AT37">
        <f t="shared" si="22"/>
        <v>14.304377358490566</v>
      </c>
    </row>
    <row r="38" spans="3:46" x14ac:dyDescent="0.3">
      <c r="M38">
        <v>18</v>
      </c>
      <c r="N38">
        <v>11.0382083741677</v>
      </c>
      <c r="O38">
        <f t="shared" si="10"/>
        <v>167.81491240900718</v>
      </c>
      <c r="P38">
        <f t="shared" si="12"/>
        <v>0</v>
      </c>
      <c r="U38">
        <v>18</v>
      </c>
      <c r="V38">
        <v>8.9780491027677396</v>
      </c>
      <c r="W38">
        <f t="shared" si="13"/>
        <v>8.5952995198166404E-2</v>
      </c>
      <c r="X38">
        <f t="shared" si="14"/>
        <v>0</v>
      </c>
      <c r="Y38">
        <f t="shared" si="11"/>
        <v>15.145811320754717</v>
      </c>
      <c r="AB38">
        <v>18</v>
      </c>
      <c r="AC38">
        <v>4.5914730830323798</v>
      </c>
      <c r="AD38">
        <f t="shared" si="15"/>
        <v>1.0460913804148644</v>
      </c>
      <c r="AE38">
        <f t="shared" si="16"/>
        <v>0</v>
      </c>
      <c r="AF38">
        <f t="shared" si="17"/>
        <v>15.145811320754717</v>
      </c>
      <c r="AI38">
        <v>18</v>
      </c>
      <c r="AJ38">
        <v>3.3268391515442102</v>
      </c>
      <c r="AK38">
        <f t="shared" si="23"/>
        <v>5.2322903424432701</v>
      </c>
      <c r="AL38">
        <f t="shared" si="18"/>
        <v>0</v>
      </c>
      <c r="AM38">
        <f t="shared" si="19"/>
        <v>15.145811320754717</v>
      </c>
      <c r="AP38">
        <v>18</v>
      </c>
      <c r="AQ38">
        <v>5.1170714519053497</v>
      </c>
      <c r="AR38">
        <f t="shared" si="20"/>
        <v>23.772186592332204</v>
      </c>
      <c r="AS38">
        <f t="shared" si="21"/>
        <v>0</v>
      </c>
      <c r="AT38">
        <f t="shared" si="22"/>
        <v>15.145811320754717</v>
      </c>
    </row>
    <row r="39" spans="3:46" x14ac:dyDescent="0.3">
      <c r="M39">
        <v>19</v>
      </c>
      <c r="N39">
        <v>12.181300598154801</v>
      </c>
      <c r="O39">
        <f t="shared" si="10"/>
        <v>139.50556269630061</v>
      </c>
      <c r="P39">
        <f t="shared" si="12"/>
        <v>0</v>
      </c>
      <c r="U39">
        <v>19</v>
      </c>
      <c r="V39">
        <v>8.6707365415161899</v>
      </c>
      <c r="W39">
        <f t="shared" si="13"/>
        <v>0.36058820857198154</v>
      </c>
      <c r="X39">
        <f t="shared" si="14"/>
        <v>0</v>
      </c>
      <c r="Y39">
        <f t="shared" si="11"/>
        <v>15.987245283018867</v>
      </c>
      <c r="AB39">
        <v>19</v>
      </c>
      <c r="AC39">
        <v>3.3817053833935198</v>
      </c>
      <c r="AD39">
        <f t="shared" si="15"/>
        <v>4.9842964116632764</v>
      </c>
      <c r="AE39">
        <f t="shared" si="16"/>
        <v>0</v>
      </c>
      <c r="AF39">
        <f t="shared" si="17"/>
        <v>15.987245283018867</v>
      </c>
      <c r="AI39">
        <v>19</v>
      </c>
      <c r="AJ39">
        <v>2.1170714519053502</v>
      </c>
      <c r="AK39">
        <f t="shared" si="23"/>
        <v>12.230321938055063</v>
      </c>
      <c r="AL39">
        <f t="shared" si="18"/>
        <v>0</v>
      </c>
      <c r="AM39">
        <f t="shared" si="19"/>
        <v>15.987245283018867</v>
      </c>
      <c r="AP39">
        <v>19</v>
      </c>
      <c r="AQ39">
        <v>4.62601196309671</v>
      </c>
      <c r="AR39">
        <f t="shared" si="20"/>
        <v>28.801816934340362</v>
      </c>
      <c r="AS39">
        <f t="shared" si="21"/>
        <v>0</v>
      </c>
      <c r="AT39">
        <f t="shared" si="22"/>
        <v>15.987245283018867</v>
      </c>
    </row>
    <row r="40" spans="3:46" x14ac:dyDescent="0.3">
      <c r="M40">
        <v>20</v>
      </c>
      <c r="N40">
        <v>13.265857096189199</v>
      </c>
      <c r="O40">
        <f t="shared" si="10"/>
        <v>115.06189548336374</v>
      </c>
      <c r="P40">
        <f t="shared" si="12"/>
        <v>0</v>
      </c>
      <c r="U40">
        <v>20</v>
      </c>
      <c r="V40">
        <v>8.6012143557160599</v>
      </c>
      <c r="W40">
        <f t="shared" si="13"/>
        <v>0.44891629394246912</v>
      </c>
      <c r="X40">
        <f t="shared" si="14"/>
        <v>0</v>
      </c>
      <c r="Y40">
        <f t="shared" si="11"/>
        <v>16.82867924528302</v>
      </c>
      <c r="AB40">
        <v>20</v>
      </c>
      <c r="AC40">
        <v>4.3329329525871696</v>
      </c>
      <c r="AD40">
        <f t="shared" si="15"/>
        <v>1.6417968763318844</v>
      </c>
      <c r="AE40">
        <f t="shared" si="16"/>
        <v>0</v>
      </c>
      <c r="AF40">
        <f t="shared" si="17"/>
        <v>16.82867924528302</v>
      </c>
      <c r="AI40">
        <v>20</v>
      </c>
      <c r="AJ40">
        <v>1.7544702555956799</v>
      </c>
      <c r="AK40">
        <f t="shared" si="23"/>
        <v>14.897970466476851</v>
      </c>
      <c r="AL40">
        <f t="shared" si="18"/>
        <v>0</v>
      </c>
      <c r="AM40">
        <f t="shared" si="19"/>
        <v>16.82867924528302</v>
      </c>
      <c r="AP40">
        <v>20</v>
      </c>
      <c r="AQ40">
        <v>4.1170714519053497</v>
      </c>
      <c r="AR40">
        <f t="shared" si="20"/>
        <v>34.523532467098867</v>
      </c>
      <c r="AS40">
        <f t="shared" si="21"/>
        <v>0</v>
      </c>
      <c r="AT40">
        <f t="shared" si="22"/>
        <v>16.82867924528302</v>
      </c>
    </row>
    <row r="41" spans="3:46" x14ac:dyDescent="0.3">
      <c r="M41">
        <v>21</v>
      </c>
      <c r="N41">
        <v>13.0934970092258</v>
      </c>
      <c r="O41">
        <f t="shared" si="10"/>
        <v>118.78931020060729</v>
      </c>
      <c r="P41">
        <f t="shared" si="12"/>
        <v>0</v>
      </c>
      <c r="U41">
        <v>21</v>
      </c>
      <c r="V41">
        <v>8.8378035889290096</v>
      </c>
      <c r="W41">
        <f t="shared" si="13"/>
        <v>0.1878554330730289</v>
      </c>
      <c r="X41">
        <f t="shared" si="14"/>
        <v>0</v>
      </c>
      <c r="Y41">
        <f t="shared" si="11"/>
        <v>17.670113207547168</v>
      </c>
      <c r="AB41">
        <v>21</v>
      </c>
      <c r="AC41">
        <v>4.5085401304452004</v>
      </c>
      <c r="AD41">
        <f t="shared" si="15"/>
        <v>1.2226145952127243</v>
      </c>
      <c r="AE41">
        <f t="shared" si="16"/>
        <v>0</v>
      </c>
      <c r="AF41">
        <f t="shared" si="17"/>
        <v>17.670113207547168</v>
      </c>
      <c r="AI41">
        <v>21</v>
      </c>
      <c r="AJ41">
        <v>1.9707321370236599</v>
      </c>
      <c r="AK41">
        <f t="shared" si="23"/>
        <v>13.275289242595436</v>
      </c>
      <c r="AL41">
        <f t="shared" si="18"/>
        <v>0</v>
      </c>
      <c r="AM41">
        <f t="shared" si="19"/>
        <v>17.670113207547168</v>
      </c>
      <c r="AP41">
        <v>21</v>
      </c>
      <c r="AQ41">
        <v>3.5674762371440401</v>
      </c>
      <c r="AR41">
        <f t="shared" si="20"/>
        <v>41.284070826964211</v>
      </c>
      <c r="AS41">
        <f t="shared" si="21"/>
        <v>0</v>
      </c>
      <c r="AT41">
        <f t="shared" si="22"/>
        <v>17.670113207547168</v>
      </c>
    </row>
    <row r="42" spans="3:46" x14ac:dyDescent="0.3">
      <c r="M42">
        <v>22</v>
      </c>
      <c r="N42">
        <v>13.4536518761332</v>
      </c>
      <c r="O42">
        <f t="shared" si="10"/>
        <v>111.06832928673175</v>
      </c>
      <c r="P42">
        <f t="shared" si="12"/>
        <v>0</v>
      </c>
      <c r="U42">
        <v>22</v>
      </c>
      <c r="V42">
        <v>7.2768215335740898</v>
      </c>
      <c r="W42">
        <f t="shared" si="13"/>
        <v>3.9776512309906464</v>
      </c>
      <c r="X42">
        <f t="shared" si="14"/>
        <v>0</v>
      </c>
      <c r="Y42">
        <f t="shared" si="11"/>
        <v>18.511547169811319</v>
      </c>
      <c r="AB42">
        <v>22</v>
      </c>
      <c r="AC42">
        <v>3.5439017944644999</v>
      </c>
      <c r="AD42">
        <f t="shared" si="15"/>
        <v>4.2863796638923555</v>
      </c>
      <c r="AE42">
        <f t="shared" si="16"/>
        <v>0</v>
      </c>
      <c r="AF42">
        <f t="shared" si="17"/>
        <v>18.511547169811319</v>
      </c>
      <c r="AI42">
        <v>22</v>
      </c>
      <c r="AJ42">
        <v>1.5089405111913601</v>
      </c>
      <c r="AK42">
        <f t="shared" si="23"/>
        <v>16.853641293253663</v>
      </c>
      <c r="AL42">
        <f t="shared" si="18"/>
        <v>0</v>
      </c>
      <c r="AM42">
        <f t="shared" si="19"/>
        <v>18.511547169811319</v>
      </c>
      <c r="AP42">
        <v>22</v>
      </c>
      <c r="AQ42">
        <v>3.4975536705977501</v>
      </c>
      <c r="AR42">
        <f t="shared" si="20"/>
        <v>42.187502472168823</v>
      </c>
      <c r="AS42">
        <f t="shared" si="21"/>
        <v>0</v>
      </c>
      <c r="AT42">
        <f t="shared" si="22"/>
        <v>18.511547169811319</v>
      </c>
    </row>
    <row r="43" spans="3:46" x14ac:dyDescent="0.3">
      <c r="M43">
        <v>23</v>
      </c>
      <c r="N43">
        <v>15.1056846113117</v>
      </c>
      <c r="O43">
        <f t="shared" si="10"/>
        <v>78.976339014741569</v>
      </c>
      <c r="P43">
        <f t="shared" si="12"/>
        <v>0</v>
      </c>
      <c r="U43">
        <v>23</v>
      </c>
      <c r="V43">
        <v>7.5878035889290096</v>
      </c>
      <c r="W43">
        <f t="shared" si="13"/>
        <v>2.8339127489112039</v>
      </c>
      <c r="X43">
        <f t="shared" si="14"/>
        <v>0</v>
      </c>
      <c r="Y43">
        <f t="shared" si="11"/>
        <v>19.35298113207547</v>
      </c>
      <c r="AB43">
        <v>23</v>
      </c>
      <c r="AC43">
        <v>3.9646383359807</v>
      </c>
      <c r="AD43">
        <f t="shared" si="15"/>
        <v>2.7212488971923259</v>
      </c>
      <c r="AE43">
        <f t="shared" si="16"/>
        <v>0</v>
      </c>
      <c r="AF43">
        <f t="shared" si="17"/>
        <v>19.35298113207547</v>
      </c>
      <c r="AI43">
        <v>23</v>
      </c>
      <c r="AJ43">
        <v>2.90080957047737</v>
      </c>
      <c r="AK43">
        <f t="shared" si="23"/>
        <v>7.3628087310605501</v>
      </c>
      <c r="AL43">
        <f t="shared" si="18"/>
        <v>0</v>
      </c>
      <c r="AM43">
        <f t="shared" si="19"/>
        <v>19.35298113207547</v>
      </c>
      <c r="AP43">
        <v>23</v>
      </c>
      <c r="AQ43">
        <v>5.1463393148816898</v>
      </c>
      <c r="AR43">
        <f t="shared" si="20"/>
        <v>23.487642145237839</v>
      </c>
      <c r="AS43">
        <f t="shared" si="21"/>
        <v>0</v>
      </c>
      <c r="AT43">
        <f t="shared" si="22"/>
        <v>19.35298113207547</v>
      </c>
    </row>
    <row r="44" spans="3:46" x14ac:dyDescent="0.3">
      <c r="M44">
        <v>24</v>
      </c>
      <c r="N44">
        <v>16.031714192378502</v>
      </c>
      <c r="O44">
        <f t="shared" si="10"/>
        <v>63.374873233425824</v>
      </c>
      <c r="P44">
        <f t="shared" si="12"/>
        <v>0</v>
      </c>
      <c r="U44">
        <v>24</v>
      </c>
      <c r="V44">
        <v>7.1707365415161899</v>
      </c>
      <c r="W44">
        <f t="shared" si="13"/>
        <v>4.4120581298162511</v>
      </c>
      <c r="X44">
        <f t="shared" si="14"/>
        <v>0</v>
      </c>
      <c r="Y44">
        <f t="shared" si="11"/>
        <v>20.194415094339622</v>
      </c>
      <c r="AB44">
        <v>24</v>
      </c>
      <c r="AC44">
        <v>3.97804910276774</v>
      </c>
      <c r="AD44">
        <f t="shared" si="15"/>
        <v>2.6771833852645468</v>
      </c>
      <c r="AE44">
        <f t="shared" si="16"/>
        <v>0</v>
      </c>
      <c r="AF44">
        <f t="shared" si="17"/>
        <v>20.194415094339622</v>
      </c>
      <c r="AI44">
        <v>24</v>
      </c>
      <c r="AJ44">
        <v>4.0113868405936097</v>
      </c>
      <c r="AK44">
        <f t="shared" si="23"/>
        <v>2.5691997055055387</v>
      </c>
      <c r="AL44">
        <f t="shared" si="18"/>
        <v>0</v>
      </c>
      <c r="AM44">
        <f t="shared" si="19"/>
        <v>20.194415094339622</v>
      </c>
      <c r="AP44">
        <v>24</v>
      </c>
      <c r="AQ44">
        <v>6.1284582924989603</v>
      </c>
      <c r="AR44">
        <f t="shared" si="20"/>
        <v>14.932707037842338</v>
      </c>
      <c r="AS44">
        <f t="shared" si="21"/>
        <v>0</v>
      </c>
      <c r="AT44">
        <f t="shared" si="22"/>
        <v>20.194415094339622</v>
      </c>
    </row>
    <row r="45" spans="3:46" x14ac:dyDescent="0.3">
      <c r="M45">
        <v>25</v>
      </c>
      <c r="N45">
        <v>15.0211281132772</v>
      </c>
      <c r="O45">
        <f t="shared" si="10"/>
        <v>80.486372891583287</v>
      </c>
      <c r="P45">
        <f t="shared" si="12"/>
        <v>0</v>
      </c>
      <c r="U45">
        <v>25</v>
      </c>
      <c r="V45">
        <v>6.0268215335740898</v>
      </c>
      <c r="W45">
        <f t="shared" si="13"/>
        <v>10.526163685216121</v>
      </c>
      <c r="X45">
        <f t="shared" si="14"/>
        <v>0</v>
      </c>
      <c r="Y45">
        <f t="shared" si="11"/>
        <v>21.035849056603773</v>
      </c>
      <c r="AB45">
        <v>25</v>
      </c>
      <c r="AC45">
        <v>5.0609820553549199</v>
      </c>
      <c r="AD45">
        <f t="shared" si="15"/>
        <v>0.30611556597964723</v>
      </c>
      <c r="AE45">
        <f t="shared" si="16"/>
        <v>0</v>
      </c>
      <c r="AF45">
        <f t="shared" si="17"/>
        <v>21.035849056603773</v>
      </c>
      <c r="AI45">
        <v>25</v>
      </c>
      <c r="AJ45">
        <v>2.80161914095474</v>
      </c>
      <c r="AK45">
        <f t="shared" si="23"/>
        <v>7.9109439349686079</v>
      </c>
      <c r="AL45">
        <f t="shared" si="18"/>
        <v>0</v>
      </c>
      <c r="AM45">
        <f t="shared" si="19"/>
        <v>21.035849056603773</v>
      </c>
      <c r="AP45">
        <v>25</v>
      </c>
      <c r="AQ45">
        <v>4.0129883635782297</v>
      </c>
      <c r="AR45">
        <f t="shared" si="20"/>
        <v>35.757482127020452</v>
      </c>
      <c r="AS45">
        <f t="shared" si="21"/>
        <v>0</v>
      </c>
      <c r="AT45">
        <f t="shared" si="22"/>
        <v>21.035849056603773</v>
      </c>
    </row>
    <row r="46" spans="3:46" x14ac:dyDescent="0.3">
      <c r="M46">
        <v>26</v>
      </c>
      <c r="N46">
        <v>17.8796814572</v>
      </c>
      <c r="O46">
        <f t="shared" si="10"/>
        <v>37.367136080723633</v>
      </c>
      <c r="P46">
        <f t="shared" si="12"/>
        <v>0</v>
      </c>
      <c r="U46">
        <v>26</v>
      </c>
      <c r="V46">
        <v>6.6317053833935198</v>
      </c>
      <c r="W46">
        <f t="shared" si="13"/>
        <v>6.9670718055922976</v>
      </c>
      <c r="X46">
        <f t="shared" si="14"/>
        <v>0</v>
      </c>
      <c r="Y46">
        <f t="shared" si="11"/>
        <v>21.877283018867924</v>
      </c>
      <c r="AB46">
        <v>26</v>
      </c>
      <c r="AC46">
        <v>5.39024551383873</v>
      </c>
      <c r="AD46">
        <f t="shared" si="15"/>
        <v>5.0182118304508083E-2</v>
      </c>
      <c r="AE46">
        <f t="shared" si="16"/>
        <v>0</v>
      </c>
      <c r="AF46">
        <f t="shared" si="17"/>
        <v>21.877283018867924</v>
      </c>
      <c r="AI46">
        <v>26</v>
      </c>
      <c r="AJ46">
        <v>3.8829285480946401</v>
      </c>
      <c r="AK46">
        <f t="shared" si="23"/>
        <v>2.9975057235665421</v>
      </c>
      <c r="AL46">
        <f t="shared" si="18"/>
        <v>0</v>
      </c>
      <c r="AM46">
        <f t="shared" si="19"/>
        <v>21.877283018867924</v>
      </c>
      <c r="AP46">
        <v>26</v>
      </c>
      <c r="AQ46">
        <v>4.3626011963096696</v>
      </c>
      <c r="AR46">
        <f t="shared" si="20"/>
        <v>31.698512373447901</v>
      </c>
      <c r="AS46">
        <f t="shared" si="21"/>
        <v>0</v>
      </c>
      <c r="AT46">
        <f t="shared" si="22"/>
        <v>21.877283018867924</v>
      </c>
    </row>
    <row r="47" spans="3:46" x14ac:dyDescent="0.3">
      <c r="M47">
        <v>27</v>
      </c>
      <c r="N47">
        <v>18.3341340948256</v>
      </c>
      <c r="O47">
        <f t="shared" si="10"/>
        <v>32.017646728766699</v>
      </c>
      <c r="P47">
        <f t="shared" si="12"/>
        <v>0</v>
      </c>
      <c r="U47">
        <v>27</v>
      </c>
      <c r="V47">
        <v>8.85488384981943</v>
      </c>
      <c r="W47">
        <f t="shared" si="13"/>
        <v>0.173341215069722</v>
      </c>
      <c r="X47">
        <f t="shared" si="14"/>
        <v>0</v>
      </c>
      <c r="Y47">
        <f t="shared" si="11"/>
        <v>22.718716981132076</v>
      </c>
      <c r="AB47">
        <v>27</v>
      </c>
      <c r="AC47">
        <v>4.4121964110709797</v>
      </c>
      <c r="AD47">
        <f t="shared" si="15"/>
        <v>1.4449548772506369</v>
      </c>
      <c r="AE47">
        <f t="shared" si="16"/>
        <v>0</v>
      </c>
      <c r="AF47">
        <f t="shared" si="17"/>
        <v>22.718716981132076</v>
      </c>
      <c r="AI47">
        <v>27</v>
      </c>
      <c r="AJ47">
        <v>4.3219464927397198</v>
      </c>
      <c r="AK47">
        <f t="shared" si="23"/>
        <v>1.6700720567177834</v>
      </c>
      <c r="AL47">
        <f t="shared" si="18"/>
        <v>0</v>
      </c>
      <c r="AM47">
        <f t="shared" si="19"/>
        <v>22.718716981132076</v>
      </c>
      <c r="AP47">
        <v>27</v>
      </c>
      <c r="AQ47">
        <v>3.0650299077417902</v>
      </c>
      <c r="AR47">
        <f t="shared" si="20"/>
        <v>47.993227937834511</v>
      </c>
      <c r="AS47">
        <f t="shared" si="21"/>
        <v>0</v>
      </c>
      <c r="AT47">
        <f t="shared" si="22"/>
        <v>22.718716981132076</v>
      </c>
    </row>
    <row r="48" spans="3:46" x14ac:dyDescent="0.3">
      <c r="M48">
        <v>28</v>
      </c>
      <c r="N48">
        <v>22.134151712795699</v>
      </c>
      <c r="O48">
        <f t="shared" si="10"/>
        <v>3.4536363683114026</v>
      </c>
      <c r="P48">
        <f t="shared" si="12"/>
        <v>0</v>
      </c>
      <c r="U48">
        <v>28</v>
      </c>
      <c r="V48">
        <v>9.8243928221419701</v>
      </c>
      <c r="W48">
        <f t="shared" si="13"/>
        <v>0.30599296306470319</v>
      </c>
      <c r="X48">
        <f t="shared" si="14"/>
        <v>0</v>
      </c>
      <c r="Y48">
        <f t="shared" si="11"/>
        <v>23.560150943396224</v>
      </c>
      <c r="AB48">
        <v>28</v>
      </c>
      <c r="AC48">
        <v>4.0134107667870396</v>
      </c>
      <c r="AD48">
        <f t="shared" si="15"/>
        <v>2.5627156111969307</v>
      </c>
      <c r="AE48">
        <f t="shared" si="16"/>
        <v>0</v>
      </c>
      <c r="AF48">
        <f t="shared" si="17"/>
        <v>23.560150943396224</v>
      </c>
      <c r="AI48">
        <v>28</v>
      </c>
      <c r="AJ48">
        <v>5.3333333333333304</v>
      </c>
      <c r="AK48">
        <f t="shared" si="23"/>
        <v>7.8919325904718826E-2</v>
      </c>
      <c r="AL48">
        <f t="shared" si="18"/>
        <v>0</v>
      </c>
      <c r="AM48">
        <f t="shared" si="19"/>
        <v>23.560150943396224</v>
      </c>
      <c r="AP48">
        <v>28</v>
      </c>
      <c r="AQ48">
        <v>4.0471488853590598</v>
      </c>
      <c r="AR48">
        <f t="shared" si="20"/>
        <v>35.350105896348133</v>
      </c>
      <c r="AS48">
        <f t="shared" si="21"/>
        <v>0</v>
      </c>
      <c r="AT48">
        <f t="shared" si="22"/>
        <v>23.560150943396224</v>
      </c>
    </row>
    <row r="49" spans="13:46" x14ac:dyDescent="0.3">
      <c r="M49">
        <v>29</v>
      </c>
      <c r="N49">
        <v>22</v>
      </c>
      <c r="O49">
        <f t="shared" si="10"/>
        <v>3.9702471120246425</v>
      </c>
      <c r="P49">
        <f t="shared" si="12"/>
        <v>0</v>
      </c>
      <c r="U49">
        <v>29</v>
      </c>
      <c r="V49">
        <v>8.3646251225030994</v>
      </c>
      <c r="W49">
        <f t="shared" si="13"/>
        <v>0.82192608535651179</v>
      </c>
      <c r="X49">
        <f t="shared" si="14"/>
        <v>0</v>
      </c>
      <c r="Y49">
        <f t="shared" si="11"/>
        <v>24.401584905660375</v>
      </c>
      <c r="AB49">
        <v>29</v>
      </c>
      <c r="AC49">
        <v>3.51341076678704</v>
      </c>
      <c r="AD49">
        <f t="shared" si="15"/>
        <v>4.4135640147620299</v>
      </c>
      <c r="AE49">
        <f t="shared" si="16"/>
        <v>0</v>
      </c>
      <c r="AF49">
        <f t="shared" si="17"/>
        <v>24.401584905660375</v>
      </c>
      <c r="AI49">
        <v>29</v>
      </c>
      <c r="AJ49">
        <v>5.2162618814279798</v>
      </c>
      <c r="AK49">
        <f t="shared" si="23"/>
        <v>0.15840184199098153</v>
      </c>
      <c r="AL49">
        <f t="shared" si="18"/>
        <v>0</v>
      </c>
      <c r="AM49">
        <f t="shared" si="19"/>
        <v>24.401584905660375</v>
      </c>
      <c r="AP49">
        <v>29</v>
      </c>
      <c r="AQ49">
        <v>8.2341429038106995</v>
      </c>
      <c r="AR49">
        <f t="shared" si="20"/>
        <v>3.0926791847253647</v>
      </c>
      <c r="AS49">
        <f t="shared" si="21"/>
        <v>1</v>
      </c>
      <c r="AT49">
        <f t="shared" si="22"/>
        <v>24.401584905660375</v>
      </c>
    </row>
    <row r="50" spans="13:46" x14ac:dyDescent="0.3">
      <c r="M50">
        <v>30</v>
      </c>
      <c r="N50">
        <v>21.820300924829699</v>
      </c>
      <c r="O50">
        <f t="shared" si="10"/>
        <v>4.718656897403438</v>
      </c>
      <c r="P50">
        <f t="shared" si="12"/>
        <v>0</v>
      </c>
      <c r="U50">
        <v>30</v>
      </c>
      <c r="V50">
        <v>8.7146383359807</v>
      </c>
      <c r="W50">
        <f t="shared" si="13"/>
        <v>0.30979040131821017</v>
      </c>
      <c r="X50">
        <f t="shared" si="14"/>
        <v>0</v>
      </c>
      <c r="Y50">
        <f t="shared" si="11"/>
        <v>25.243018867924526</v>
      </c>
      <c r="AB50">
        <v>30</v>
      </c>
      <c r="AC50">
        <v>5.1487856442839304</v>
      </c>
      <c r="AD50">
        <f t="shared" si="15"/>
        <v>0.21666560347037228</v>
      </c>
      <c r="AE50">
        <f t="shared" si="16"/>
        <v>0</v>
      </c>
      <c r="AF50">
        <f t="shared" si="17"/>
        <v>25.243018867924526</v>
      </c>
      <c r="AI50">
        <v>30</v>
      </c>
      <c r="AJ50">
        <v>3.9593452964300502</v>
      </c>
      <c r="AK50">
        <f t="shared" si="23"/>
        <v>2.7387399300998188</v>
      </c>
      <c r="AL50">
        <f t="shared" si="18"/>
        <v>0</v>
      </c>
      <c r="AM50">
        <f t="shared" si="19"/>
        <v>25.243018867924526</v>
      </c>
      <c r="AP50">
        <v>30</v>
      </c>
      <c r="AQ50">
        <v>10.9479584558364</v>
      </c>
      <c r="AR50">
        <f t="shared" si="20"/>
        <v>0.9124339129306287</v>
      </c>
      <c r="AS50">
        <f t="shared" si="21"/>
        <v>1</v>
      </c>
      <c r="AT50">
        <f t="shared" si="22"/>
        <v>25.243018867924526</v>
      </c>
    </row>
    <row r="51" spans="13:46" x14ac:dyDescent="0.3">
      <c r="M51">
        <v>31</v>
      </c>
      <c r="N51">
        <v>24.767502664099201</v>
      </c>
      <c r="O51">
        <f t="shared" si="10"/>
        <v>0.60055489486688851</v>
      </c>
      <c r="P51">
        <f t="shared" si="12"/>
        <v>0</v>
      </c>
      <c r="U51">
        <v>31</v>
      </c>
      <c r="V51">
        <v>7.64024551383873</v>
      </c>
      <c r="W51">
        <f t="shared" si="13"/>
        <v>2.6600990270110891</v>
      </c>
      <c r="X51">
        <f t="shared" si="14"/>
        <v>0</v>
      </c>
      <c r="Y51">
        <f t="shared" si="11"/>
        <v>26.084452830188678</v>
      </c>
      <c r="AB51">
        <v>31</v>
      </c>
      <c r="AC51">
        <v>3.9829197391095801</v>
      </c>
      <c r="AD51">
        <f t="shared" si="15"/>
        <v>2.6612683399267989</v>
      </c>
      <c r="AE51">
        <f t="shared" si="16"/>
        <v>0</v>
      </c>
      <c r="AF51">
        <f t="shared" si="17"/>
        <v>26.084452830188678</v>
      </c>
      <c r="AI51">
        <v>31</v>
      </c>
      <c r="AJ51">
        <v>3.26341076678704</v>
      </c>
      <c r="AK51">
        <f t="shared" si="23"/>
        <v>5.5264882165445792</v>
      </c>
      <c r="AL51">
        <f t="shared" si="18"/>
        <v>0</v>
      </c>
      <c r="AM51">
        <f t="shared" si="19"/>
        <v>26.084452830188678</v>
      </c>
      <c r="AP51">
        <v>31</v>
      </c>
      <c r="AQ51">
        <v>16.204875040834299</v>
      </c>
      <c r="AR51">
        <f t="shared" si="20"/>
        <v>38.590567231872576</v>
      </c>
      <c r="AS51">
        <f t="shared" si="21"/>
        <v>1</v>
      </c>
      <c r="AT51">
        <f t="shared" si="22"/>
        <v>26.084452830188678</v>
      </c>
    </row>
    <row r="52" spans="13:46" x14ac:dyDescent="0.3">
      <c r="M52">
        <v>32</v>
      </c>
      <c r="N52">
        <v>23.734943665303</v>
      </c>
      <c r="O52">
        <f t="shared" si="10"/>
        <v>6.6359938919348216E-2</v>
      </c>
      <c r="P52">
        <f t="shared" si="12"/>
        <v>0</v>
      </c>
      <c r="U52">
        <v>32</v>
      </c>
      <c r="V52">
        <v>8.4512275691936498</v>
      </c>
      <c r="W52">
        <f t="shared" si="13"/>
        <v>0.67239827155694376</v>
      </c>
      <c r="X52">
        <f t="shared" si="14"/>
        <v>0</v>
      </c>
      <c r="Y52">
        <f t="shared" si="11"/>
        <v>26.925886792452829</v>
      </c>
      <c r="AB52">
        <v>32</v>
      </c>
      <c r="AC52">
        <v>5.5475712885678696</v>
      </c>
      <c r="AD52">
        <f t="shared" si="15"/>
        <v>4.447273576872828E-3</v>
      </c>
      <c r="AE52">
        <f t="shared" si="16"/>
        <v>0</v>
      </c>
      <c r="AF52">
        <f t="shared" si="17"/>
        <v>26.925886792452829</v>
      </c>
      <c r="AI52">
        <v>32</v>
      </c>
      <c r="AJ52">
        <v>2.8130059815483501</v>
      </c>
      <c r="AK52">
        <f t="shared" si="23"/>
        <v>7.8470194277834011</v>
      </c>
      <c r="AL52">
        <f t="shared" si="18"/>
        <v>0</v>
      </c>
      <c r="AM52">
        <f t="shared" si="19"/>
        <v>26.925886792452829</v>
      </c>
      <c r="AP52">
        <v>32</v>
      </c>
      <c r="AQ52">
        <v>26.637398803690299</v>
      </c>
      <c r="AR52">
        <f t="shared" si="20"/>
        <v>277.04452057485929</v>
      </c>
      <c r="AS52">
        <f t="shared" si="21"/>
        <v>1</v>
      </c>
      <c r="AT52">
        <f t="shared" si="22"/>
        <v>26.925886792452829</v>
      </c>
    </row>
    <row r="53" spans="13:46" x14ac:dyDescent="0.3">
      <c r="M53">
        <v>33</v>
      </c>
      <c r="N53">
        <v>29.040654703569899</v>
      </c>
      <c r="O53">
        <f t="shared" ref="O53:O84" si="24">(N53-$N$17)^2</f>
        <v>25.483382355402266</v>
      </c>
      <c r="P53">
        <f t="shared" si="12"/>
        <v>0</v>
      </c>
      <c r="U53">
        <v>33</v>
      </c>
      <c r="V53">
        <v>9.3243928221419701</v>
      </c>
      <c r="W53">
        <f t="shared" si="13"/>
        <v>2.8266561870127515E-3</v>
      </c>
      <c r="X53">
        <f t="shared" si="14"/>
        <v>0</v>
      </c>
      <c r="Y53">
        <f t="shared" ref="Y53:Y73" si="25">$V$11/COUNT($U$21:$U$73)*U53</f>
        <v>27.76732075471698</v>
      </c>
      <c r="AB53">
        <v>33</v>
      </c>
      <c r="AC53">
        <v>4.8426742252708497</v>
      </c>
      <c r="AD53">
        <f t="shared" si="15"/>
        <v>0.59534332747609786</v>
      </c>
      <c r="AE53">
        <f t="shared" si="16"/>
        <v>0</v>
      </c>
      <c r="AF53">
        <f t="shared" si="17"/>
        <v>27.76732075471698</v>
      </c>
      <c r="AI53">
        <v>33</v>
      </c>
      <c r="AJ53">
        <v>3.1577261554753</v>
      </c>
      <c r="AK53">
        <f t="shared" si="23"/>
        <v>6.0345544531798971</v>
      </c>
      <c r="AL53">
        <f t="shared" si="18"/>
        <v>0</v>
      </c>
      <c r="AM53">
        <f t="shared" si="19"/>
        <v>27.76732075471698</v>
      </c>
      <c r="AP53">
        <v>33</v>
      </c>
      <c r="AQ53">
        <v>33.146339314881601</v>
      </c>
      <c r="AR53">
        <f t="shared" si="20"/>
        <v>536.08895797844218</v>
      </c>
      <c r="AS53">
        <f t="shared" si="21"/>
        <v>1</v>
      </c>
      <c r="AT53">
        <f t="shared" si="22"/>
        <v>27.76732075471698</v>
      </c>
    </row>
    <row r="54" spans="13:46" x14ac:dyDescent="0.3">
      <c r="M54">
        <v>34</v>
      </c>
      <c r="N54">
        <v>30.294324197673301</v>
      </c>
      <c r="O54">
        <f t="shared" si="24"/>
        <v>39.712384574767661</v>
      </c>
      <c r="P54">
        <f t="shared" si="12"/>
        <v>0</v>
      </c>
      <c r="U54">
        <v>34</v>
      </c>
      <c r="V54">
        <v>9.3378035889290096</v>
      </c>
      <c r="W54">
        <f t="shared" si="13"/>
        <v>4.4325067377588819E-3</v>
      </c>
      <c r="X54">
        <f t="shared" si="14"/>
        <v>0</v>
      </c>
      <c r="Y54">
        <f t="shared" si="25"/>
        <v>28.608754716981132</v>
      </c>
      <c r="AB54">
        <v>34</v>
      </c>
      <c r="AC54">
        <v>6.4914598695547898</v>
      </c>
      <c r="AD54">
        <f t="shared" si="15"/>
        <v>0.76948106668161764</v>
      </c>
      <c r="AE54">
        <f t="shared" si="16"/>
        <v>0</v>
      </c>
      <c r="AF54">
        <f t="shared" ref="AF54:AF73" si="26">$V$11/COUNT($U$21:$U$73)*AB54</f>
        <v>28.608754716981132</v>
      </c>
      <c r="AI54">
        <v>34</v>
      </c>
      <c r="AJ54">
        <v>3.1349524742880801</v>
      </c>
      <c r="AK54">
        <f t="shared" si="23"/>
        <v>6.1469616931480848</v>
      </c>
      <c r="AL54">
        <f t="shared" si="18"/>
        <v>0</v>
      </c>
      <c r="AM54">
        <f t="shared" ref="AM54:AM73" si="27">$V$11/COUNT($U$21:$U$73)*AI54</f>
        <v>28.608754716981132</v>
      </c>
      <c r="AP54">
        <v>34</v>
      </c>
      <c r="AQ54">
        <v>55.468285807621399</v>
      </c>
      <c r="AR54">
        <f t="shared" si="20"/>
        <v>2068.0248672904945</v>
      </c>
      <c r="AS54">
        <f t="shared" si="21"/>
        <v>1</v>
      </c>
      <c r="AT54">
        <f t="shared" si="22"/>
        <v>28.608754716981132</v>
      </c>
    </row>
    <row r="55" spans="13:46" x14ac:dyDescent="0.3">
      <c r="M55">
        <v>35</v>
      </c>
      <c r="N55">
        <v>27.992661011793199</v>
      </c>
      <c r="O55">
        <f t="shared" si="24"/>
        <v>16.000904950843481</v>
      </c>
      <c r="P55">
        <f t="shared" si="12"/>
        <v>0</v>
      </c>
      <c r="U55">
        <v>35</v>
      </c>
      <c r="V55">
        <v>8.8158526916967599</v>
      </c>
      <c r="W55">
        <f t="shared" si="13"/>
        <v>0.20736531919050261</v>
      </c>
      <c r="X55">
        <f t="shared" si="14"/>
        <v>0</v>
      </c>
      <c r="Y55">
        <f t="shared" si="25"/>
        <v>29.450188679245283</v>
      </c>
      <c r="AB55">
        <v>35</v>
      </c>
      <c r="AC55">
        <v>7.1707365415161899</v>
      </c>
      <c r="AD55">
        <f t="shared" si="15"/>
        <v>2.4226218069457515</v>
      </c>
      <c r="AE55">
        <f t="shared" si="16"/>
        <v>0</v>
      </c>
      <c r="AF55">
        <f t="shared" si="26"/>
        <v>29.450188679245283</v>
      </c>
      <c r="AI55">
        <v>35</v>
      </c>
      <c r="AJ55">
        <v>4.695934529643</v>
      </c>
      <c r="AK55">
        <f t="shared" si="23"/>
        <v>0.84332014573357128</v>
      </c>
      <c r="AL55">
        <f t="shared" si="18"/>
        <v>0</v>
      </c>
      <c r="AM55">
        <f t="shared" si="27"/>
        <v>29.450188679245283</v>
      </c>
      <c r="AP55">
        <v>35</v>
      </c>
      <c r="AQ55">
        <v>67.195177813076</v>
      </c>
      <c r="AR55">
        <f t="shared" si="20"/>
        <v>3272.1183896028206</v>
      </c>
      <c r="AS55">
        <f t="shared" si="21"/>
        <v>1</v>
      </c>
      <c r="AT55">
        <f t="shared" si="22"/>
        <v>29.450188679245283</v>
      </c>
    </row>
    <row r="56" spans="13:46" x14ac:dyDescent="0.3">
      <c r="M56">
        <v>36</v>
      </c>
      <c r="N56">
        <v>33.564229146249403</v>
      </c>
      <c r="O56">
        <f t="shared" si="24"/>
        <v>91.617081984378814</v>
      </c>
      <c r="P56">
        <f t="shared" si="12"/>
        <v>0</v>
      </c>
      <c r="U56">
        <v>36</v>
      </c>
      <c r="V56">
        <v>9.0963437193742198</v>
      </c>
      <c r="W56">
        <f t="shared" si="13"/>
        <v>3.0583992298324331E-2</v>
      </c>
      <c r="X56">
        <f t="shared" si="14"/>
        <v>0</v>
      </c>
      <c r="Y56">
        <f t="shared" si="25"/>
        <v>30.291622641509434</v>
      </c>
      <c r="AB56">
        <v>36</v>
      </c>
      <c r="AC56">
        <v>5.7195089723225303</v>
      </c>
      <c r="AD56">
        <f t="shared" si="15"/>
        <v>1.1077520814806362E-2</v>
      </c>
      <c r="AE56">
        <f t="shared" si="16"/>
        <v>0</v>
      </c>
      <c r="AF56">
        <f t="shared" si="26"/>
        <v>30.291622641509434</v>
      </c>
      <c r="AI56">
        <v>36</v>
      </c>
      <c r="AJ56">
        <v>4.62601196309671</v>
      </c>
      <c r="AK56">
        <f t="shared" si="23"/>
        <v>0.97663254264815691</v>
      </c>
      <c r="AL56">
        <f t="shared" si="18"/>
        <v>0</v>
      </c>
      <c r="AM56">
        <f t="shared" si="27"/>
        <v>30.291622641509434</v>
      </c>
      <c r="AP56">
        <v>36</v>
      </c>
      <c r="AQ56">
        <v>66.227648722021499</v>
      </c>
      <c r="AR56">
        <f t="shared" si="20"/>
        <v>3162.3644653116121</v>
      </c>
      <c r="AS56">
        <f t="shared" si="21"/>
        <v>1</v>
      </c>
      <c r="AT56">
        <f t="shared" si="22"/>
        <v>30.291622641509434</v>
      </c>
    </row>
    <row r="57" spans="13:46" x14ac:dyDescent="0.3">
      <c r="M57">
        <v>37</v>
      </c>
      <c r="N57">
        <v>36.556089396550398</v>
      </c>
      <c r="O57">
        <f t="shared" si="24"/>
        <v>157.84257507280796</v>
      </c>
      <c r="P57">
        <f t="shared" si="12"/>
        <v>0</v>
      </c>
      <c r="U57">
        <v>37</v>
      </c>
      <c r="V57">
        <v>9.1012143557160599</v>
      </c>
      <c r="W57">
        <f t="shared" si="13"/>
        <v>2.8904134394249343E-2</v>
      </c>
      <c r="X57">
        <f t="shared" si="14"/>
        <v>0</v>
      </c>
      <c r="Y57">
        <f t="shared" si="25"/>
        <v>31.133056603773582</v>
      </c>
      <c r="AB57">
        <v>37</v>
      </c>
      <c r="AC57">
        <v>4.4475580750902797</v>
      </c>
      <c r="AD57">
        <f t="shared" si="15"/>
        <v>1.3611914456852245</v>
      </c>
      <c r="AE57">
        <f t="shared" si="16"/>
        <v>0</v>
      </c>
      <c r="AF57">
        <f t="shared" si="26"/>
        <v>31.133056603773582</v>
      </c>
      <c r="AI57">
        <v>37</v>
      </c>
      <c r="AJ57">
        <v>4.3626011963096696</v>
      </c>
      <c r="AK57">
        <f t="shared" si="23"/>
        <v>1.5666476839841017</v>
      </c>
      <c r="AL57">
        <f t="shared" si="18"/>
        <v>0</v>
      </c>
      <c r="AM57">
        <f t="shared" si="27"/>
        <v>31.133056603773582</v>
      </c>
      <c r="AP57">
        <v>37</v>
      </c>
      <c r="AQ57">
        <v>58.495952147613103</v>
      </c>
      <c r="AR57">
        <f t="shared" si="20"/>
        <v>2352.5611628471825</v>
      </c>
      <c r="AS57">
        <f t="shared" si="21"/>
        <v>1</v>
      </c>
      <c r="AT57">
        <f t="shared" si="22"/>
        <v>31.133056603773582</v>
      </c>
    </row>
    <row r="58" spans="13:46" x14ac:dyDescent="0.3">
      <c r="M58">
        <v>38</v>
      </c>
      <c r="N58">
        <v>38.038208374167603</v>
      </c>
      <c r="O58">
        <f t="shared" si="24"/>
        <v>197.28057830905126</v>
      </c>
      <c r="P58">
        <f t="shared" si="12"/>
        <v>0</v>
      </c>
      <c r="U58">
        <v>38</v>
      </c>
      <c r="V58">
        <v>10.3548838498194</v>
      </c>
      <c r="W58">
        <f t="shared" si="13"/>
        <v>1.1743132187351075</v>
      </c>
      <c r="X58">
        <f t="shared" si="14"/>
        <v>0</v>
      </c>
      <c r="Y58">
        <f t="shared" si="25"/>
        <v>31.974490566037733</v>
      </c>
      <c r="AB58">
        <v>38</v>
      </c>
      <c r="AC58">
        <v>4.5219508972322497</v>
      </c>
      <c r="AD58">
        <f t="shared" si="15"/>
        <v>1.1931373635261568</v>
      </c>
      <c r="AE58">
        <f t="shared" si="16"/>
        <v>0</v>
      </c>
      <c r="AF58">
        <f t="shared" si="26"/>
        <v>31.974490566037733</v>
      </c>
      <c r="AI58">
        <v>38</v>
      </c>
      <c r="AJ58">
        <v>3.6552798260730501</v>
      </c>
      <c r="AK58">
        <f t="shared" si="23"/>
        <v>3.8376000713121332</v>
      </c>
      <c r="AL58">
        <f t="shared" si="18"/>
        <v>0</v>
      </c>
      <c r="AM58">
        <f t="shared" si="27"/>
        <v>31.974490566037733</v>
      </c>
      <c r="AP58">
        <v>38</v>
      </c>
      <c r="AQ58">
        <v>46.730095051423802</v>
      </c>
      <c r="AR58">
        <f t="shared" si="20"/>
        <v>1349.6329336726799</v>
      </c>
      <c r="AS58">
        <f t="shared" si="21"/>
        <v>1</v>
      </c>
      <c r="AT58">
        <f t="shared" si="22"/>
        <v>31.974490566037733</v>
      </c>
    </row>
    <row r="59" spans="13:46" x14ac:dyDescent="0.3">
      <c r="M59">
        <v>39</v>
      </c>
      <c r="N59">
        <v>37.087803588928999</v>
      </c>
      <c r="O59">
        <f t="shared" si="24"/>
        <v>171.48572170150075</v>
      </c>
      <c r="P59">
        <f t="shared" si="12"/>
        <v>0</v>
      </c>
      <c r="U59">
        <v>39</v>
      </c>
      <c r="V59">
        <v>9.5573125612515497</v>
      </c>
      <c r="W59">
        <f t="shared" si="13"/>
        <v>8.1845225708630398E-2</v>
      </c>
      <c r="X59">
        <f t="shared" si="14"/>
        <v>0</v>
      </c>
      <c r="Y59">
        <f t="shared" si="25"/>
        <v>32.815924528301885</v>
      </c>
      <c r="AB59">
        <v>39</v>
      </c>
      <c r="AC59">
        <v>3.2768215335740898</v>
      </c>
      <c r="AD59">
        <f t="shared" si="15"/>
        <v>5.4636147058265561</v>
      </c>
      <c r="AE59">
        <f t="shared" si="16"/>
        <v>0</v>
      </c>
      <c r="AF59">
        <f t="shared" si="26"/>
        <v>32.815924528301885</v>
      </c>
      <c r="AI59">
        <v>39</v>
      </c>
      <c r="AJ59">
        <v>5.8178986403528503</v>
      </c>
      <c r="AK59">
        <f t="shared" si="23"/>
        <v>4.1469033742170175E-2</v>
      </c>
      <c r="AL59">
        <f t="shared" si="18"/>
        <v>0</v>
      </c>
      <c r="AM59">
        <f t="shared" si="27"/>
        <v>32.815924528301885</v>
      </c>
      <c r="AP59">
        <v>39</v>
      </c>
      <c r="AQ59">
        <v>25.152833496670802</v>
      </c>
      <c r="AR59">
        <f t="shared" si="20"/>
        <v>229.82830174376602</v>
      </c>
      <c r="AS59">
        <f t="shared" si="21"/>
        <v>1</v>
      </c>
      <c r="AT59">
        <f t="shared" si="22"/>
        <v>32.815924528301885</v>
      </c>
    </row>
    <row r="60" spans="13:46" x14ac:dyDescent="0.3">
      <c r="M60">
        <v>40</v>
      </c>
      <c r="N60">
        <v>39.202428711432098</v>
      </c>
      <c r="O60">
        <f t="shared" si="24"/>
        <v>231.34047446414732</v>
      </c>
      <c r="P60">
        <f t="shared" si="12"/>
        <v>0</v>
      </c>
      <c r="U60">
        <v>40</v>
      </c>
      <c r="V60">
        <v>9.2634107667870396</v>
      </c>
      <c r="W60">
        <f t="shared" si="13"/>
        <v>6.1085924259480815E-5</v>
      </c>
      <c r="X60">
        <f t="shared" si="14"/>
        <v>0</v>
      </c>
      <c r="Y60">
        <f t="shared" si="25"/>
        <v>33.65735849056604</v>
      </c>
      <c r="AB60">
        <v>40</v>
      </c>
      <c r="AC60">
        <v>4.9036562806257704</v>
      </c>
      <c r="AD60">
        <f t="shared" si="15"/>
        <v>0.50495646688746709</v>
      </c>
      <c r="AE60">
        <f t="shared" si="16"/>
        <v>0</v>
      </c>
      <c r="AF60">
        <f t="shared" si="26"/>
        <v>33.65735849056604</v>
      </c>
      <c r="AI60">
        <v>40</v>
      </c>
      <c r="AJ60">
        <v>6.6146251225031003</v>
      </c>
      <c r="AK60">
        <f t="shared" si="23"/>
        <v>1.0007320382228972</v>
      </c>
      <c r="AL60">
        <f t="shared" si="18"/>
        <v>0</v>
      </c>
      <c r="AM60">
        <f t="shared" si="27"/>
        <v>33.65735849056604</v>
      </c>
      <c r="AP60">
        <v>40</v>
      </c>
      <c r="AQ60">
        <v>18.247131267388902</v>
      </c>
      <c r="AR60">
        <f t="shared" si="20"/>
        <v>68.134902733353101</v>
      </c>
      <c r="AS60">
        <f t="shared" si="21"/>
        <v>1</v>
      </c>
      <c r="AT60">
        <f t="shared" si="22"/>
        <v>33.65735849056604</v>
      </c>
    </row>
    <row r="61" spans="13:46" x14ac:dyDescent="0.3">
      <c r="M61">
        <v>41</v>
      </c>
      <c r="N61">
        <v>43.464237955234502</v>
      </c>
      <c r="O61">
        <f t="shared" si="24"/>
        <v>379.14671381985795</v>
      </c>
      <c r="P61">
        <f t="shared" si="12"/>
        <v>1</v>
      </c>
      <c r="U61">
        <v>41</v>
      </c>
      <c r="V61">
        <v>10.1670670474128</v>
      </c>
      <c r="W61">
        <f t="shared" si="13"/>
        <v>0.80253025904014452</v>
      </c>
      <c r="X61">
        <f t="shared" si="14"/>
        <v>0</v>
      </c>
      <c r="Y61">
        <f t="shared" si="25"/>
        <v>34.498792452830187</v>
      </c>
      <c r="AB61">
        <v>41</v>
      </c>
      <c r="AC61">
        <v>6.0878035889290096</v>
      </c>
      <c r="AD61">
        <f t="shared" si="15"/>
        <v>0.22424431636530545</v>
      </c>
      <c r="AE61">
        <f t="shared" si="16"/>
        <v>0</v>
      </c>
      <c r="AF61">
        <f t="shared" si="26"/>
        <v>34.498792452830187</v>
      </c>
      <c r="AI61">
        <v>41</v>
      </c>
      <c r="AJ61">
        <v>10.8292854809464</v>
      </c>
      <c r="AK61">
        <f t="shared" si="23"/>
        <v>27.196499420190374</v>
      </c>
      <c r="AL61">
        <f t="shared" si="18"/>
        <v>1</v>
      </c>
      <c r="AM61">
        <f t="shared" si="27"/>
        <v>34.498792452830187</v>
      </c>
      <c r="AP61">
        <v>41</v>
      </c>
      <c r="AQ61">
        <v>16.089405111913599</v>
      </c>
      <c r="AR61">
        <f t="shared" si="20"/>
        <v>37.169271966797389</v>
      </c>
      <c r="AS61">
        <f t="shared" si="21"/>
        <v>1</v>
      </c>
      <c r="AT61">
        <f t="shared" si="22"/>
        <v>34.498792452830187</v>
      </c>
    </row>
    <row r="62" spans="13:46" x14ac:dyDescent="0.3">
      <c r="M62">
        <v>42</v>
      </c>
      <c r="N62">
        <v>41.847122458403803</v>
      </c>
      <c r="O62">
        <f t="shared" si="24"/>
        <v>318.78583285667219</v>
      </c>
      <c r="P62">
        <f t="shared" si="12"/>
        <v>1</v>
      </c>
      <c r="U62">
        <v>42</v>
      </c>
      <c r="V62">
        <v>12.1402455138387</v>
      </c>
      <c r="W62">
        <f t="shared" si="13"/>
        <v>8.2312700141809678</v>
      </c>
      <c r="X62">
        <f t="shared" si="14"/>
        <v>0</v>
      </c>
      <c r="Y62">
        <f t="shared" si="25"/>
        <v>35.340226415094335</v>
      </c>
      <c r="AB62">
        <v>42</v>
      </c>
      <c r="AC62">
        <v>8.2280491027677396</v>
      </c>
      <c r="AD62">
        <f t="shared" si="15"/>
        <v>6.8318978107971446</v>
      </c>
      <c r="AE62">
        <f t="shared" si="16"/>
        <v>0</v>
      </c>
      <c r="AF62">
        <f t="shared" si="26"/>
        <v>35.340226415094335</v>
      </c>
      <c r="AI62">
        <v>42</v>
      </c>
      <c r="AJ62">
        <v>9.2178634044126007</v>
      </c>
      <c r="AK62">
        <f t="shared" si="23"/>
        <v>12.98596347573848</v>
      </c>
      <c r="AL62">
        <f t="shared" si="18"/>
        <v>1</v>
      </c>
      <c r="AM62">
        <f t="shared" si="27"/>
        <v>35.340226415094335</v>
      </c>
      <c r="AP62">
        <v>42</v>
      </c>
      <c r="AQ62">
        <v>24.847166503329099</v>
      </c>
      <c r="AR62">
        <f t="shared" si="20"/>
        <v>220.65385634209298</v>
      </c>
      <c r="AS62">
        <f t="shared" si="21"/>
        <v>1</v>
      </c>
      <c r="AT62">
        <f t="shared" si="22"/>
        <v>35.340226415094335</v>
      </c>
    </row>
    <row r="63" spans="13:46" x14ac:dyDescent="0.3">
      <c r="M63">
        <v>43</v>
      </c>
      <c r="N63">
        <v>48.101636758924798</v>
      </c>
      <c r="O63">
        <f t="shared" si="24"/>
        <v>581.2481658709379</v>
      </c>
      <c r="P63">
        <f t="shared" si="12"/>
        <v>1</v>
      </c>
      <c r="U63">
        <v>43</v>
      </c>
      <c r="V63">
        <v>12.2255807509028</v>
      </c>
      <c r="W63">
        <f t="shared" si="13"/>
        <v>8.7282089496352668</v>
      </c>
      <c r="X63">
        <f t="shared" si="14"/>
        <v>0</v>
      </c>
      <c r="Y63">
        <f t="shared" si="25"/>
        <v>36.18166037735849</v>
      </c>
      <c r="AB63">
        <v>43</v>
      </c>
      <c r="AC63">
        <v>8.1670670474128197</v>
      </c>
      <c r="AD63">
        <f t="shared" si="15"/>
        <v>6.5168280571830541</v>
      </c>
      <c r="AE63">
        <f t="shared" si="16"/>
        <v>0</v>
      </c>
      <c r="AF63">
        <f t="shared" si="26"/>
        <v>36.18166037735849</v>
      </c>
      <c r="AI63">
        <v>43</v>
      </c>
      <c r="AJ63">
        <v>11.1691129960689</v>
      </c>
      <c r="AK63">
        <f t="shared" si="23"/>
        <v>30.856401025080128</v>
      </c>
      <c r="AL63">
        <f t="shared" si="18"/>
        <v>1</v>
      </c>
      <c r="AM63">
        <f t="shared" si="27"/>
        <v>36.18166037735849</v>
      </c>
      <c r="AP63">
        <v>43</v>
      </c>
      <c r="AQ63">
        <v>27.391869059286002</v>
      </c>
      <c r="AR63">
        <f t="shared" si="20"/>
        <v>302.72953928210939</v>
      </c>
      <c r="AS63">
        <f t="shared" si="21"/>
        <v>1</v>
      </c>
      <c r="AT63">
        <f t="shared" si="22"/>
        <v>36.18166037735849</v>
      </c>
    </row>
    <row r="64" spans="13:46" x14ac:dyDescent="0.3">
      <c r="M64">
        <v>44</v>
      </c>
      <c r="N64">
        <v>46.665821860248997</v>
      </c>
      <c r="O64">
        <f t="shared" si="24"/>
        <v>514.07735232422419</v>
      </c>
      <c r="P64">
        <f t="shared" si="12"/>
        <v>1</v>
      </c>
      <c r="U64">
        <v>44</v>
      </c>
      <c r="V64">
        <v>21.763410766787</v>
      </c>
      <c r="W64">
        <f t="shared" si="13"/>
        <v>156.05466737399229</v>
      </c>
      <c r="X64">
        <f t="shared" si="14"/>
        <v>1</v>
      </c>
      <c r="Y64">
        <f t="shared" si="25"/>
        <v>37.023094339622638</v>
      </c>
      <c r="AB64">
        <v>44</v>
      </c>
      <c r="AC64">
        <v>11.3463437193742</v>
      </c>
      <c r="AD64">
        <f t="shared" si="15"/>
        <v>32.856793277137434</v>
      </c>
      <c r="AE64">
        <f t="shared" si="16"/>
        <v>1</v>
      </c>
      <c r="AF64">
        <f t="shared" si="26"/>
        <v>37.023094339622638</v>
      </c>
      <c r="AI64">
        <v>44</v>
      </c>
      <c r="AJ64">
        <v>11.1284582924989</v>
      </c>
      <c r="AK64">
        <f t="shared" si="23"/>
        <v>30.406391958684097</v>
      </c>
      <c r="AL64">
        <f t="shared" si="18"/>
        <v>1</v>
      </c>
      <c r="AM64">
        <f t="shared" si="27"/>
        <v>37.023094339622638</v>
      </c>
      <c r="AP64">
        <v>44</v>
      </c>
      <c r="AQ64">
        <v>23.2113692226234</v>
      </c>
      <c r="AR64">
        <f t="shared" si="20"/>
        <v>174.73204248445333</v>
      </c>
      <c r="AS64">
        <f t="shared" si="21"/>
        <v>1</v>
      </c>
      <c r="AT64">
        <f t="shared" si="22"/>
        <v>37.023094339622638</v>
      </c>
    </row>
    <row r="65" spans="3:46" x14ac:dyDescent="0.3">
      <c r="M65">
        <v>45</v>
      </c>
      <c r="N65">
        <v>55.936571615242798</v>
      </c>
      <c r="O65">
        <f t="shared" si="24"/>
        <v>1020.4206514690017</v>
      </c>
      <c r="P65">
        <f t="shared" si="12"/>
        <v>1</v>
      </c>
      <c r="U65">
        <v>45</v>
      </c>
      <c r="V65">
        <v>23.350013213477499</v>
      </c>
      <c r="W65">
        <f t="shared" si="13"/>
        <v>198.21223489378551</v>
      </c>
      <c r="X65">
        <f t="shared" si="14"/>
        <v>1</v>
      </c>
      <c r="Y65">
        <f t="shared" si="25"/>
        <v>37.864528301886793</v>
      </c>
      <c r="AB65">
        <v>45</v>
      </c>
      <c r="AC65">
        <v>14.1792766719614</v>
      </c>
      <c r="AD65">
        <f t="shared" si="15"/>
        <v>73.359524802872926</v>
      </c>
      <c r="AE65">
        <f t="shared" si="16"/>
        <v>1</v>
      </c>
      <c r="AF65">
        <f t="shared" si="26"/>
        <v>37.864528301886793</v>
      </c>
      <c r="AI65">
        <v>45</v>
      </c>
      <c r="AJ65">
        <v>11.695934529643001</v>
      </c>
      <c r="AK65">
        <f t="shared" si="23"/>
        <v>36.986775175805619</v>
      </c>
      <c r="AL65">
        <f t="shared" si="18"/>
        <v>1</v>
      </c>
      <c r="AM65">
        <f t="shared" si="27"/>
        <v>37.864528301886793</v>
      </c>
      <c r="AP65">
        <v>45</v>
      </c>
      <c r="AQ65">
        <v>18.702428711432098</v>
      </c>
      <c r="AR65">
        <f t="shared" si="20"/>
        <v>75.85860099139083</v>
      </c>
      <c r="AS65">
        <f t="shared" si="21"/>
        <v>1</v>
      </c>
      <c r="AT65">
        <f t="shared" si="22"/>
        <v>37.864528301886793</v>
      </c>
    </row>
    <row r="66" spans="3:46" x14ac:dyDescent="0.3">
      <c r="M66">
        <v>46</v>
      </c>
      <c r="N66">
        <v>74.686193256959299</v>
      </c>
      <c r="O66">
        <f t="shared" si="24"/>
        <v>2569.8456801310194</v>
      </c>
      <c r="P66">
        <f t="shared" si="12"/>
        <v>1</v>
      </c>
      <c r="U66">
        <v>46</v>
      </c>
      <c r="V66">
        <v>22.001201142238401</v>
      </c>
      <c r="W66">
        <f t="shared" si="13"/>
        <v>162.0522540034049</v>
      </c>
      <c r="X66">
        <f t="shared" si="14"/>
        <v>1</v>
      </c>
      <c r="Y66">
        <f t="shared" si="25"/>
        <v>38.705962264150941</v>
      </c>
      <c r="AB66">
        <v>46</v>
      </c>
      <c r="AC66">
        <v>13.408526916967601</v>
      </c>
      <c r="AD66">
        <f t="shared" si="15"/>
        <v>60.750609705930053</v>
      </c>
      <c r="AE66">
        <f t="shared" si="16"/>
        <v>1</v>
      </c>
      <c r="AF66">
        <f t="shared" si="26"/>
        <v>38.705962264150941</v>
      </c>
      <c r="AI66">
        <v>46</v>
      </c>
      <c r="AJ66">
        <v>13.2747976073806</v>
      </c>
      <c r="AK66">
        <f t="shared" si="23"/>
        <v>58.683849145190443</v>
      </c>
      <c r="AL66">
        <f t="shared" si="18"/>
        <v>1</v>
      </c>
      <c r="AM66">
        <f t="shared" si="27"/>
        <v>38.705962264150941</v>
      </c>
      <c r="AP66">
        <v>46</v>
      </c>
      <c r="AQ66">
        <v>15.0926962477335</v>
      </c>
      <c r="AR66">
        <f t="shared" si="20"/>
        <v>26.009508958454756</v>
      </c>
      <c r="AS66">
        <f t="shared" si="21"/>
        <v>1</v>
      </c>
      <c r="AT66">
        <f t="shared" si="22"/>
        <v>38.705962264150941</v>
      </c>
    </row>
    <row r="67" spans="3:46" x14ac:dyDescent="0.3">
      <c r="M67">
        <v>47</v>
      </c>
      <c r="N67">
        <v>84.142291462494796</v>
      </c>
      <c r="O67">
        <f t="shared" si="24"/>
        <v>3617.9916512910559</v>
      </c>
      <c r="P67">
        <f t="shared" si="12"/>
        <v>1</v>
      </c>
      <c r="U67">
        <v>47</v>
      </c>
      <c r="V67">
        <v>25.995129363658101</v>
      </c>
      <c r="W67">
        <f t="shared" si="13"/>
        <v>279.68892648251494</v>
      </c>
      <c r="X67">
        <f t="shared" si="14"/>
        <v>1</v>
      </c>
      <c r="Y67">
        <f t="shared" si="25"/>
        <v>39.547396226415096</v>
      </c>
      <c r="AB67">
        <v>47</v>
      </c>
      <c r="AC67">
        <v>13.4365495927801</v>
      </c>
      <c r="AD67">
        <f t="shared" si="15"/>
        <v>61.188227452808192</v>
      </c>
      <c r="AE67">
        <f t="shared" si="16"/>
        <v>1</v>
      </c>
      <c r="AF67">
        <f t="shared" si="26"/>
        <v>39.547396226415096</v>
      </c>
      <c r="AI67">
        <v>47</v>
      </c>
      <c r="AJ67">
        <v>13.567476237144</v>
      </c>
      <c r="AK67">
        <f t="shared" si="23"/>
        <v>63.253661711509309</v>
      </c>
      <c r="AL67">
        <f t="shared" si="18"/>
        <v>1</v>
      </c>
      <c r="AM67">
        <f t="shared" si="27"/>
        <v>39.547396226415096</v>
      </c>
      <c r="AP67">
        <v>47</v>
      </c>
      <c r="AQ67">
        <v>11.017881022382699</v>
      </c>
      <c r="AR67">
        <f t="shared" si="20"/>
        <v>1.0509051165113392</v>
      </c>
      <c r="AS67">
        <f t="shared" si="21"/>
        <v>1</v>
      </c>
      <c r="AT67">
        <f t="shared" si="22"/>
        <v>39.547396226415096</v>
      </c>
    </row>
    <row r="68" spans="3:46" x14ac:dyDescent="0.3">
      <c r="M68">
        <v>48</v>
      </c>
      <c r="N68">
        <v>84.767502664099197</v>
      </c>
      <c r="O68">
        <f t="shared" si="24"/>
        <v>3693.5951272423063</v>
      </c>
      <c r="P68">
        <f t="shared" si="12"/>
        <v>1</v>
      </c>
      <c r="U68">
        <v>48</v>
      </c>
      <c r="V68">
        <v>28.226847960529199</v>
      </c>
      <c r="W68">
        <f t="shared" si="13"/>
        <v>359.31558437618725</v>
      </c>
      <c r="X68">
        <f t="shared" si="14"/>
        <v>1</v>
      </c>
      <c r="Y68">
        <f t="shared" si="25"/>
        <v>40.388830188679243</v>
      </c>
      <c r="AB68">
        <v>48</v>
      </c>
      <c r="AC68">
        <v>16.603682707580901</v>
      </c>
      <c r="AD68">
        <f t="shared" si="15"/>
        <v>120.7674296805975</v>
      </c>
      <c r="AE68">
        <f t="shared" si="16"/>
        <v>1</v>
      </c>
      <c r="AF68">
        <f t="shared" si="26"/>
        <v>40.388830188679243</v>
      </c>
      <c r="AI68">
        <v>48</v>
      </c>
      <c r="AJ68">
        <v>11.7252023926193</v>
      </c>
      <c r="AK68">
        <f t="shared" si="23"/>
        <v>37.343627065772942</v>
      </c>
      <c r="AL68">
        <f t="shared" si="18"/>
        <v>1</v>
      </c>
      <c r="AM68">
        <f t="shared" si="27"/>
        <v>40.388830188679243</v>
      </c>
      <c r="AP68">
        <v>48</v>
      </c>
      <c r="AQ68">
        <v>7.6211193042922201</v>
      </c>
      <c r="AR68">
        <f t="shared" si="20"/>
        <v>5.6246055437844724</v>
      </c>
      <c r="AS68">
        <f t="shared" si="21"/>
        <v>0</v>
      </c>
      <c r="AT68">
        <f t="shared" si="22"/>
        <v>40.388830188679243</v>
      </c>
    </row>
    <row r="69" spans="3:46" x14ac:dyDescent="0.3">
      <c r="M69">
        <v>49</v>
      </c>
      <c r="N69">
        <v>69.058535725952595</v>
      </c>
      <c r="O69">
        <f t="shared" si="24"/>
        <v>2030.9432592212802</v>
      </c>
      <c r="P69">
        <f t="shared" si="12"/>
        <v>1</v>
      </c>
      <c r="U69">
        <v>49</v>
      </c>
      <c r="V69">
        <v>25.812183197593299</v>
      </c>
      <c r="W69">
        <f t="shared" si="13"/>
        <v>273.60324796668499</v>
      </c>
      <c r="X69">
        <f t="shared" si="14"/>
        <v>1</v>
      </c>
      <c r="Y69">
        <f t="shared" si="25"/>
        <v>41.230264150943391</v>
      </c>
      <c r="AB69">
        <v>49</v>
      </c>
      <c r="AC69">
        <v>14.491459869554699</v>
      </c>
      <c r="AD69">
        <f t="shared" si="15"/>
        <v>78.804692253922411</v>
      </c>
      <c r="AE69">
        <f t="shared" si="16"/>
        <v>1</v>
      </c>
      <c r="AF69">
        <f t="shared" si="26"/>
        <v>41.230264150943391</v>
      </c>
      <c r="AI69">
        <v>49</v>
      </c>
      <c r="AJ69">
        <v>10.245529744404299</v>
      </c>
      <c r="AK69">
        <f t="shared" si="23"/>
        <v>21.448667130081418</v>
      </c>
      <c r="AL69">
        <f t="shared" si="18"/>
        <v>1</v>
      </c>
      <c r="AM69">
        <f t="shared" si="27"/>
        <v>41.230264150943391</v>
      </c>
      <c r="AP69">
        <v>49</v>
      </c>
      <c r="AQ69">
        <v>9.3609996733250398</v>
      </c>
      <c r="AR69">
        <f t="shared" si="20"/>
        <v>0.39910138614798218</v>
      </c>
      <c r="AS69">
        <f t="shared" si="21"/>
        <v>1</v>
      </c>
      <c r="AT69">
        <f t="shared" si="22"/>
        <v>41.230264150943391</v>
      </c>
    </row>
    <row r="70" spans="3:46" x14ac:dyDescent="0.3">
      <c r="M70">
        <v>50</v>
      </c>
      <c r="N70">
        <v>55.340628276614702</v>
      </c>
      <c r="O70">
        <f t="shared" si="24"/>
        <v>982.70214364119215</v>
      </c>
      <c r="P70">
        <f t="shared" si="12"/>
        <v>1</v>
      </c>
      <c r="U70">
        <v>50</v>
      </c>
      <c r="V70">
        <v>23.132906525631899</v>
      </c>
      <c r="W70">
        <f t="shared" si="13"/>
        <v>192.14617270982524</v>
      </c>
      <c r="X70">
        <f t="shared" si="14"/>
        <v>1</v>
      </c>
      <c r="Y70">
        <f t="shared" si="25"/>
        <v>42.071698113207546</v>
      </c>
      <c r="AB70">
        <v>50</v>
      </c>
      <c r="AC70">
        <v>11.623165252948301</v>
      </c>
      <c r="AD70">
        <f t="shared" si="15"/>
        <v>36.106952309461136</v>
      </c>
      <c r="AE70">
        <f t="shared" si="16"/>
        <v>1</v>
      </c>
      <c r="AF70">
        <f t="shared" si="26"/>
        <v>42.071698113207546</v>
      </c>
      <c r="AI70">
        <v>50</v>
      </c>
      <c r="AJ70">
        <v>11.398363241075099</v>
      </c>
      <c r="AK70">
        <f t="shared" si="23"/>
        <v>33.455859900953904</v>
      </c>
      <c r="AL70">
        <f t="shared" si="18"/>
        <v>1</v>
      </c>
      <c r="AM70">
        <f t="shared" si="27"/>
        <v>42.071698113207546</v>
      </c>
      <c r="AP70">
        <v>50</v>
      </c>
      <c r="AQ70">
        <v>9.5382083741677004</v>
      </c>
      <c r="AR70">
        <f t="shared" si="20"/>
        <v>0.20660298904206065</v>
      </c>
      <c r="AS70">
        <f t="shared" si="21"/>
        <v>1</v>
      </c>
      <c r="AT70">
        <f t="shared" si="22"/>
        <v>42.071698113207546</v>
      </c>
    </row>
    <row r="71" spans="3:46" x14ac:dyDescent="0.3">
      <c r="M71">
        <v>51</v>
      </c>
      <c r="N71">
        <v>49.704074279342002</v>
      </c>
      <c r="O71">
        <f t="shared" si="24"/>
        <v>661.08258903651335</v>
      </c>
      <c r="P71">
        <f t="shared" si="12"/>
        <v>1</v>
      </c>
      <c r="U71">
        <v>51</v>
      </c>
      <c r="V71">
        <v>17.8207233280386</v>
      </c>
      <c r="W71">
        <f t="shared" si="13"/>
        <v>73.093895751638257</v>
      </c>
      <c r="X71">
        <f t="shared" si="14"/>
        <v>1</v>
      </c>
      <c r="Y71">
        <f t="shared" si="25"/>
        <v>42.913132075471694</v>
      </c>
      <c r="AB71">
        <v>51</v>
      </c>
      <c r="AC71">
        <v>8.8694957588449395</v>
      </c>
      <c r="AD71">
        <f t="shared" si="15"/>
        <v>10.596565247062239</v>
      </c>
      <c r="AE71">
        <f t="shared" si="16"/>
        <v>1</v>
      </c>
      <c r="AF71">
        <f t="shared" si="26"/>
        <v>42.913132075471694</v>
      </c>
      <c r="AI71">
        <v>51</v>
      </c>
      <c r="AJ71">
        <v>13.660172484877499</v>
      </c>
      <c r="AK71">
        <f t="shared" si="23"/>
        <v>64.736721064856454</v>
      </c>
      <c r="AL71">
        <f t="shared" si="18"/>
        <v>1</v>
      </c>
      <c r="AM71">
        <f t="shared" si="27"/>
        <v>42.913132075471694</v>
      </c>
      <c r="AP71">
        <v>51</v>
      </c>
      <c r="AQ71">
        <v>7.0650299077417902</v>
      </c>
      <c r="AR71">
        <f t="shared" si="20"/>
        <v>8.571512085459382</v>
      </c>
      <c r="AS71">
        <f t="shared" si="21"/>
        <v>0</v>
      </c>
      <c r="AT71">
        <f t="shared" si="22"/>
        <v>42.913132075471694</v>
      </c>
    </row>
    <row r="72" spans="3:46" x14ac:dyDescent="0.3">
      <c r="M72">
        <v>52</v>
      </c>
      <c r="N72">
        <v>41.693444155315397</v>
      </c>
      <c r="O72">
        <f t="shared" si="24"/>
        <v>313.32172843483147</v>
      </c>
      <c r="P72">
        <f t="shared" si="12"/>
        <v>1</v>
      </c>
      <c r="U72">
        <v>52</v>
      </c>
      <c r="V72">
        <v>12.4036562806257</v>
      </c>
      <c r="W72">
        <f t="shared" si="13"/>
        <v>9.812116234922204</v>
      </c>
      <c r="X72">
        <f t="shared" si="14"/>
        <v>0</v>
      </c>
      <c r="Y72">
        <f t="shared" si="25"/>
        <v>43.754566037735849</v>
      </c>
      <c r="AB72">
        <v>52</v>
      </c>
      <c r="AC72">
        <v>10.3902455138387</v>
      </c>
      <c r="AD72">
        <f t="shared" si="15"/>
        <v>22.81004555317012</v>
      </c>
      <c r="AE72">
        <f t="shared" si="16"/>
        <v>1</v>
      </c>
      <c r="AF72">
        <f t="shared" si="26"/>
        <v>43.754566037735849</v>
      </c>
      <c r="AI72">
        <v>52</v>
      </c>
      <c r="AJ72">
        <v>11.222756063217</v>
      </c>
      <c r="AK72">
        <f t="shared" si="23"/>
        <v>31.455237397274789</v>
      </c>
      <c r="AL72">
        <f t="shared" si="18"/>
        <v>1</v>
      </c>
      <c r="AM72">
        <f t="shared" si="27"/>
        <v>43.754566037735849</v>
      </c>
      <c r="AP72">
        <v>52</v>
      </c>
      <c r="AQ72">
        <v>7.1170714519053497</v>
      </c>
      <c r="AR72">
        <f t="shared" si="20"/>
        <v>8.2694948427988795</v>
      </c>
      <c r="AS72">
        <f t="shared" si="21"/>
        <v>0</v>
      </c>
      <c r="AT72">
        <f t="shared" si="22"/>
        <v>43.754566037735849</v>
      </c>
    </row>
    <row r="73" spans="3:46" x14ac:dyDescent="0.3">
      <c r="M73">
        <v>53</v>
      </c>
      <c r="N73">
        <v>44.9788718867227</v>
      </c>
      <c r="O73">
        <f t="shared" si="24"/>
        <v>440.4257947049806</v>
      </c>
      <c r="P73">
        <f t="shared" si="12"/>
        <v>1</v>
      </c>
      <c r="U73">
        <v>53</v>
      </c>
      <c r="V73">
        <v>10.543901794464499</v>
      </c>
      <c r="W73">
        <f t="shared" si="13"/>
        <v>1.6197023662873575</v>
      </c>
      <c r="X73">
        <f t="shared" si="14"/>
        <v>0</v>
      </c>
      <c r="Y73">
        <f t="shared" si="25"/>
        <v>44.595999999999997</v>
      </c>
      <c r="AB73">
        <v>53</v>
      </c>
      <c r="AC73">
        <v>8.56952218580013</v>
      </c>
      <c r="AD73">
        <f t="shared" si="15"/>
        <v>8.7335794904747459</v>
      </c>
      <c r="AE73">
        <f t="shared" si="16"/>
        <v>1</v>
      </c>
      <c r="AF73">
        <f t="shared" si="26"/>
        <v>44.595999999999997</v>
      </c>
      <c r="AI73">
        <v>53</v>
      </c>
      <c r="AJ73">
        <v>10.2747976073806</v>
      </c>
      <c r="AK73">
        <f t="shared" si="23"/>
        <v>21.720618523019684</v>
      </c>
      <c r="AL73">
        <f t="shared" si="18"/>
        <v>1</v>
      </c>
      <c r="AM73">
        <f t="shared" si="27"/>
        <v>44.595999999999997</v>
      </c>
      <c r="AP73">
        <v>53</v>
      </c>
      <c r="AQ73">
        <v>8.9008095704773709</v>
      </c>
      <c r="AR73">
        <f t="shared" si="20"/>
        <v>1.1923216485324895</v>
      </c>
      <c r="AS73">
        <f t="shared" si="21"/>
        <v>1</v>
      </c>
      <c r="AT73">
        <f t="shared" si="22"/>
        <v>44.595999999999997</v>
      </c>
    </row>
    <row r="74" spans="3:46" x14ac:dyDescent="0.3">
      <c r="M74">
        <v>54</v>
      </c>
      <c r="N74">
        <v>40.596744100120297</v>
      </c>
      <c r="O74">
        <f t="shared" si="24"/>
        <v>275.69933163349998</v>
      </c>
      <c r="P74">
        <f t="shared" si="12"/>
        <v>0</v>
      </c>
      <c r="U74">
        <v>54</v>
      </c>
      <c r="V74">
        <v>8.0353616640192893</v>
      </c>
      <c r="W74">
        <f t="shared" si="13"/>
        <v>1.5273619305428021</v>
      </c>
      <c r="X74">
        <f t="shared" ref="X74:X111" si="28">IF(V74&gt;$V$19,1,0)</f>
        <v>0</v>
      </c>
      <c r="Y74">
        <f t="shared" ref="Y74:Y111" si="29">$V$11/COUNT($U$21:$U$73)*U74</f>
        <v>45.437433962264151</v>
      </c>
      <c r="AB74">
        <v>54</v>
      </c>
      <c r="AC74">
        <v>5.3731652529483096</v>
      </c>
      <c r="AD74">
        <f t="shared" si="15"/>
        <v>5.8126277009125024E-2</v>
      </c>
      <c r="AE74">
        <f t="shared" ref="AE74:AE111" si="30">IF(AC74&gt;$AC$19,1,0)</f>
        <v>0</v>
      </c>
      <c r="AF74">
        <f t="shared" ref="AF74:AF111" si="31">$V$11/COUNT($U$21:$U$73)*AB74</f>
        <v>45.437433962264151</v>
      </c>
      <c r="AI74">
        <v>54</v>
      </c>
      <c r="AJ74">
        <v>9.3804822186923893</v>
      </c>
      <c r="AK74">
        <f t="shared" si="23"/>
        <v>14.184436049849319</v>
      </c>
      <c r="AL74">
        <f t="shared" si="18"/>
        <v>1</v>
      </c>
      <c r="AM74">
        <f t="shared" ref="AM74:AM111" si="32">$V$11/COUNT($U$21:$U$73)*AI74</f>
        <v>45.437433962264151</v>
      </c>
      <c r="AP74">
        <v>54</v>
      </c>
      <c r="AQ74">
        <v>10.6666666666666</v>
      </c>
      <c r="AR74">
        <f t="shared" si="20"/>
        <v>0.45417123594624076</v>
      </c>
      <c r="AS74">
        <f t="shared" si="21"/>
        <v>1</v>
      </c>
      <c r="AT74">
        <f t="shared" si="22"/>
        <v>45.437433962264151</v>
      </c>
    </row>
    <row r="75" spans="3:46" x14ac:dyDescent="0.3">
      <c r="M75">
        <v>55</v>
      </c>
      <c r="N75">
        <v>40.795124959165598</v>
      </c>
      <c r="O75">
        <f t="shared" si="24"/>
        <v>282.32659601277618</v>
      </c>
      <c r="P75">
        <f t="shared" si="12"/>
        <v>0</v>
      </c>
      <c r="U75">
        <v>55</v>
      </c>
      <c r="V75">
        <v>7.5707233280385902</v>
      </c>
      <c r="W75">
        <f t="shared" si="13"/>
        <v>2.8917110897647285</v>
      </c>
      <c r="X75">
        <f t="shared" si="28"/>
        <v>0</v>
      </c>
      <c r="Y75">
        <f t="shared" si="29"/>
        <v>46.278867924528299</v>
      </c>
      <c r="AB75">
        <v>55</v>
      </c>
      <c r="AC75">
        <v>5.7536694941033701</v>
      </c>
      <c r="AD75">
        <f t="shared" si="15"/>
        <v>1.9435238368422786E-2</v>
      </c>
      <c r="AE75">
        <f t="shared" si="30"/>
        <v>0</v>
      </c>
      <c r="AF75">
        <f t="shared" si="31"/>
        <v>46.278867924528299</v>
      </c>
      <c r="AI75">
        <v>55</v>
      </c>
      <c r="AJ75">
        <v>8.3447201739269392</v>
      </c>
      <c r="AK75">
        <f t="shared" si="23"/>
        <v>7.4554172920426991</v>
      </c>
      <c r="AL75">
        <f t="shared" si="18"/>
        <v>1</v>
      </c>
      <c r="AM75">
        <f t="shared" si="32"/>
        <v>46.278867924528299</v>
      </c>
      <c r="AP75">
        <v>55</v>
      </c>
      <c r="AQ75">
        <v>12.134952474287999</v>
      </c>
      <c r="AR75">
        <f t="shared" si="20"/>
        <v>4.5890554794364453</v>
      </c>
      <c r="AS75">
        <f t="shared" si="21"/>
        <v>1</v>
      </c>
      <c r="AT75">
        <f t="shared" si="22"/>
        <v>46.278867924528299</v>
      </c>
    </row>
    <row r="76" spans="3:46" x14ac:dyDescent="0.3">
      <c r="M76">
        <v>56</v>
      </c>
      <c r="N76">
        <v>38.883729309586897</v>
      </c>
      <c r="O76">
        <f t="shared" si="24"/>
        <v>221.74728393592139</v>
      </c>
      <c r="P76">
        <f t="shared" si="12"/>
        <v>0</v>
      </c>
      <c r="U76">
        <v>56</v>
      </c>
      <c r="V76">
        <v>9.20976769963886</v>
      </c>
      <c r="W76">
        <f t="shared" si="13"/>
        <v>3.7771860180793276E-3</v>
      </c>
      <c r="X76">
        <f t="shared" si="28"/>
        <v>0</v>
      </c>
      <c r="Y76">
        <f t="shared" si="29"/>
        <v>47.120301886792447</v>
      </c>
      <c r="AB76">
        <v>56</v>
      </c>
      <c r="AC76">
        <v>4.6231652529483096</v>
      </c>
      <c r="AD76">
        <f t="shared" si="15"/>
        <v>0.98226715311487067</v>
      </c>
      <c r="AE76">
        <f t="shared" si="30"/>
        <v>0</v>
      </c>
      <c r="AF76">
        <f t="shared" si="31"/>
        <v>47.120301886792447</v>
      </c>
      <c r="AI76">
        <v>56</v>
      </c>
      <c r="AJ76">
        <v>7.8195001633374703</v>
      </c>
      <c r="AK76">
        <f t="shared" si="23"/>
        <v>4.8630878371429258</v>
      </c>
      <c r="AL76">
        <f t="shared" si="18"/>
        <v>0</v>
      </c>
      <c r="AM76">
        <f t="shared" si="32"/>
        <v>47.120301886792447</v>
      </c>
      <c r="AP76">
        <v>56</v>
      </c>
      <c r="AQ76">
        <v>16.292678629763302</v>
      </c>
      <c r="AR76">
        <f t="shared" si="20"/>
        <v>39.689171434304527</v>
      </c>
      <c r="AS76">
        <f t="shared" si="21"/>
        <v>1</v>
      </c>
      <c r="AT76">
        <f t="shared" si="22"/>
        <v>47.120301886792447</v>
      </c>
    </row>
    <row r="77" spans="3:46" x14ac:dyDescent="0.3">
      <c r="M77">
        <v>57</v>
      </c>
      <c r="N77">
        <v>37.601636758924798</v>
      </c>
      <c r="O77">
        <f t="shared" si="24"/>
        <v>185.20729971879842</v>
      </c>
      <c r="P77">
        <f t="shared" si="12"/>
        <v>0</v>
      </c>
      <c r="U77">
        <v>57</v>
      </c>
      <c r="V77">
        <v>10.267080260890401</v>
      </c>
      <c r="W77">
        <f t="shared" si="13"/>
        <v>0.9917246826775753</v>
      </c>
      <c r="X77">
        <f t="shared" si="28"/>
        <v>0</v>
      </c>
      <c r="Y77">
        <f t="shared" si="29"/>
        <v>47.961735849056602</v>
      </c>
      <c r="AB77">
        <v>57</v>
      </c>
      <c r="AC77">
        <v>4.3073125612515497</v>
      </c>
      <c r="AD77">
        <f t="shared" si="15"/>
        <v>1.7081094390395313</v>
      </c>
      <c r="AE77">
        <f t="shared" si="30"/>
        <v>0</v>
      </c>
      <c r="AF77">
        <f t="shared" si="31"/>
        <v>47.961735849056602</v>
      </c>
      <c r="AI77">
        <v>57</v>
      </c>
      <c r="AJ77">
        <v>9.8357796627355807</v>
      </c>
      <c r="AK77">
        <f t="shared" si="23"/>
        <v>17.821235267613329</v>
      </c>
      <c r="AL77">
        <f t="shared" si="18"/>
        <v>1</v>
      </c>
      <c r="AM77">
        <f t="shared" si="32"/>
        <v>47.961735849056602</v>
      </c>
      <c r="AP77">
        <v>57</v>
      </c>
      <c r="AQ77">
        <v>15.8536606851183</v>
      </c>
      <c r="AR77">
        <f t="shared" si="20"/>
        <v>34.350339826721175</v>
      </c>
      <c r="AS77">
        <f t="shared" si="21"/>
        <v>1</v>
      </c>
      <c r="AT77">
        <f t="shared" si="22"/>
        <v>47.961735849056602</v>
      </c>
    </row>
    <row r="78" spans="3:46" x14ac:dyDescent="0.3">
      <c r="C78" s="11">
        <v>8.3339999999999996</v>
      </c>
      <c r="D78" s="2">
        <v>2</v>
      </c>
      <c r="E78" s="2">
        <v>4.1090383416691063</v>
      </c>
      <c r="F78" s="2">
        <v>0.44556838831208789</v>
      </c>
      <c r="G78" s="2"/>
      <c r="M78">
        <v>58</v>
      </c>
      <c r="N78">
        <v>37.135797280705702</v>
      </c>
      <c r="O78">
        <f t="shared" si="24"/>
        <v>172.74500442701861</v>
      </c>
      <c r="P78">
        <f t="shared" si="12"/>
        <v>0</v>
      </c>
      <c r="U78">
        <v>58</v>
      </c>
      <c r="V78">
        <v>8.5402323003611293</v>
      </c>
      <c r="W78">
        <f t="shared" si="13"/>
        <v>0.53435254222187312</v>
      </c>
      <c r="X78">
        <f t="shared" si="28"/>
        <v>0</v>
      </c>
      <c r="Y78">
        <f t="shared" si="29"/>
        <v>48.80316981132075</v>
      </c>
      <c r="AB78">
        <v>58</v>
      </c>
      <c r="AC78">
        <v>5.6658659051743498</v>
      </c>
      <c r="AD78">
        <f t="shared" si="15"/>
        <v>2.6632550790098805E-3</v>
      </c>
      <c r="AE78">
        <f t="shared" si="30"/>
        <v>0</v>
      </c>
      <c r="AF78">
        <f t="shared" si="31"/>
        <v>48.80316981132075</v>
      </c>
      <c r="AI78">
        <v>58</v>
      </c>
      <c r="AJ78">
        <v>7.9300774334537101</v>
      </c>
      <c r="AK78">
        <f t="shared" si="23"/>
        <v>5.363014227714773</v>
      </c>
      <c r="AL78">
        <f t="shared" si="18"/>
        <v>0</v>
      </c>
      <c r="AM78">
        <f t="shared" si="32"/>
        <v>48.80316981132075</v>
      </c>
      <c r="AP78">
        <v>58</v>
      </c>
      <c r="AQ78">
        <v>16.180499836662499</v>
      </c>
      <c r="AR78">
        <f t="shared" si="20"/>
        <v>38.288317476504346</v>
      </c>
      <c r="AS78">
        <f t="shared" si="21"/>
        <v>1</v>
      </c>
      <c r="AT78">
        <f t="shared" si="22"/>
        <v>48.80316981132075</v>
      </c>
    </row>
    <row r="79" spans="3:46" x14ac:dyDescent="0.3">
      <c r="C79" s="11">
        <v>21.83</v>
      </c>
      <c r="D79" s="2">
        <v>2</v>
      </c>
      <c r="E79" s="2">
        <v>4.5983802800747968</v>
      </c>
      <c r="F79" s="2">
        <v>0.27209805890329669</v>
      </c>
      <c r="G79" s="2"/>
      <c r="M79">
        <v>59</v>
      </c>
      <c r="N79">
        <v>36.502446329402197</v>
      </c>
      <c r="O79">
        <f t="shared" si="24"/>
        <v>156.4975588506376</v>
      </c>
      <c r="P79">
        <f t="shared" si="12"/>
        <v>0</v>
      </c>
      <c r="U79">
        <v>59</v>
      </c>
      <c r="V79">
        <v>9.6792766719614001</v>
      </c>
      <c r="W79">
        <f t="shared" si="13"/>
        <v>0.16650493038054454</v>
      </c>
      <c r="X79">
        <f t="shared" si="28"/>
        <v>0</v>
      </c>
      <c r="Y79">
        <f t="shared" si="29"/>
        <v>49.644603773584905</v>
      </c>
      <c r="AB79">
        <v>59</v>
      </c>
      <c r="AC79">
        <v>5.7231784664258996</v>
      </c>
      <c r="AD79">
        <f t="shared" si="15"/>
        <v>1.1863413057203282E-2</v>
      </c>
      <c r="AE79">
        <f t="shared" si="30"/>
        <v>0</v>
      </c>
      <c r="AF79">
        <f t="shared" si="31"/>
        <v>49.644603773584905</v>
      </c>
      <c r="AI79">
        <v>59</v>
      </c>
      <c r="AJ79">
        <v>6.8130059815483497</v>
      </c>
      <c r="AK79">
        <f t="shared" si="23"/>
        <v>1.436993917353081</v>
      </c>
      <c r="AL79">
        <f t="shared" si="18"/>
        <v>0</v>
      </c>
      <c r="AM79">
        <f t="shared" si="32"/>
        <v>49.644603773584905</v>
      </c>
      <c r="AP79">
        <v>59</v>
      </c>
      <c r="AQ79">
        <v>13.9008095704773</v>
      </c>
      <c r="AR79">
        <f t="shared" si="20"/>
        <v>15.272973460418829</v>
      </c>
      <c r="AS79">
        <f t="shared" si="21"/>
        <v>1</v>
      </c>
      <c r="AT79">
        <f t="shared" si="22"/>
        <v>49.644603773584905</v>
      </c>
    </row>
    <row r="80" spans="3:46" x14ac:dyDescent="0.3">
      <c r="C80" s="11">
        <v>30.861999999999998</v>
      </c>
      <c r="D80" s="2">
        <v>2</v>
      </c>
      <c r="E80" s="2">
        <v>5.5237869768941659</v>
      </c>
      <c r="F80" s="2">
        <v>0.53017126388571423</v>
      </c>
      <c r="G80" s="2"/>
      <c r="M80">
        <v>60</v>
      </c>
      <c r="N80">
        <v>31.536562806257699</v>
      </c>
      <c r="O80">
        <f t="shared" si="24"/>
        <v>56.912160988261192</v>
      </c>
      <c r="P80">
        <f t="shared" si="12"/>
        <v>0</v>
      </c>
      <c r="U80">
        <v>60</v>
      </c>
      <c r="V80">
        <v>8.6670670474128197</v>
      </c>
      <c r="W80">
        <f t="shared" si="13"/>
        <v>0.36500866259455922</v>
      </c>
      <c r="X80">
        <f t="shared" si="28"/>
        <v>0</v>
      </c>
      <c r="Y80">
        <f t="shared" si="29"/>
        <v>50.486037735849052</v>
      </c>
      <c r="AB80">
        <v>60</v>
      </c>
      <c r="AC80">
        <v>4.0268215335740898</v>
      </c>
      <c r="AD80">
        <f t="shared" si="15"/>
        <v>2.5199582506594811</v>
      </c>
      <c r="AE80">
        <f t="shared" si="30"/>
        <v>0</v>
      </c>
      <c r="AF80">
        <f t="shared" si="31"/>
        <v>50.486037735849052</v>
      </c>
      <c r="AI80">
        <v>60</v>
      </c>
      <c r="AJ80">
        <v>6.6845476890493902</v>
      </c>
      <c r="AK80">
        <f t="shared" si="23"/>
        <v>1.1455175132551541</v>
      </c>
      <c r="AL80">
        <f t="shared" si="18"/>
        <v>0</v>
      </c>
      <c r="AM80">
        <f t="shared" si="32"/>
        <v>50.486037735849052</v>
      </c>
      <c r="AP80">
        <v>60</v>
      </c>
      <c r="AQ80">
        <v>10.9008095704773</v>
      </c>
      <c r="AR80">
        <f t="shared" si="20"/>
        <v>0.82458237328711848</v>
      </c>
      <c r="AS80">
        <f t="shared" si="21"/>
        <v>1</v>
      </c>
      <c r="AT80">
        <f t="shared" si="22"/>
        <v>50.486037735849052</v>
      </c>
    </row>
    <row r="81" spans="3:46" x14ac:dyDescent="0.3">
      <c r="C81" s="11">
        <v>50.573999999999998</v>
      </c>
      <c r="D81" s="2">
        <v>1.5629999999999999</v>
      </c>
      <c r="E81" s="2">
        <v>11.79179437659168</v>
      </c>
      <c r="F81" s="2">
        <v>0.82867907398901086</v>
      </c>
      <c r="G81" s="2"/>
      <c r="M81">
        <v>61</v>
      </c>
      <c r="N81">
        <v>30.1381995651826</v>
      </c>
      <c r="O81">
        <f t="shared" si="24"/>
        <v>37.769034456906546</v>
      </c>
      <c r="P81">
        <f t="shared" si="12"/>
        <v>0</v>
      </c>
      <c r="U81">
        <v>61</v>
      </c>
      <c r="V81">
        <v>7.5134107667870396</v>
      </c>
      <c r="W81">
        <f t="shared" si="13"/>
        <v>3.0899162055945997</v>
      </c>
      <c r="X81">
        <f t="shared" si="28"/>
        <v>0</v>
      </c>
      <c r="Y81">
        <f t="shared" si="29"/>
        <v>51.327471698113207</v>
      </c>
      <c r="AB81">
        <v>61</v>
      </c>
      <c r="AC81">
        <v>4.4646383359807</v>
      </c>
      <c r="AD81">
        <f t="shared" si="15"/>
        <v>1.3216280628208859</v>
      </c>
      <c r="AE81">
        <f t="shared" si="30"/>
        <v>0</v>
      </c>
      <c r="AF81">
        <f t="shared" si="31"/>
        <v>51.327471698113207</v>
      </c>
      <c r="AI81">
        <v>61</v>
      </c>
      <c r="AJ81">
        <v>8.5902499183312599</v>
      </c>
      <c r="AK81">
        <f t="shared" si="23"/>
        <v>8.8565209320573217</v>
      </c>
      <c r="AL81">
        <f t="shared" si="18"/>
        <v>1</v>
      </c>
      <c r="AM81">
        <f t="shared" si="32"/>
        <v>51.327471698113207</v>
      </c>
      <c r="AP81">
        <v>61</v>
      </c>
      <c r="AQ81">
        <v>6.7316965744084598</v>
      </c>
      <c r="AR81">
        <f t="shared" si="20"/>
        <v>10.634432850935069</v>
      </c>
      <c r="AS81">
        <f t="shared" si="21"/>
        <v>0</v>
      </c>
      <c r="AT81">
        <f t="shared" si="22"/>
        <v>51.327471698113207</v>
      </c>
    </row>
    <row r="82" spans="3:46" x14ac:dyDescent="0.3">
      <c r="C82" s="2">
        <v>52.86</v>
      </c>
      <c r="D82" s="2">
        <v>1.5629999999999999</v>
      </c>
      <c r="E82" s="2">
        <v>12.042499723290812</v>
      </c>
      <c r="F82" s="2">
        <v>1.0668862311692309</v>
      </c>
      <c r="M82">
        <v>62</v>
      </c>
      <c r="N82">
        <v>31.0495952147613</v>
      </c>
      <c r="O82">
        <f t="shared" si="24"/>
        <v>49.801916879882107</v>
      </c>
      <c r="P82">
        <f t="shared" si="12"/>
        <v>0</v>
      </c>
      <c r="U82">
        <v>62</v>
      </c>
      <c r="V82">
        <v>8.9512275691936498</v>
      </c>
      <c r="W82">
        <f t="shared" si="13"/>
        <v>0.10239932548631386</v>
      </c>
      <c r="X82">
        <f t="shared" si="28"/>
        <v>0</v>
      </c>
      <c r="Y82">
        <f t="shared" si="29"/>
        <v>52.168905660377355</v>
      </c>
      <c r="AB82">
        <v>62</v>
      </c>
      <c r="AC82">
        <v>4.6975580750902797</v>
      </c>
      <c r="AD82">
        <f t="shared" si="15"/>
        <v>0.84034089805429446</v>
      </c>
      <c r="AE82">
        <f t="shared" si="30"/>
        <v>0</v>
      </c>
      <c r="AF82">
        <f t="shared" si="31"/>
        <v>52.168905660377355</v>
      </c>
      <c r="AI82">
        <v>62</v>
      </c>
      <c r="AJ82">
        <v>7.0178810223827197</v>
      </c>
      <c r="AK82">
        <f t="shared" si="23"/>
        <v>1.9701543034977544</v>
      </c>
      <c r="AL82">
        <f t="shared" si="18"/>
        <v>0</v>
      </c>
      <c r="AM82">
        <f t="shared" si="32"/>
        <v>52.168905660377355</v>
      </c>
      <c r="AP82">
        <v>62</v>
      </c>
      <c r="AQ82">
        <v>3.7723512779783999</v>
      </c>
      <c r="AR82">
        <f t="shared" si="20"/>
        <v>38.693290459236401</v>
      </c>
      <c r="AS82">
        <f t="shared" si="21"/>
        <v>0</v>
      </c>
      <c r="AT82">
        <f t="shared" si="22"/>
        <v>52.168905660377355</v>
      </c>
    </row>
    <row r="83" spans="3:46" x14ac:dyDescent="0.3">
      <c r="C83" s="2">
        <v>62.265999999999998</v>
      </c>
      <c r="D83" s="2">
        <v>1.5629999999999999</v>
      </c>
      <c r="E83" s="2">
        <v>14.198210965423662</v>
      </c>
      <c r="F83" s="2">
        <v>0.61355343615565239</v>
      </c>
      <c r="M83">
        <v>63</v>
      </c>
      <c r="N83">
        <v>30.783738118572</v>
      </c>
      <c r="O83">
        <f t="shared" si="24"/>
        <v>46.120264659025786</v>
      </c>
      <c r="P83">
        <f t="shared" si="12"/>
        <v>0</v>
      </c>
      <c r="U83">
        <v>63</v>
      </c>
      <c r="V83">
        <v>8.6280358892901496</v>
      </c>
      <c r="W83">
        <f t="shared" si="13"/>
        <v>0.41369418134099323</v>
      </c>
      <c r="X83">
        <f t="shared" si="28"/>
        <v>0</v>
      </c>
      <c r="Y83">
        <f t="shared" si="29"/>
        <v>53.01033962264151</v>
      </c>
      <c r="AB83">
        <v>63</v>
      </c>
      <c r="AC83">
        <v>4.4036562806257704</v>
      </c>
      <c r="AD83">
        <f t="shared" si="15"/>
        <v>1.4655593566138367</v>
      </c>
      <c r="AE83">
        <f t="shared" si="30"/>
        <v>0</v>
      </c>
      <c r="AF83">
        <f t="shared" si="31"/>
        <v>53.01033962264151</v>
      </c>
      <c r="AI83">
        <v>63</v>
      </c>
      <c r="AJ83">
        <v>7.4845653070195102</v>
      </c>
      <c r="AK83">
        <f t="shared" si="23"/>
        <v>3.4980450448556235</v>
      </c>
      <c r="AL83">
        <f t="shared" si="18"/>
        <v>0</v>
      </c>
      <c r="AM83">
        <f t="shared" si="32"/>
        <v>53.01033962264151</v>
      </c>
      <c r="AP83">
        <v>63</v>
      </c>
      <c r="AQ83">
        <v>4.3739880369032802</v>
      </c>
      <c r="AR83">
        <f t="shared" si="20"/>
        <v>31.570422947471297</v>
      </c>
      <c r="AS83">
        <f t="shared" si="21"/>
        <v>0</v>
      </c>
      <c r="AT83">
        <f t="shared" si="22"/>
        <v>53.01033962264151</v>
      </c>
    </row>
    <row r="84" spans="3:46" x14ac:dyDescent="0.3">
      <c r="C84" s="2">
        <v>66.972999999999999</v>
      </c>
      <c r="D84" s="2">
        <v>1.5629999999999999</v>
      </c>
      <c r="E84" s="2">
        <v>13.976362705252035</v>
      </c>
      <c r="F84" s="2">
        <v>0.58370710807998316</v>
      </c>
      <c r="M84">
        <v>64</v>
      </c>
      <c r="N84">
        <v>28.2390355626152</v>
      </c>
      <c r="O84">
        <f t="shared" si="24"/>
        <v>18.032657515138503</v>
      </c>
      <c r="P84">
        <f t="shared" si="12"/>
        <v>0</v>
      </c>
      <c r="U84">
        <v>64</v>
      </c>
      <c r="V84">
        <v>9.1926874387484396</v>
      </c>
      <c r="W84">
        <f t="shared" si="13"/>
        <v>6.168386539960974E-3</v>
      </c>
      <c r="X84">
        <f t="shared" si="28"/>
        <v>0</v>
      </c>
      <c r="Y84">
        <f t="shared" si="29"/>
        <v>53.851773584905658</v>
      </c>
      <c r="AB84">
        <v>64</v>
      </c>
      <c r="AC84">
        <v>4.5658526916967599</v>
      </c>
      <c r="AD84">
        <f t="shared" si="15"/>
        <v>1.0991561444865741</v>
      </c>
      <c r="AE84">
        <f t="shared" si="30"/>
        <v>0</v>
      </c>
      <c r="AF84">
        <f t="shared" si="31"/>
        <v>53.851773584905658</v>
      </c>
      <c r="AI84">
        <v>64</v>
      </c>
      <c r="AJ84">
        <v>5.3154523109506</v>
      </c>
      <c r="AK84">
        <f t="shared" si="23"/>
        <v>8.9285539225411728E-2</v>
      </c>
      <c r="AL84">
        <f t="shared" si="18"/>
        <v>0</v>
      </c>
      <c r="AM84">
        <f t="shared" si="32"/>
        <v>53.851773584905658</v>
      </c>
      <c r="AP84">
        <v>64</v>
      </c>
      <c r="AQ84">
        <v>3.4504047852386801</v>
      </c>
      <c r="AR84">
        <f t="shared" si="20"/>
        <v>42.802207494721124</v>
      </c>
      <c r="AS84">
        <f t="shared" si="21"/>
        <v>0</v>
      </c>
      <c r="AT84">
        <f t="shared" si="22"/>
        <v>53.851773584905658</v>
      </c>
    </row>
    <row r="85" spans="3:46" x14ac:dyDescent="0.3">
      <c r="C85" s="2">
        <v>75.760000000000005</v>
      </c>
      <c r="D85" s="2">
        <v>1.5629999999999999</v>
      </c>
      <c r="E85" s="2">
        <v>16.855433790179227</v>
      </c>
      <c r="F85" s="2">
        <v>1.0497881272697751</v>
      </c>
      <c r="M85">
        <v>65</v>
      </c>
      <c r="N85">
        <v>25.530913430886201</v>
      </c>
      <c r="O85">
        <f t="shared" ref="O85:O95" si="33">(N85-$N$17)^2</f>
        <v>2.3665685234263401</v>
      </c>
      <c r="P85">
        <f t="shared" si="12"/>
        <v>0</v>
      </c>
      <c r="U85">
        <v>65</v>
      </c>
      <c r="V85">
        <v>7.81705383393522</v>
      </c>
      <c r="W85">
        <f t="shared" si="13"/>
        <v>2.1146181871237468</v>
      </c>
      <c r="X85">
        <f t="shared" si="28"/>
        <v>0</v>
      </c>
      <c r="Y85">
        <f t="shared" si="29"/>
        <v>54.693207547169806</v>
      </c>
      <c r="AB85">
        <v>65</v>
      </c>
      <c r="AC85">
        <v>4.9121964110709797</v>
      </c>
      <c r="AD85">
        <f t="shared" si="15"/>
        <v>0.49289211796947652</v>
      </c>
      <c r="AE85">
        <f t="shared" si="30"/>
        <v>0</v>
      </c>
      <c r="AF85">
        <f t="shared" si="31"/>
        <v>54.693207547169806</v>
      </c>
      <c r="AI85">
        <v>65</v>
      </c>
      <c r="AJ85">
        <v>4.1398451330925701</v>
      </c>
      <c r="AK85">
        <f t="shared" si="23"/>
        <v>2.1738967532680644</v>
      </c>
      <c r="AL85">
        <f t="shared" si="18"/>
        <v>0</v>
      </c>
      <c r="AM85">
        <f t="shared" si="32"/>
        <v>54.693207547169806</v>
      </c>
      <c r="AP85">
        <v>65</v>
      </c>
      <c r="AQ85">
        <v>2.1349524742880801</v>
      </c>
      <c r="AR85">
        <f t="shared" si="20"/>
        <v>61.744893779448816</v>
      </c>
      <c r="AS85">
        <f t="shared" si="21"/>
        <v>0</v>
      </c>
      <c r="AT85">
        <f t="shared" si="22"/>
        <v>54.693207547169806</v>
      </c>
    </row>
    <row r="86" spans="3:46" x14ac:dyDescent="0.3">
      <c r="C86" s="2">
        <v>83.052999999999997</v>
      </c>
      <c r="D86" s="2">
        <v>1.56</v>
      </c>
      <c r="E86" s="2">
        <v>14.003324468920262</v>
      </c>
      <c r="F86" s="2">
        <v>1.0284595867714761</v>
      </c>
      <c r="M86">
        <v>66</v>
      </c>
      <c r="N86">
        <v>20.574771180425401</v>
      </c>
      <c r="O86">
        <f t="shared" si="33"/>
        <v>11.68119766752487</v>
      </c>
      <c r="P86">
        <f t="shared" ref="P86:P95" si="34">IF(N86&gt;$N$19,1,0)</f>
        <v>0</v>
      </c>
      <c r="U86">
        <v>66</v>
      </c>
      <c r="V86">
        <v>9.5743928221419701</v>
      </c>
      <c r="W86">
        <f t="shared" ref="W86:W111" si="35">(V86-$V$17)^2</f>
        <v>9.1909809625857958E-2</v>
      </c>
      <c r="X86">
        <f t="shared" si="28"/>
        <v>0</v>
      </c>
      <c r="Y86">
        <f t="shared" si="29"/>
        <v>55.53464150943396</v>
      </c>
      <c r="AB86">
        <v>66</v>
      </c>
      <c r="AC86">
        <v>4.85488384981943</v>
      </c>
      <c r="AD86">
        <f t="shared" ref="AD86:AD111" si="36">(AC86-$AC$17)^2</f>
        <v>0.57665087743415611</v>
      </c>
      <c r="AE86">
        <f t="shared" si="30"/>
        <v>0</v>
      </c>
      <c r="AF86">
        <f t="shared" si="31"/>
        <v>55.53464150943396</v>
      </c>
      <c r="AI86">
        <v>66</v>
      </c>
      <c r="AJ86">
        <v>3.90080957047737</v>
      </c>
      <c r="AK86">
        <f t="shared" si="23"/>
        <v>2.9359095313110095</v>
      </c>
      <c r="AL86">
        <f t="shared" ref="AL86:AL111" si="37">IF(AJ86&gt;$AJ$19,1,0)</f>
        <v>0</v>
      </c>
      <c r="AM86">
        <f t="shared" si="32"/>
        <v>55.53464150943396</v>
      </c>
      <c r="AP86">
        <v>66</v>
      </c>
      <c r="AQ86">
        <v>2.3804822186923902</v>
      </c>
      <c r="AR86">
        <f t="shared" ref="AR86:AR111" si="38">(AQ86-$AQ$17)^2</f>
        <v>57.946535353891356</v>
      </c>
      <c r="AS86">
        <f t="shared" ref="AS86:AS111" si="39">IF(AQ86&gt;$AJ$19,1,0)</f>
        <v>0</v>
      </c>
      <c r="AT86">
        <f t="shared" ref="AT86:AT111" si="40">$AC$11/COUNT($AB$21:$AB$73)*AP86</f>
        <v>55.53464150943396</v>
      </c>
    </row>
    <row r="87" spans="3:46" x14ac:dyDescent="0.3">
      <c r="C87" s="2">
        <v>89.126000000000005</v>
      </c>
      <c r="D87" s="2">
        <v>1.56</v>
      </c>
      <c r="E87" s="2">
        <v>21.932406790752704</v>
      </c>
      <c r="F87" s="2">
        <v>1.9564083875604392</v>
      </c>
      <c r="M87">
        <v>67</v>
      </c>
      <c r="N87">
        <v>23.1683122345766</v>
      </c>
      <c r="O87">
        <f t="shared" si="33"/>
        <v>0.67936442315069134</v>
      </c>
      <c r="P87">
        <f t="shared" si="34"/>
        <v>0</v>
      </c>
      <c r="U87">
        <v>67</v>
      </c>
      <c r="V87">
        <v>7.35241549795452</v>
      </c>
      <c r="W87">
        <f t="shared" si="35"/>
        <v>3.6818357201493148</v>
      </c>
      <c r="X87">
        <f t="shared" si="28"/>
        <v>0</v>
      </c>
      <c r="Y87">
        <f t="shared" si="29"/>
        <v>56.376075471698108</v>
      </c>
      <c r="AB87">
        <v>67</v>
      </c>
      <c r="AC87">
        <v>3.9914598695547898</v>
      </c>
      <c r="AD87">
        <f t="shared" si="36"/>
        <v>2.6334775706683686</v>
      </c>
      <c r="AE87">
        <f t="shared" si="30"/>
        <v>0</v>
      </c>
      <c r="AF87">
        <f t="shared" si="31"/>
        <v>56.376075471698108</v>
      </c>
      <c r="AI87">
        <v>67</v>
      </c>
      <c r="AJ87">
        <v>4.3268391515442097</v>
      </c>
      <c r="AK87">
        <f t="shared" ref="AK87:AK111" si="41">(AJ87-$AC$17)^2</f>
        <v>1.6574503048274116</v>
      </c>
      <c r="AL87">
        <f t="shared" si="37"/>
        <v>0</v>
      </c>
      <c r="AM87">
        <f t="shared" si="32"/>
        <v>56.376075471698108</v>
      </c>
      <c r="AP87">
        <v>67</v>
      </c>
      <c r="AQ87">
        <v>3.2569165849979198</v>
      </c>
      <c r="AR87">
        <f t="shared" si="38"/>
        <v>45.3713762090565</v>
      </c>
      <c r="AS87">
        <f t="shared" si="39"/>
        <v>0</v>
      </c>
      <c r="AT87">
        <f t="shared" si="40"/>
        <v>56.376075471698108</v>
      </c>
    </row>
    <row r="88" spans="3:46" x14ac:dyDescent="0.3">
      <c r="C88" s="2">
        <v>104.82599999999999</v>
      </c>
      <c r="D88" s="2">
        <v>1.5629999999999999</v>
      </c>
      <c r="E88" s="2">
        <v>23.524494668452988</v>
      </c>
      <c r="F88" s="2">
        <v>1.439165602087912</v>
      </c>
      <c r="M88">
        <v>68</v>
      </c>
      <c r="N88">
        <v>21.268303425591501</v>
      </c>
      <c r="O88">
        <f t="shared" si="33"/>
        <v>7.4215079265812518</v>
      </c>
      <c r="P88">
        <f t="shared" si="34"/>
        <v>0</v>
      </c>
      <c r="U88">
        <v>68</v>
      </c>
      <c r="V88">
        <v>8.1536562806257695</v>
      </c>
      <c r="W88">
        <f t="shared" si="35"/>
        <v>1.2489632293499746</v>
      </c>
      <c r="X88">
        <f t="shared" si="28"/>
        <v>0</v>
      </c>
      <c r="Y88">
        <f t="shared" si="29"/>
        <v>57.217509433962263</v>
      </c>
      <c r="AB88">
        <v>68</v>
      </c>
      <c r="AC88">
        <v>4</v>
      </c>
      <c r="AD88">
        <f t="shared" si="36"/>
        <v>2.6058326690659794</v>
      </c>
      <c r="AE88">
        <f t="shared" si="30"/>
        <v>0</v>
      </c>
      <c r="AF88">
        <f t="shared" si="31"/>
        <v>57.217509433962263</v>
      </c>
      <c r="AI88">
        <v>68</v>
      </c>
      <c r="AJ88">
        <v>3.4504047852386801</v>
      </c>
      <c r="AK88">
        <f t="shared" si="41"/>
        <v>4.6822657999747497</v>
      </c>
      <c r="AL88">
        <f t="shared" si="37"/>
        <v>0</v>
      </c>
      <c r="AM88">
        <f t="shared" si="32"/>
        <v>57.217509433962263</v>
      </c>
      <c r="AP88">
        <v>68</v>
      </c>
      <c r="AQ88">
        <v>3.3739880369032802</v>
      </c>
      <c r="AR88">
        <f t="shared" si="38"/>
        <v>43.807935652242101</v>
      </c>
      <c r="AS88">
        <f t="shared" si="39"/>
        <v>0</v>
      </c>
      <c r="AT88">
        <f t="shared" si="40"/>
        <v>57.217509433962263</v>
      </c>
    </row>
    <row r="89" spans="3:46" x14ac:dyDescent="0.3">
      <c r="C89" s="2">
        <v>38.081000000000003</v>
      </c>
      <c r="D89" s="2">
        <v>2</v>
      </c>
      <c r="E89" s="2">
        <v>6.9085357065044644</v>
      </c>
      <c r="F89" s="2">
        <v>1.0527726998175824</v>
      </c>
      <c r="M89">
        <v>69</v>
      </c>
      <c r="N89">
        <v>18.234943665303</v>
      </c>
      <c r="O89">
        <f t="shared" si="33"/>
        <v>33.15000646049559</v>
      </c>
      <c r="P89">
        <f t="shared" si="34"/>
        <v>0</v>
      </c>
      <c r="U89">
        <v>69</v>
      </c>
      <c r="V89">
        <v>10.5475712885678</v>
      </c>
      <c r="W89">
        <f t="shared" si="35"/>
        <v>1.6290559803392157</v>
      </c>
      <c r="X89">
        <f t="shared" si="28"/>
        <v>0</v>
      </c>
      <c r="Y89">
        <f t="shared" si="29"/>
        <v>58.058943396226411</v>
      </c>
      <c r="AB89">
        <v>69</v>
      </c>
      <c r="AC89">
        <v>4.2670802608904097</v>
      </c>
      <c r="AD89">
        <f t="shared" si="36"/>
        <v>1.8148910140984971</v>
      </c>
      <c r="AE89">
        <f t="shared" si="30"/>
        <v>0</v>
      </c>
      <c r="AF89">
        <f t="shared" si="31"/>
        <v>58.058943396226411</v>
      </c>
      <c r="AI89">
        <v>69</v>
      </c>
      <c r="AJ89">
        <v>2.79512495916563</v>
      </c>
      <c r="AK89">
        <f t="shared" si="41"/>
        <v>7.9475177006821864</v>
      </c>
      <c r="AL89">
        <f t="shared" si="37"/>
        <v>0</v>
      </c>
      <c r="AM89">
        <f t="shared" si="32"/>
        <v>58.058943396226411</v>
      </c>
      <c r="AP89">
        <v>69</v>
      </c>
      <c r="AQ89">
        <v>3.4325237628559502</v>
      </c>
      <c r="AR89">
        <f t="shared" si="38"/>
        <v>43.036494667473448</v>
      </c>
      <c r="AS89">
        <f t="shared" si="39"/>
        <v>0</v>
      </c>
      <c r="AT89">
        <f t="shared" si="40"/>
        <v>58.058943396226411</v>
      </c>
    </row>
    <row r="90" spans="3:46" x14ac:dyDescent="0.3">
      <c r="M90">
        <v>70</v>
      </c>
      <c r="N90">
        <v>17.696735291135301</v>
      </c>
      <c r="O90">
        <f t="shared" si="33"/>
        <v>39.637256337154241</v>
      </c>
      <c r="P90">
        <f t="shared" si="34"/>
        <v>0</v>
      </c>
      <c r="U90">
        <v>70</v>
      </c>
      <c r="V90">
        <v>9.8341340948256395</v>
      </c>
      <c r="W90">
        <f t="shared" si="35"/>
        <v>0.31686494312762864</v>
      </c>
      <c r="X90">
        <f t="shared" si="28"/>
        <v>0</v>
      </c>
      <c r="Y90">
        <f t="shared" si="29"/>
        <v>58.900377358490566</v>
      </c>
      <c r="AB90">
        <v>70</v>
      </c>
      <c r="AC90">
        <v>4.0316921699159201</v>
      </c>
      <c r="AD90">
        <f t="shared" si="36"/>
        <v>2.5045183108696949</v>
      </c>
      <c r="AE90">
        <f t="shared" si="30"/>
        <v>0</v>
      </c>
      <c r="AF90">
        <f t="shared" si="31"/>
        <v>58.900377358490566</v>
      </c>
      <c r="AI90">
        <v>70</v>
      </c>
      <c r="AJ90">
        <v>2.7138155520257299</v>
      </c>
      <c r="AK90">
        <f t="shared" si="41"/>
        <v>8.412573183090398</v>
      </c>
      <c r="AL90">
        <f t="shared" si="37"/>
        <v>0</v>
      </c>
      <c r="AM90">
        <f t="shared" si="32"/>
        <v>58.900377358490566</v>
      </c>
      <c r="AP90">
        <v>70</v>
      </c>
      <c r="AQ90">
        <v>2.8130059815483501</v>
      </c>
      <c r="AR90">
        <f t="shared" si="38"/>
        <v>51.54864360358166</v>
      </c>
      <c r="AS90">
        <f t="shared" si="39"/>
        <v>0</v>
      </c>
      <c r="AT90">
        <f t="shared" si="40"/>
        <v>58.900377358490566</v>
      </c>
    </row>
    <row r="91" spans="3:46" x14ac:dyDescent="0.3">
      <c r="M91">
        <v>71</v>
      </c>
      <c r="N91">
        <v>17.1203185427999</v>
      </c>
      <c r="O91">
        <f t="shared" si="33"/>
        <v>47.227536262879717</v>
      </c>
      <c r="P91">
        <f t="shared" si="34"/>
        <v>0</v>
      </c>
      <c r="U91">
        <v>71</v>
      </c>
      <c r="V91">
        <v>8.6756071778580299</v>
      </c>
      <c r="W91">
        <f t="shared" si="35"/>
        <v>0.35476239509225993</v>
      </c>
      <c r="X91">
        <f t="shared" si="28"/>
        <v>0</v>
      </c>
      <c r="Y91">
        <f t="shared" si="29"/>
        <v>59.741811320754714</v>
      </c>
      <c r="AB91">
        <v>71</v>
      </c>
      <c r="AC91">
        <v>5.7927006522260402</v>
      </c>
      <c r="AD91">
        <f t="shared" si="36"/>
        <v>3.184136245335345E-2</v>
      </c>
      <c r="AE91">
        <f t="shared" si="30"/>
        <v>0</v>
      </c>
      <c r="AF91">
        <f t="shared" si="31"/>
        <v>59.741811320754714</v>
      </c>
      <c r="AI91">
        <v>71</v>
      </c>
      <c r="AJ91">
        <v>4.6309046219012098</v>
      </c>
      <c r="AK91">
        <f t="shared" si="41"/>
        <v>0.96698616795913306</v>
      </c>
      <c r="AL91">
        <f t="shared" si="37"/>
        <v>0</v>
      </c>
      <c r="AM91">
        <f t="shared" si="32"/>
        <v>59.741811320754714</v>
      </c>
      <c r="AP91">
        <v>71</v>
      </c>
      <c r="AQ91">
        <v>2.26341076678704</v>
      </c>
      <c r="AR91">
        <f t="shared" si="38"/>
        <v>59.742598247934353</v>
      </c>
      <c r="AS91">
        <f t="shared" si="39"/>
        <v>0</v>
      </c>
      <c r="AT91">
        <f t="shared" si="40"/>
        <v>59.741811320754714</v>
      </c>
    </row>
    <row r="92" spans="3:46" x14ac:dyDescent="0.3">
      <c r="M92">
        <v>72</v>
      </c>
      <c r="N92">
        <v>15.7951249591656</v>
      </c>
      <c r="O92">
        <f t="shared" si="33"/>
        <v>67.197742781356396</v>
      </c>
      <c r="P92">
        <f t="shared" si="34"/>
        <v>0</v>
      </c>
      <c r="U92">
        <v>72</v>
      </c>
      <c r="V92">
        <v>7.3987856442839401</v>
      </c>
      <c r="W92">
        <f t="shared" si="35"/>
        <v>3.5060348153176126</v>
      </c>
      <c r="X92">
        <f t="shared" si="28"/>
        <v>0</v>
      </c>
      <c r="Y92">
        <f t="shared" si="29"/>
        <v>60.583245283018869</v>
      </c>
      <c r="AB92">
        <v>72</v>
      </c>
      <c r="AC92">
        <v>4.2585401304452004</v>
      </c>
      <c r="AD92">
        <f t="shared" si="36"/>
        <v>1.8379741151661941</v>
      </c>
      <c r="AE92">
        <f t="shared" si="30"/>
        <v>0</v>
      </c>
      <c r="AF92">
        <f t="shared" si="31"/>
        <v>60.583245283018869</v>
      </c>
      <c r="AI92">
        <v>72</v>
      </c>
      <c r="AJ92">
        <v>3.6373988036903202</v>
      </c>
      <c r="AK92">
        <f t="shared" si="41"/>
        <v>3.9079769092783048</v>
      </c>
      <c r="AL92">
        <f t="shared" si="37"/>
        <v>0</v>
      </c>
      <c r="AM92">
        <f t="shared" si="32"/>
        <v>60.583245283018869</v>
      </c>
      <c r="AP92">
        <v>72</v>
      </c>
      <c r="AQ92">
        <v>2.3219464927397202</v>
      </c>
      <c r="AR92">
        <f t="shared" si="38"/>
        <v>58.841140369699971</v>
      </c>
      <c r="AS92">
        <f t="shared" si="39"/>
        <v>0</v>
      </c>
      <c r="AT92">
        <f t="shared" si="40"/>
        <v>60.583245283018869</v>
      </c>
    </row>
    <row r="93" spans="3:46" x14ac:dyDescent="0.3">
      <c r="M93">
        <v>73</v>
      </c>
      <c r="N93">
        <v>14.8422738445246</v>
      </c>
      <c r="O93">
        <f t="shared" si="33"/>
        <v>83.727515190334046</v>
      </c>
      <c r="P93">
        <f t="shared" si="34"/>
        <v>0</v>
      </c>
      <c r="U93">
        <v>73</v>
      </c>
      <c r="V93">
        <v>8.0353616640193</v>
      </c>
      <c r="W93">
        <f t="shared" si="35"/>
        <v>1.5273619305427757</v>
      </c>
      <c r="X93">
        <f t="shared" si="28"/>
        <v>0</v>
      </c>
      <c r="Y93">
        <f t="shared" si="29"/>
        <v>61.424679245283016</v>
      </c>
      <c r="AB93">
        <v>73</v>
      </c>
      <c r="AC93">
        <v>4.6573257747291397</v>
      </c>
      <c r="AD93">
        <f t="shared" si="36"/>
        <v>0.91572152365856574</v>
      </c>
      <c r="AE93">
        <f t="shared" si="30"/>
        <v>0</v>
      </c>
      <c r="AF93">
        <f t="shared" si="31"/>
        <v>61.424679245283016</v>
      </c>
      <c r="AI93">
        <v>73</v>
      </c>
      <c r="AJ93">
        <v>3.5902499183312599</v>
      </c>
      <c r="AK93">
        <f t="shared" si="41"/>
        <v>4.0966134522661228</v>
      </c>
      <c r="AL93">
        <f t="shared" si="37"/>
        <v>0</v>
      </c>
      <c r="AM93">
        <f t="shared" si="32"/>
        <v>61.424679245283016</v>
      </c>
      <c r="AP93">
        <v>73</v>
      </c>
      <c r="AQ93">
        <v>3.6195177813076</v>
      </c>
      <c r="AR93">
        <f t="shared" si="38"/>
        <v>40.618017396678042</v>
      </c>
      <c r="AS93">
        <f t="shared" si="39"/>
        <v>0</v>
      </c>
      <c r="AT93">
        <f t="shared" si="40"/>
        <v>61.424679245283016</v>
      </c>
    </row>
    <row r="94" spans="3:46" x14ac:dyDescent="0.3">
      <c r="M94">
        <v>74</v>
      </c>
      <c r="N94">
        <v>16.0227736811872</v>
      </c>
      <c r="O94">
        <f t="shared" si="33"/>
        <v>63.51730101177867</v>
      </c>
      <c r="P94">
        <f t="shared" si="34"/>
        <v>0</v>
      </c>
      <c r="U94">
        <v>74</v>
      </c>
      <c r="V94">
        <v>8.0658526916967599</v>
      </c>
      <c r="W94">
        <f t="shared" si="35"/>
        <v>1.4529260545417824</v>
      </c>
      <c r="X94">
        <f t="shared" si="28"/>
        <v>0</v>
      </c>
      <c r="Y94">
        <f t="shared" si="29"/>
        <v>62.266113207547164</v>
      </c>
      <c r="AB94">
        <v>74</v>
      </c>
      <c r="AC94">
        <v>4.0926742252708497</v>
      </c>
      <c r="AD94">
        <f t="shared" si="36"/>
        <v>2.3152207450980336</v>
      </c>
      <c r="AE94">
        <f t="shared" si="30"/>
        <v>0</v>
      </c>
      <c r="AF94">
        <f t="shared" si="31"/>
        <v>62.266113207547164</v>
      </c>
      <c r="AI94">
        <v>74</v>
      </c>
      <c r="AJ94">
        <v>2.8829285480946401</v>
      </c>
      <c r="AK94">
        <f t="shared" si="41"/>
        <v>7.4601669680815421</v>
      </c>
      <c r="AL94">
        <f t="shared" si="37"/>
        <v>0</v>
      </c>
      <c r="AM94">
        <f t="shared" si="32"/>
        <v>62.266113207547164</v>
      </c>
      <c r="AP94">
        <v>74</v>
      </c>
      <c r="AQ94">
        <v>1.52032735178497</v>
      </c>
      <c r="AR94">
        <f t="shared" si="38"/>
        <v>71.781850457383143</v>
      </c>
      <c r="AS94">
        <f t="shared" si="39"/>
        <v>0</v>
      </c>
      <c r="AT94">
        <f t="shared" si="40"/>
        <v>62.266113207547164</v>
      </c>
    </row>
    <row r="95" spans="3:46" x14ac:dyDescent="0.3">
      <c r="M95">
        <v>75</v>
      </c>
      <c r="N95">
        <v>15.219508972322499</v>
      </c>
      <c r="O95">
        <f t="shared" si="33"/>
        <v>76.966211930694143</v>
      </c>
      <c r="P95">
        <f t="shared" si="34"/>
        <v>0</v>
      </c>
      <c r="U95">
        <v>75</v>
      </c>
      <c r="V95">
        <v>6.1012143557160599</v>
      </c>
      <c r="W95">
        <f t="shared" si="35"/>
        <v>10.048977091683568</v>
      </c>
      <c r="X95">
        <f t="shared" si="28"/>
        <v>0</v>
      </c>
      <c r="Y95">
        <f t="shared" si="29"/>
        <v>63.107547169811319</v>
      </c>
      <c r="AB95">
        <v>75</v>
      </c>
      <c r="AC95">
        <v>5.7804910276774599</v>
      </c>
      <c r="AD95">
        <f t="shared" si="36"/>
        <v>2.7633030389825501E-2</v>
      </c>
      <c r="AE95">
        <f t="shared" si="30"/>
        <v>0</v>
      </c>
      <c r="AF95">
        <f t="shared" si="31"/>
        <v>63.107547169811319</v>
      </c>
      <c r="AI95">
        <v>75</v>
      </c>
      <c r="AJ95">
        <v>2.3040654703569898</v>
      </c>
      <c r="AK95">
        <f t="shared" si="41"/>
        <v>10.957382331487583</v>
      </c>
      <c r="AL95">
        <f t="shared" si="37"/>
        <v>0</v>
      </c>
      <c r="AM95">
        <f t="shared" si="32"/>
        <v>63.107547169811319</v>
      </c>
      <c r="AP95">
        <v>75</v>
      </c>
      <c r="AQ95">
        <v>0.409750081668737</v>
      </c>
      <c r="AR95">
        <f t="shared" si="38"/>
        <v>91.833779899876262</v>
      </c>
      <c r="AS95">
        <f t="shared" si="39"/>
        <v>0</v>
      </c>
      <c r="AT95">
        <f t="shared" si="40"/>
        <v>63.107547169811319</v>
      </c>
    </row>
    <row r="96" spans="3:46" x14ac:dyDescent="0.3">
      <c r="M96">
        <v>76</v>
      </c>
      <c r="N96">
        <v>14.3943153886882</v>
      </c>
      <c r="O96">
        <f t="shared" ref="O96:O111" si="42">(N96-$N$17)^2</f>
        <v>92.126067236336425</v>
      </c>
      <c r="P96">
        <f t="shared" ref="P96:P111" si="43">IF(N96&gt;$N$19,1,0)</f>
        <v>0</v>
      </c>
      <c r="U96">
        <v>76</v>
      </c>
      <c r="V96">
        <v>6.0878035889290096</v>
      </c>
      <c r="W96">
        <f t="shared" si="35"/>
        <v>10.134181527917015</v>
      </c>
      <c r="X96">
        <f t="shared" si="28"/>
        <v>0</v>
      </c>
      <c r="Y96">
        <f t="shared" si="29"/>
        <v>63.948981132075467</v>
      </c>
      <c r="AB96">
        <v>76</v>
      </c>
      <c r="AC96">
        <v>4.9609688418773299</v>
      </c>
      <c r="AD96">
        <f t="shared" si="36"/>
        <v>0.42678825327872538</v>
      </c>
      <c r="AE96">
        <f t="shared" si="30"/>
        <v>0</v>
      </c>
      <c r="AF96">
        <f t="shared" si="31"/>
        <v>63.948981132075467</v>
      </c>
      <c r="AI96">
        <v>76</v>
      </c>
      <c r="AJ96">
        <v>2.3040654703569898</v>
      </c>
      <c r="AK96">
        <f t="shared" si="41"/>
        <v>10.957382331487583</v>
      </c>
      <c r="AL96">
        <f t="shared" si="37"/>
        <v>0</v>
      </c>
      <c r="AM96">
        <f t="shared" si="32"/>
        <v>63.948981132075467</v>
      </c>
      <c r="AP96">
        <v>76</v>
      </c>
      <c r="AQ96">
        <v>2.4731784664259</v>
      </c>
      <c r="AR96">
        <f t="shared" si="38"/>
        <v>56.543871668279202</v>
      </c>
      <c r="AS96">
        <f t="shared" si="39"/>
        <v>0</v>
      </c>
      <c r="AT96">
        <f t="shared" si="40"/>
        <v>63.948981132075467</v>
      </c>
    </row>
    <row r="97" spans="13:46" x14ac:dyDescent="0.3">
      <c r="M97">
        <v>77</v>
      </c>
      <c r="N97">
        <v>11.933324524348199</v>
      </c>
      <c r="O97">
        <f t="shared" si="42"/>
        <v>145.42486829211265</v>
      </c>
      <c r="P97">
        <f t="shared" si="43"/>
        <v>0</v>
      </c>
      <c r="U97">
        <v>77</v>
      </c>
      <c r="V97">
        <v>5.0439017944645004</v>
      </c>
      <c r="W97">
        <f t="shared" si="35"/>
        <v>17.870274295084933</v>
      </c>
      <c r="X97">
        <f t="shared" si="28"/>
        <v>0</v>
      </c>
      <c r="Y97">
        <f t="shared" si="29"/>
        <v>64.790415094339622</v>
      </c>
      <c r="AB97">
        <v>77</v>
      </c>
      <c r="AC97">
        <v>6.8853748774968899</v>
      </c>
      <c r="AD97">
        <f t="shared" si="36"/>
        <v>1.6157351409500975</v>
      </c>
      <c r="AE97">
        <f t="shared" si="30"/>
        <v>0</v>
      </c>
      <c r="AF97">
        <f t="shared" si="31"/>
        <v>64.790415094339622</v>
      </c>
      <c r="AI97">
        <v>77</v>
      </c>
      <c r="AJ97">
        <v>2.8536606851183</v>
      </c>
      <c r="AK97">
        <f t="shared" si="41"/>
        <v>7.6209039966753727</v>
      </c>
      <c r="AL97">
        <f t="shared" si="37"/>
        <v>0</v>
      </c>
      <c r="AM97">
        <f t="shared" si="32"/>
        <v>64.790415094339622</v>
      </c>
      <c r="AP97">
        <v>77</v>
      </c>
      <c r="AQ97">
        <v>3</v>
      </c>
      <c r="AR97">
        <f t="shared" si="38"/>
        <v>48.898474093928336</v>
      </c>
      <c r="AS97">
        <f t="shared" si="39"/>
        <v>0</v>
      </c>
      <c r="AT97">
        <f t="shared" si="40"/>
        <v>64.790415094339622</v>
      </c>
    </row>
    <row r="98" spans="13:46" x14ac:dyDescent="0.3">
      <c r="M98">
        <v>78</v>
      </c>
      <c r="N98">
        <v>12.398363241075099</v>
      </c>
      <c r="O98">
        <f t="shared" si="42"/>
        <v>134.42511777857618</v>
      </c>
      <c r="P98">
        <f t="shared" si="43"/>
        <v>0</v>
      </c>
      <c r="U98">
        <v>78</v>
      </c>
      <c r="V98">
        <v>4.9085269169676096</v>
      </c>
      <c r="W98">
        <f t="shared" si="35"/>
        <v>19.033147784977928</v>
      </c>
      <c r="X98">
        <f t="shared" si="28"/>
        <v>0</v>
      </c>
      <c r="Y98">
        <f t="shared" si="29"/>
        <v>65.63184905660377</v>
      </c>
      <c r="AB98">
        <v>78</v>
      </c>
      <c r="AC98">
        <v>5.6707365415161899</v>
      </c>
      <c r="AD98">
        <f t="shared" si="36"/>
        <v>3.189693453601847E-3</v>
      </c>
      <c r="AE98">
        <f t="shared" si="30"/>
        <v>0</v>
      </c>
      <c r="AF98">
        <f t="shared" si="31"/>
        <v>65.63184905660377</v>
      </c>
      <c r="AI98">
        <v>78</v>
      </c>
      <c r="AJ98">
        <v>2.3804822186923902</v>
      </c>
      <c r="AK98">
        <f t="shared" si="41"/>
        <v>10.457313373085825</v>
      </c>
      <c r="AL98">
        <f t="shared" si="37"/>
        <v>0</v>
      </c>
      <c r="AM98">
        <f t="shared" si="32"/>
        <v>65.63184905660377</v>
      </c>
      <c r="AP98">
        <v>78</v>
      </c>
      <c r="AQ98">
        <v>1.6146251225031001</v>
      </c>
      <c r="AR98">
        <f t="shared" si="38"/>
        <v>70.192882448483772</v>
      </c>
      <c r="AS98">
        <f t="shared" si="39"/>
        <v>0</v>
      </c>
      <c r="AT98">
        <f t="shared" si="40"/>
        <v>65.63184905660377</v>
      </c>
    </row>
    <row r="99" spans="13:46" x14ac:dyDescent="0.3">
      <c r="M99">
        <v>79</v>
      </c>
      <c r="N99">
        <v>13.940663512555</v>
      </c>
      <c r="O99">
        <f t="shared" si="42"/>
        <v>101.04037962873774</v>
      </c>
      <c r="P99">
        <f t="shared" si="43"/>
        <v>0</v>
      </c>
      <c r="U99">
        <v>79</v>
      </c>
      <c r="V99">
        <v>6.1963569328518098</v>
      </c>
      <c r="W99">
        <f t="shared" si="35"/>
        <v>9.4548229488454361</v>
      </c>
      <c r="X99">
        <f t="shared" si="28"/>
        <v>0</v>
      </c>
      <c r="Y99">
        <f t="shared" si="29"/>
        <v>66.473283018867917</v>
      </c>
      <c r="AB99">
        <v>79</v>
      </c>
      <c r="AC99">
        <v>4.8378035889290096</v>
      </c>
      <c r="AD99">
        <f t="shared" si="36"/>
        <v>0.60288326992313157</v>
      </c>
      <c r="AE99">
        <f t="shared" si="30"/>
        <v>0</v>
      </c>
      <c r="AF99">
        <f t="shared" si="31"/>
        <v>66.473283018867917</v>
      </c>
      <c r="AI99">
        <v>79</v>
      </c>
      <c r="AJ99">
        <v>1.68454768904939</v>
      </c>
      <c r="AK99">
        <f t="shared" si="41"/>
        <v>15.442632326282652</v>
      </c>
      <c r="AL99">
        <f t="shared" si="37"/>
        <v>0</v>
      </c>
      <c r="AM99">
        <f t="shared" si="32"/>
        <v>66.473283018867917</v>
      </c>
      <c r="AP99">
        <v>79</v>
      </c>
      <c r="AQ99">
        <v>2.5788630777376498</v>
      </c>
      <c r="AR99">
        <f t="shared" si="38"/>
        <v>54.965636101765654</v>
      </c>
      <c r="AS99">
        <f t="shared" si="39"/>
        <v>0</v>
      </c>
      <c r="AT99">
        <f t="shared" si="40"/>
        <v>66.473283018867917</v>
      </c>
    </row>
    <row r="100" spans="13:46" x14ac:dyDescent="0.3">
      <c r="M100">
        <v>80</v>
      </c>
      <c r="N100">
        <v>11.1991816205375</v>
      </c>
      <c r="O100">
        <f t="shared" si="42"/>
        <v>163.67022062071305</v>
      </c>
      <c r="P100">
        <f t="shared" si="43"/>
        <v>0</v>
      </c>
      <c r="U100">
        <v>80</v>
      </c>
      <c r="V100">
        <v>3.8560849920578901</v>
      </c>
      <c r="W100">
        <f t="shared" si="35"/>
        <v>29.323757716354017</v>
      </c>
      <c r="X100">
        <f t="shared" si="28"/>
        <v>0</v>
      </c>
      <c r="Y100">
        <f t="shared" si="29"/>
        <v>67.314716981132079</v>
      </c>
      <c r="AB100">
        <v>80</v>
      </c>
      <c r="AC100">
        <v>5.7280491027677396</v>
      </c>
      <c r="AD100">
        <f t="shared" si="36"/>
        <v>1.2948148719146711E-2</v>
      </c>
      <c r="AE100">
        <f t="shared" si="30"/>
        <v>0</v>
      </c>
      <c r="AF100">
        <f t="shared" si="31"/>
        <v>67.314716981132079</v>
      </c>
      <c r="AI100">
        <v>80</v>
      </c>
      <c r="AJ100">
        <v>3.1983808590452498</v>
      </c>
      <c r="AK100">
        <f t="shared" si="41"/>
        <v>5.8364680150430317</v>
      </c>
      <c r="AL100">
        <f t="shared" si="37"/>
        <v>0</v>
      </c>
      <c r="AM100">
        <f t="shared" si="32"/>
        <v>67.314716981132079</v>
      </c>
      <c r="AP100">
        <v>80</v>
      </c>
      <c r="AQ100">
        <v>2.21626188142797</v>
      </c>
      <c r="AR100">
        <f t="shared" si="38"/>
        <v>60.473680195063622</v>
      </c>
      <c r="AS100">
        <f t="shared" si="39"/>
        <v>0</v>
      </c>
      <c r="AT100">
        <f t="shared" si="40"/>
        <v>67.314716981132079</v>
      </c>
    </row>
    <row r="101" spans="13:46" x14ac:dyDescent="0.3">
      <c r="M101">
        <v>81</v>
      </c>
      <c r="N101">
        <v>10.8943153886882</v>
      </c>
      <c r="O101">
        <f t="shared" si="42"/>
        <v>171.56369477727947</v>
      </c>
      <c r="P101">
        <f t="shared" si="43"/>
        <v>0</v>
      </c>
      <c r="U101">
        <v>81</v>
      </c>
      <c r="V101">
        <v>5.6353748774968899</v>
      </c>
      <c r="W101">
        <f t="shared" si="35"/>
        <v>13.21941713185581</v>
      </c>
      <c r="X101">
        <f t="shared" si="28"/>
        <v>0</v>
      </c>
      <c r="Y101">
        <f t="shared" si="29"/>
        <v>68.156150943396227</v>
      </c>
      <c r="AB101">
        <v>81</v>
      </c>
      <c r="AC101">
        <v>6.5170802608904097</v>
      </c>
      <c r="AD101">
        <f t="shared" si="36"/>
        <v>0.81508592152071047</v>
      </c>
      <c r="AE101">
        <f t="shared" si="30"/>
        <v>0</v>
      </c>
      <c r="AF101">
        <f t="shared" si="31"/>
        <v>68.156150943396227</v>
      </c>
      <c r="AI101">
        <v>81</v>
      </c>
      <c r="AJ101">
        <v>2.8130059815483501</v>
      </c>
      <c r="AK101">
        <f t="shared" si="41"/>
        <v>7.8470194277834011</v>
      </c>
      <c r="AL101">
        <f t="shared" si="37"/>
        <v>0</v>
      </c>
      <c r="AM101">
        <f t="shared" si="32"/>
        <v>68.156150943396227</v>
      </c>
      <c r="AP101">
        <v>81</v>
      </c>
      <c r="AQ101">
        <v>1.8829285480946401</v>
      </c>
      <c r="AR101">
        <f t="shared" si="38"/>
        <v>65.769112978081822</v>
      </c>
      <c r="AS101">
        <f t="shared" si="39"/>
        <v>0</v>
      </c>
      <c r="AT101">
        <f t="shared" si="40"/>
        <v>68.156150943396227</v>
      </c>
    </row>
    <row r="102" spans="13:46" x14ac:dyDescent="0.3">
      <c r="M102">
        <v>82</v>
      </c>
      <c r="N102">
        <v>9.7601636758924801</v>
      </c>
      <c r="O102">
        <f t="shared" si="42"/>
        <v>202.56076054712736</v>
      </c>
      <c r="P102">
        <f t="shared" si="43"/>
        <v>0</v>
      </c>
      <c r="U102">
        <v>82</v>
      </c>
      <c r="V102">
        <v>5.6182946166064696</v>
      </c>
      <c r="W102">
        <f t="shared" si="35"/>
        <v>13.343911456231753</v>
      </c>
      <c r="X102">
        <f t="shared" si="28"/>
        <v>0</v>
      </c>
      <c r="Y102">
        <f t="shared" si="29"/>
        <v>68.997584905660375</v>
      </c>
      <c r="AB102">
        <v>82</v>
      </c>
      <c r="AC102">
        <v>6.0487724308063404</v>
      </c>
      <c r="AD102">
        <f t="shared" si="36"/>
        <v>0.18880177351053976</v>
      </c>
      <c r="AE102">
        <f t="shared" si="30"/>
        <v>0</v>
      </c>
      <c r="AF102">
        <f t="shared" si="31"/>
        <v>68.997584905660375</v>
      </c>
      <c r="AI102">
        <v>82</v>
      </c>
      <c r="AJ102">
        <v>2.0650299077417902</v>
      </c>
      <c r="AK102">
        <f t="shared" si="41"/>
        <v>12.597028358569608</v>
      </c>
      <c r="AL102">
        <f t="shared" si="37"/>
        <v>0</v>
      </c>
      <c r="AM102">
        <f t="shared" si="32"/>
        <v>68.997584905660375</v>
      </c>
      <c r="AP102">
        <v>82</v>
      </c>
      <c r="AQ102">
        <v>2.3040654703569898</v>
      </c>
      <c r="AR102">
        <f t="shared" si="38"/>
        <v>59.1157835184246</v>
      </c>
      <c r="AS102">
        <f t="shared" si="39"/>
        <v>0</v>
      </c>
      <c r="AT102">
        <f t="shared" si="40"/>
        <v>68.997584905660375</v>
      </c>
    </row>
    <row r="103" spans="13:46" x14ac:dyDescent="0.3">
      <c r="M103">
        <v>83</v>
      </c>
      <c r="N103">
        <v>9.7691041870838493</v>
      </c>
      <c r="O103">
        <f t="shared" si="42"/>
        <v>202.30635089909441</v>
      </c>
      <c r="P103">
        <f t="shared" si="43"/>
        <v>0</v>
      </c>
      <c r="U103">
        <v>83</v>
      </c>
      <c r="V103">
        <v>3.7548706363418298</v>
      </c>
      <c r="W103">
        <f t="shared" si="35"/>
        <v>30.43018218292228</v>
      </c>
      <c r="X103">
        <f t="shared" si="28"/>
        <v>0</v>
      </c>
      <c r="Y103">
        <f t="shared" si="29"/>
        <v>69.839018867924523</v>
      </c>
      <c r="AB103">
        <v>83</v>
      </c>
      <c r="AC103">
        <v>5.2365892332129498</v>
      </c>
      <c r="AD103">
        <f t="shared" si="36"/>
        <v>0.14263458141871993</v>
      </c>
      <c r="AE103">
        <f t="shared" si="30"/>
        <v>0</v>
      </c>
      <c r="AF103">
        <f t="shared" si="31"/>
        <v>69.839018867924523</v>
      </c>
      <c r="AI103">
        <v>83</v>
      </c>
      <c r="AJ103">
        <v>3.2455297444043101</v>
      </c>
      <c r="AK103">
        <f t="shared" si="41"/>
        <v>5.6108790933511363</v>
      </c>
      <c r="AL103">
        <f t="shared" si="37"/>
        <v>0</v>
      </c>
      <c r="AM103">
        <f t="shared" si="32"/>
        <v>69.839018867924523</v>
      </c>
      <c r="AP103">
        <v>83</v>
      </c>
      <c r="AQ103">
        <v>2.7365892332129498</v>
      </c>
      <c r="AR103">
        <f t="shared" si="38"/>
        <v>52.651787649044422</v>
      </c>
      <c r="AS103">
        <f t="shared" si="39"/>
        <v>0</v>
      </c>
      <c r="AT103">
        <f t="shared" si="40"/>
        <v>69.839018867924523</v>
      </c>
    </row>
    <row r="104" spans="13:46" x14ac:dyDescent="0.3">
      <c r="M104">
        <v>84</v>
      </c>
      <c r="N104">
        <v>9.1983808590452494</v>
      </c>
      <c r="O104">
        <f t="shared" si="42"/>
        <v>218.86737827403678</v>
      </c>
      <c r="P104">
        <f t="shared" si="43"/>
        <v>0</v>
      </c>
      <c r="U104">
        <v>84</v>
      </c>
      <c r="V104">
        <v>4.8024419249097097</v>
      </c>
      <c r="W104">
        <f t="shared" si="35"/>
        <v>19.970035714990463</v>
      </c>
      <c r="X104">
        <f t="shared" si="28"/>
        <v>0</v>
      </c>
      <c r="Y104">
        <f t="shared" si="29"/>
        <v>70.680452830188671</v>
      </c>
      <c r="AB104">
        <v>84</v>
      </c>
      <c r="AC104">
        <v>4.1012143557160599</v>
      </c>
      <c r="AD104">
        <f t="shared" si="36"/>
        <v>2.2893046110971302</v>
      </c>
      <c r="AE104">
        <f t="shared" si="30"/>
        <v>0</v>
      </c>
      <c r="AF104">
        <f t="shared" si="31"/>
        <v>70.680452830188671</v>
      </c>
      <c r="AI104">
        <v>84</v>
      </c>
      <c r="AJ104">
        <v>3.10568461131174</v>
      </c>
      <c r="AK104">
        <f t="shared" si="41"/>
        <v>6.2929463182647378</v>
      </c>
      <c r="AL104">
        <f t="shared" si="37"/>
        <v>0</v>
      </c>
      <c r="AM104">
        <f t="shared" si="32"/>
        <v>70.680452830188671</v>
      </c>
      <c r="AP104">
        <v>84</v>
      </c>
      <c r="AQ104">
        <v>2.4032558998796199</v>
      </c>
      <c r="AR104">
        <f t="shared" si="38"/>
        <v>57.600335530872648</v>
      </c>
      <c r="AS104">
        <f t="shared" si="39"/>
        <v>0</v>
      </c>
      <c r="AT104">
        <f t="shared" si="40"/>
        <v>70.680452830188671</v>
      </c>
    </row>
    <row r="105" spans="13:46" x14ac:dyDescent="0.3">
      <c r="M105">
        <v>85</v>
      </c>
      <c r="N105">
        <v>8.2048750408343594</v>
      </c>
      <c r="O105">
        <f t="shared" si="42"/>
        <v>249.2506141355457</v>
      </c>
      <c r="P105">
        <f t="shared" si="43"/>
        <v>0</v>
      </c>
      <c r="U105">
        <v>85</v>
      </c>
      <c r="V105">
        <v>6.5085401304452004</v>
      </c>
      <c r="W105">
        <f t="shared" si="35"/>
        <v>7.6324360608647135</v>
      </c>
      <c r="X105">
        <f t="shared" si="28"/>
        <v>0</v>
      </c>
      <c r="Y105">
        <f t="shared" si="29"/>
        <v>71.521886792452833</v>
      </c>
      <c r="AB105">
        <v>85</v>
      </c>
      <c r="AC105">
        <v>4.8817053833935198</v>
      </c>
      <c r="AD105">
        <f t="shared" si="36"/>
        <v>0.53663505078741558</v>
      </c>
      <c r="AE105">
        <f t="shared" si="30"/>
        <v>0</v>
      </c>
      <c r="AF105">
        <f t="shared" si="31"/>
        <v>71.521886792452833</v>
      </c>
      <c r="AI105">
        <v>85</v>
      </c>
      <c r="AJ105">
        <v>2.0699225665462802</v>
      </c>
      <c r="AK105">
        <f t="shared" si="41"/>
        <v>12.562321961078057</v>
      </c>
      <c r="AL105">
        <f t="shared" si="37"/>
        <v>0</v>
      </c>
      <c r="AM105">
        <f t="shared" si="32"/>
        <v>71.521886792452833</v>
      </c>
      <c r="AP105">
        <v>85</v>
      </c>
      <c r="AQ105">
        <v>2.2341429038106999</v>
      </c>
      <c r="AR105">
        <f t="shared" si="38"/>
        <v>60.195897010461145</v>
      </c>
      <c r="AS105">
        <f t="shared" si="39"/>
        <v>0</v>
      </c>
      <c r="AT105">
        <f t="shared" si="40"/>
        <v>71.521886792452833</v>
      </c>
    </row>
    <row r="106" spans="13:46" x14ac:dyDescent="0.3">
      <c r="M106">
        <v>86</v>
      </c>
      <c r="N106">
        <v>10.1309046219012</v>
      </c>
      <c r="O106">
        <f t="shared" si="42"/>
        <v>192.14515421781496</v>
      </c>
      <c r="P106">
        <f t="shared" si="43"/>
        <v>0</v>
      </c>
      <c r="U106">
        <v>86</v>
      </c>
      <c r="V106">
        <v>7.60488384981943</v>
      </c>
      <c r="W106">
        <f t="shared" si="35"/>
        <v>2.7766978786818464</v>
      </c>
      <c r="X106">
        <f t="shared" si="28"/>
        <v>0</v>
      </c>
      <c r="Y106">
        <f t="shared" si="29"/>
        <v>72.36332075471698</v>
      </c>
      <c r="AB106">
        <v>86</v>
      </c>
      <c r="AC106">
        <v>5.9073257747291397</v>
      </c>
      <c r="AD106">
        <f t="shared" si="36"/>
        <v>8.5888034601064811E-2</v>
      </c>
      <c r="AE106">
        <f t="shared" si="30"/>
        <v>0</v>
      </c>
      <c r="AF106">
        <f t="shared" si="31"/>
        <v>72.36332075471698</v>
      </c>
      <c r="AI106">
        <v>86</v>
      </c>
      <c r="AJ106">
        <v>2.16422033726441</v>
      </c>
      <c r="AK106">
        <f t="shared" si="41"/>
        <v>11.902767949813347</v>
      </c>
      <c r="AL106">
        <f t="shared" si="37"/>
        <v>0</v>
      </c>
      <c r="AM106">
        <f t="shared" si="32"/>
        <v>72.36332075471698</v>
      </c>
      <c r="AP106">
        <v>86</v>
      </c>
      <c r="AQ106">
        <v>1.6731608484557801</v>
      </c>
      <c r="AR106">
        <f t="shared" si="38"/>
        <v>69.21547029289772</v>
      </c>
      <c r="AS106">
        <f t="shared" si="39"/>
        <v>0</v>
      </c>
      <c r="AT106">
        <f t="shared" si="40"/>
        <v>72.36332075471698</v>
      </c>
    </row>
    <row r="107" spans="13:46" x14ac:dyDescent="0.3">
      <c r="M107">
        <v>87</v>
      </c>
      <c r="N107">
        <v>8.8626011963096705</v>
      </c>
      <c r="O107">
        <f t="shared" si="42"/>
        <v>228.91528709120624</v>
      </c>
      <c r="P107">
        <f t="shared" si="43"/>
        <v>0</v>
      </c>
      <c r="U107">
        <v>87</v>
      </c>
      <c r="V107">
        <v>5.8292634584838003</v>
      </c>
      <c r="W107">
        <f t="shared" si="35"/>
        <v>11.847109684241621</v>
      </c>
      <c r="X107">
        <f t="shared" si="28"/>
        <v>0</v>
      </c>
      <c r="Y107">
        <f t="shared" si="29"/>
        <v>73.204754716981128</v>
      </c>
      <c r="AB107">
        <v>87</v>
      </c>
      <c r="AC107">
        <v>2.6853484505416998</v>
      </c>
      <c r="AD107">
        <f t="shared" si="36"/>
        <v>8.578518004620511</v>
      </c>
      <c r="AE107">
        <f t="shared" si="30"/>
        <v>0</v>
      </c>
      <c r="AF107">
        <f t="shared" si="31"/>
        <v>73.204754716981128</v>
      </c>
      <c r="AI107">
        <v>87</v>
      </c>
      <c r="AJ107">
        <v>1.4975536705977499</v>
      </c>
      <c r="AK107">
        <f t="shared" si="41"/>
        <v>16.947264171708046</v>
      </c>
      <c r="AL107">
        <f t="shared" si="37"/>
        <v>0</v>
      </c>
      <c r="AM107">
        <f t="shared" si="32"/>
        <v>73.204754716981128</v>
      </c>
      <c r="AP107">
        <v>87</v>
      </c>
      <c r="AQ107">
        <v>2.0406547035699401</v>
      </c>
      <c r="AR107">
        <f t="shared" si="38"/>
        <v>63.235730369714389</v>
      </c>
      <c r="AS107">
        <f t="shared" si="39"/>
        <v>0</v>
      </c>
      <c r="AT107">
        <f t="shared" si="40"/>
        <v>73.204754716981128</v>
      </c>
    </row>
    <row r="108" spans="13:46" x14ac:dyDescent="0.3">
      <c r="M108">
        <v>88</v>
      </c>
      <c r="N108">
        <v>8.3130059815483506</v>
      </c>
      <c r="O108">
        <f t="shared" si="42"/>
        <v>245.84803460117413</v>
      </c>
      <c r="P108">
        <f t="shared" si="43"/>
        <v>0</v>
      </c>
      <c r="U108">
        <v>88</v>
      </c>
      <c r="V108">
        <v>5.7670802608904097</v>
      </c>
      <c r="W108">
        <f t="shared" si="35"/>
        <v>12.279040972042422</v>
      </c>
      <c r="X108">
        <f t="shared" si="28"/>
        <v>0</v>
      </c>
      <c r="Y108">
        <f t="shared" si="29"/>
        <v>74.046188679245276</v>
      </c>
      <c r="AB108">
        <v>88</v>
      </c>
      <c r="AC108">
        <v>4.1182946166064696</v>
      </c>
      <c r="AD108">
        <f t="shared" si="36"/>
        <v>2.2379099460634833</v>
      </c>
      <c r="AE108">
        <f t="shared" si="30"/>
        <v>0</v>
      </c>
      <c r="AF108">
        <f t="shared" si="31"/>
        <v>74.046188679245276</v>
      </c>
      <c r="AI108">
        <v>88</v>
      </c>
      <c r="AJ108">
        <v>1.90080957047737</v>
      </c>
      <c r="AK108">
        <f t="shared" si="41"/>
        <v>13.78970793081009</v>
      </c>
      <c r="AL108">
        <f t="shared" si="37"/>
        <v>0</v>
      </c>
      <c r="AM108">
        <f t="shared" si="32"/>
        <v>74.046188679245276</v>
      </c>
      <c r="AP108">
        <v>88</v>
      </c>
      <c r="AQ108">
        <v>3.0292678629763299</v>
      </c>
      <c r="AR108">
        <f t="shared" si="38"/>
        <v>48.490005332503138</v>
      </c>
      <c r="AS108">
        <f t="shared" si="39"/>
        <v>0</v>
      </c>
      <c r="AT108">
        <f t="shared" si="40"/>
        <v>74.046188679245276</v>
      </c>
    </row>
    <row r="109" spans="13:46" x14ac:dyDescent="0.3">
      <c r="M109">
        <v>89</v>
      </c>
      <c r="N109">
        <v>9.0902499183312599</v>
      </c>
      <c r="O109">
        <f t="shared" si="42"/>
        <v>222.07848497163175</v>
      </c>
      <c r="P109">
        <f t="shared" si="43"/>
        <v>0</v>
      </c>
      <c r="U109">
        <v>89</v>
      </c>
      <c r="V109">
        <v>6.2719508972322497</v>
      </c>
      <c r="W109">
        <f t="shared" si="35"/>
        <v>8.9956542329214155</v>
      </c>
      <c r="X109">
        <f t="shared" si="28"/>
        <v>0</v>
      </c>
      <c r="Y109">
        <f t="shared" si="29"/>
        <v>74.887622641509424</v>
      </c>
      <c r="AB109">
        <v>89</v>
      </c>
      <c r="AC109">
        <v>4.5170802608904097</v>
      </c>
      <c r="AD109">
        <f t="shared" si="36"/>
        <v>1.2038015593676319</v>
      </c>
      <c r="AE109">
        <f t="shared" si="30"/>
        <v>0</v>
      </c>
      <c r="AF109">
        <f t="shared" si="31"/>
        <v>74.887622641509424</v>
      </c>
      <c r="AI109">
        <v>89</v>
      </c>
      <c r="AJ109">
        <v>2.67805350726027</v>
      </c>
      <c r="AK109">
        <f t="shared" si="41"/>
        <v>8.6213036959727685</v>
      </c>
      <c r="AL109">
        <f t="shared" si="37"/>
        <v>0</v>
      </c>
      <c r="AM109">
        <f t="shared" si="32"/>
        <v>74.887622641509424</v>
      </c>
      <c r="AP109">
        <v>89</v>
      </c>
      <c r="AQ109">
        <v>3.6016367589248701</v>
      </c>
      <c r="AR109">
        <f t="shared" si="38"/>
        <v>40.846256742894525</v>
      </c>
      <c r="AS109">
        <f t="shared" si="39"/>
        <v>0</v>
      </c>
      <c r="AT109">
        <f t="shared" si="40"/>
        <v>74.887622641509424</v>
      </c>
    </row>
    <row r="110" spans="13:46" x14ac:dyDescent="0.3">
      <c r="M110">
        <v>90</v>
      </c>
      <c r="N110">
        <v>7.5154346929804801</v>
      </c>
      <c r="O110">
        <f t="shared" si="42"/>
        <v>271.49525945691482</v>
      </c>
      <c r="P110">
        <f t="shared" si="43"/>
        <v>0</v>
      </c>
      <c r="U110">
        <v>90</v>
      </c>
      <c r="V110">
        <v>7.1268347470516797</v>
      </c>
      <c r="W110">
        <f t="shared" si="35"/>
        <v>4.5984160555779612</v>
      </c>
      <c r="X110">
        <f t="shared" si="28"/>
        <v>0</v>
      </c>
      <c r="Y110">
        <f t="shared" si="29"/>
        <v>75.729056603773586</v>
      </c>
      <c r="AB110">
        <v>90</v>
      </c>
      <c r="AC110">
        <v>3.4170670474128202</v>
      </c>
      <c r="AD110">
        <f t="shared" si="36"/>
        <v>4.8276532251065953</v>
      </c>
      <c r="AE110">
        <f t="shared" si="30"/>
        <v>0</v>
      </c>
      <c r="AF110">
        <f t="shared" si="31"/>
        <v>75.729056603773586</v>
      </c>
      <c r="AI110">
        <v>90</v>
      </c>
      <c r="AJ110">
        <v>2.21626188142797</v>
      </c>
      <c r="AK110">
        <f t="shared" si="41"/>
        <v>11.546385575536009</v>
      </c>
      <c r="AL110">
        <f t="shared" si="37"/>
        <v>0</v>
      </c>
      <c r="AM110">
        <f t="shared" si="32"/>
        <v>75.729056603773586</v>
      </c>
      <c r="AP110">
        <v>90</v>
      </c>
      <c r="AQ110">
        <v>2.36260119630967</v>
      </c>
      <c r="AR110">
        <f t="shared" si="38"/>
        <v>58.219085145363934</v>
      </c>
      <c r="AS110">
        <f t="shared" si="39"/>
        <v>0</v>
      </c>
      <c r="AT110">
        <f t="shared" si="40"/>
        <v>75.729056603773586</v>
      </c>
    </row>
    <row r="111" spans="13:46" x14ac:dyDescent="0.3">
      <c r="M111">
        <v>91</v>
      </c>
      <c r="N111">
        <v>8.0845564980344502</v>
      </c>
      <c r="O111">
        <f t="shared" si="42"/>
        <v>253.06419027120563</v>
      </c>
      <c r="P111">
        <f t="shared" si="43"/>
        <v>0</v>
      </c>
      <c r="U111">
        <v>91</v>
      </c>
      <c r="V111">
        <v>5.2853616640192902</v>
      </c>
      <c r="W111">
        <f t="shared" si="35"/>
        <v>15.887118612390243</v>
      </c>
      <c r="X111">
        <f t="shared" si="28"/>
        <v>0</v>
      </c>
      <c r="Y111">
        <f t="shared" si="29"/>
        <v>76.570490566037734</v>
      </c>
      <c r="AB111">
        <v>91</v>
      </c>
      <c r="AC111">
        <v>3.9865892332129498</v>
      </c>
      <c r="AD111">
        <f t="shared" si="36"/>
        <v>2.6493094242666957</v>
      </c>
      <c r="AE111">
        <f t="shared" si="30"/>
        <v>0</v>
      </c>
      <c r="AF111">
        <f t="shared" si="31"/>
        <v>76.570490566037734</v>
      </c>
      <c r="AI111">
        <v>91</v>
      </c>
      <c r="AJ111">
        <v>1.4390179446450699</v>
      </c>
      <c r="AK111">
        <f t="shared" si="41"/>
        <v>17.432639292843881</v>
      </c>
      <c r="AL111">
        <f t="shared" si="37"/>
        <v>0</v>
      </c>
      <c r="AM111">
        <f t="shared" si="32"/>
        <v>76.570490566037734</v>
      </c>
      <c r="AP111">
        <v>91</v>
      </c>
      <c r="AQ111">
        <v>2.1170714519053502</v>
      </c>
      <c r="AR111">
        <f t="shared" si="38"/>
        <v>62.026224216632194</v>
      </c>
      <c r="AS111">
        <f t="shared" si="39"/>
        <v>0</v>
      </c>
      <c r="AT111">
        <f t="shared" si="40"/>
        <v>76.570490566037734</v>
      </c>
    </row>
  </sheetData>
  <phoneticPr fontId="3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knotないとこ幅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2017-11-20T12:15:07Z</dcterms:created>
  <dcterms:modified xsi:type="dcterms:W3CDTF">2017-12-05T12:56:12Z</dcterms:modified>
</cp:coreProperties>
</file>