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06_RESULTATS A FIN JUIN 2024\STAT EN DATE DE REMBOURSEMENT\"/>
    </mc:Choice>
  </mc:AlternateContent>
  <bookViews>
    <workbookView xWindow="9975" yWindow="-15" windowWidth="10020" windowHeight="7380" tabRatio="401"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4" i="36"/>
  <c r="K501" i="36"/>
  <c r="K502" i="36"/>
  <c r="K505" i="36"/>
  <c r="K508" i="36"/>
  <c r="C518" i="36"/>
  <c r="B519" i="36"/>
  <c r="B561" i="36" s="1"/>
  <c r="B629" i="36" s="1"/>
  <c r="F520"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H307" i="32"/>
  <c r="H308" i="32"/>
  <c r="K324" i="32"/>
  <c r="K338" i="32"/>
  <c r="K350" i="32"/>
  <c r="K362" i="32"/>
  <c r="K372" i="32"/>
  <c r="K382" i="32"/>
  <c r="K406" i="32"/>
  <c r="K407" i="32"/>
  <c r="K421" i="32"/>
  <c r="C429" i="32"/>
  <c r="B430" i="32"/>
  <c r="H431" i="32"/>
  <c r="H432" i="32"/>
  <c r="K452" i="32"/>
  <c r="K473" i="32"/>
  <c r="K488" i="32"/>
  <c r="K500" i="32"/>
  <c r="K507" i="32"/>
  <c r="K508" i="32"/>
  <c r="K511" i="32"/>
  <c r="K514" i="32"/>
  <c r="C524" i="32"/>
  <c r="B525" i="32"/>
  <c r="F526" i="32"/>
  <c r="K529" i="32"/>
  <c r="K530" i="32"/>
  <c r="K535" i="32"/>
  <c r="K541" i="32"/>
  <c r="K548" i="32"/>
  <c r="K561" i="32"/>
  <c r="K564" i="32"/>
  <c r="C566" i="32"/>
  <c r="B567" i="32"/>
  <c r="B635" i="32" s="1"/>
  <c r="F568" i="32"/>
  <c r="K570" i="32"/>
  <c r="K571" i="32"/>
  <c r="K585" i="32"/>
  <c r="K586" i="32"/>
  <c r="K589" i="32"/>
  <c r="K594" i="32"/>
  <c r="K599" i="32"/>
  <c r="K606" i="32"/>
  <c r="K607" i="32"/>
  <c r="K616" i="32"/>
  <c r="K627" i="32"/>
  <c r="K632" i="32"/>
  <c r="C634" i="32"/>
  <c r="F636" i="32"/>
  <c r="K639" i="32"/>
  <c r="K659" i="32"/>
  <c r="C3" i="33" l="1"/>
  <c r="C372" i="35"/>
  <c r="C133" i="35"/>
  <c r="C465" i="35"/>
  <c r="C573" i="35"/>
  <c r="C260" i="35"/>
  <c r="C475" i="33"/>
  <c r="C387" i="33"/>
  <c r="C271" i="33"/>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628" i="18"/>
  <c r="F630" i="18"/>
  <c r="F562" i="18"/>
  <c r="F520" i="18"/>
  <c r="H425" i="18"/>
  <c r="H424" i="18"/>
  <c r="H307" i="18"/>
  <c r="H306" i="18"/>
  <c r="B305" i="18"/>
  <c r="B423" i="18"/>
  <c r="B519"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c r="B574" i="30"/>
  <c r="B272" i="27"/>
  <c r="B388" i="27"/>
  <c r="B476" i="27"/>
  <c r="B518" i="27"/>
  <c r="B585" i="27"/>
  <c r="B139" i="27"/>
  <c r="B306" i="25"/>
  <c r="B430" i="25"/>
  <c r="B525" i="25"/>
  <c r="B567" i="25"/>
  <c r="B635" i="25"/>
  <c r="B160" i="25"/>
  <c r="C159" i="25"/>
  <c r="C305" i="25"/>
  <c r="C524" i="25"/>
  <c r="C566" i="25"/>
  <c r="C634" i="25"/>
  <c r="C518" i="18"/>
  <c r="C3" i="19"/>
  <c r="C560" i="18"/>
  <c r="C3" i="30"/>
  <c r="C573" i="30"/>
  <c r="C372" i="30"/>
  <c r="C158" i="18"/>
  <c r="C304" i="18"/>
  <c r="C422" i="18"/>
  <c r="C465" i="30"/>
  <c r="C260" i="30"/>
  <c r="C3" i="27"/>
  <c r="C584" i="27"/>
  <c r="C517" i="27"/>
  <c r="C507" i="30"/>
  <c r="C133" i="30"/>
  <c r="C112" i="19"/>
  <c r="B3" i="20"/>
  <c r="B3" i="21"/>
  <c r="C138" i="27"/>
  <c r="C475" i="27"/>
  <c r="C271" i="27"/>
  <c r="C387" i="27"/>
  <c r="C3" i="22"/>
  <c r="C112" i="22"/>
  <c r="B112" i="21"/>
  <c r="B112" i="20"/>
  <c r="C138" i="33" l="1"/>
  <c r="C517" i="33"/>
  <c r="C584" i="33"/>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<sst xmlns="http://schemas.openxmlformats.org/spreadsheetml/2006/main" count="6503" uniqueCount="663">
  <si>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</si>
  <si>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</si>
  <si>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</si>
  <si>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</si>
  <si>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</si>
  <si>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</si>
  <si>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</si>
  <si>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</si>
  <si>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</si>
  <si>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</si>
  <si>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</si>
  <si>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</si>
  <si>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</si>
  <si>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</si>
  <si>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</si>
  <si>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</si>
  <si>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</si>
  <si>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</si>
  <si>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</si>
  <si>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</si>
  <si>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</si>
  <si>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</si>
  <si>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</si>
  <si>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</si>
  <si>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</si>
  <si>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</si>
  <si>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</si>
  <si>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</si>
  <si>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</si>
  <si>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</si>
  <si>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</si>
  <si>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</si>
  <si>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</si>
  <si>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</si>
  <si>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</si>
  <si>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</si>
  <si>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</si>
  <si>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</si>
  <si>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</si>
  <si>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</si>
  <si>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</si>
  <si>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</si>
  <si>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</si>
  <si>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</si>
  <si>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</si>
  <si>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</si>
  <si>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</si>
  <si>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</si>
  <si>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</si>
  <si>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</si>
  <si>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</si>
  <si>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</si>
  <si>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</si>
  <si>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</si>
  <si>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</si>
  <si>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</si>
  <si>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</si>
  <si>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</si>
  <si>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</si>
  <si>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</si>
  <si>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</si>
  <si>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</si>
  <si>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</si>
  <si>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</si>
  <si>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</si>
  <si>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</si>
  <si>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</si>
  <si>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</si>
  <si>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</si>
  <si>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</si>
  <si>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</si>
  <si>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</si>
  <si>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</si>
  <si>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</si>
  <si>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</si>
  <si>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</si>
  <si>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</si>
  <si>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</si>
  <si>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</si>
  <si>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</si>
  <si>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</si>
  <si>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</si>
  <si>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</si>
  <si>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</si>
  <si>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</si>
  <si>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</si>
  <si>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</si>
  <si>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</si>
  <si>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</si>
  <si>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</si>
  <si>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</si>
  <si>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</si>
  <si>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</si>
  <si>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</si>
  <si>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</si>
  <si>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</si>
  <si>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</si>
  <si>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</si>
  <si>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</si>
  <si>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</si>
  <si>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</si>
  <si>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</si>
  <si>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</si>
  <si>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</si>
  <si>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</si>
  <si>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</si>
  <si>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</si>
  <si>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</si>
  <si>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</si>
  <si>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</si>
  <si>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</si>
  <si>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</si>
  <si>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</si>
  <si>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</si>
  <si>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</si>
  <si>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</si>
  <si>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</si>
  <si>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</si>
  <si>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</si>
  <si>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</si>
  <si>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</si>
  <si>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</si>
  <si>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</si>
  <si>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</si>
  <si>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</si>
  <si>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</si>
  <si>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</si>
  <si>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</si>
  <si>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</si>
  <si>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</si>
  <si>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</si>
  <si>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</si>
  <si>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</si>
  <si>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</si>
  <si>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</si>
  <si>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</si>
  <si>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</si>
  <si>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</si>
  <si>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</si>
  <si>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</si>
  <si>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</si>
  <si>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</si>
  <si>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</si>
  <si>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</si>
  <si>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</si>
  <si>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</si>
  <si>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</si>
  <si>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</si>
  <si>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</si>
  <si>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</si>
  <si>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</si>
  <si>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</si>
  <si>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</si>
  <si>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</si>
  <si>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</si>
  <si>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</si>
  <si>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</si>
  <si>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</si>
  <si>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</si>
  <si>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</si>
  <si>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</si>
  <si>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</si>
  <si>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</si>
  <si>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</si>
  <si>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</si>
  <si>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</si>
  <si>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</si>
  <si>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</si>
  <si>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</si>
  <si>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</si>
  <si>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</si>
  <si>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</si>
  <si>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</si>
  <si>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</si>
  <si>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</si>
  <si>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</si>
  <si>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</si>
  <si>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</si>
  <si>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</si>
  <si>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</si>
  <si>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</si>
  <si>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</si>
  <si>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</si>
  <si>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</si>
  <si>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</si>
  <si>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</si>
  <si>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</si>
  <si>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</si>
  <si>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</si>
  <si>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</si>
  <si>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</si>
  <si>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</si>
  <si>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</si>
  <si>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</si>
  <si>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</si>
  <si>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</si>
  <si>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</si>
  <si>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</si>
  <si>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</si>
  <si>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</si>
  <si>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</si>
  <si>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</si>
  <si>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</si>
  <si>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</si>
  <si>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</si>
  <si>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</si>
  <si>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</si>
  <si>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</si>
  <si>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</si>
  <si>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</si>
  <si>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</si>
  <si>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</si>
  <si>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</si>
  <si>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</si>
  <si>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</si>
  <si>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</si>
  <si>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</si>
  <si>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</si>
  <si>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</si>
  <si>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</si>
  <si>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</si>
  <si>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</si>
  <si>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</si>
  <si>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</si>
  <si>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</si>
  <si>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</si>
  <si>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</si>
  <si>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</si>
  <si>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</si>
  <si>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</si>
  <si>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</si>
  <si>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</si>
  <si>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</si>
  <si>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</si>
  <si>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</si>
  <si>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</si>
  <si>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</si>
  <si>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</si>
  <si>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</si>
  <si>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</si>
  <si>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</si>
  <si>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</si>
  <si>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</si>
  <si>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</si>
  <si>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</si>
  <si>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</si>
  <si>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</si>
  <si>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</si>
  <si>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</si>
  <si>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</si>
  <si>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</si>
  <si>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</si>
  <si>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</si>
  <si>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</si>
  <si>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</si>
  <si>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</si>
  <si>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</si>
  <si>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</si>
  <si>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</si>
  <si>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</si>
  <si>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</si>
  <si>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</si>
  <si>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</si>
  <si>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</si>
  <si>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</si>
  <si>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</si>
  <si>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</si>
  <si>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</si>
  <si>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</si>
  <si>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</si>
  <si>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</si>
  <si>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</si>
  <si>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</si>
  <si>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</si>
  <si>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</si>
  <si>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</si>
  <si>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</si>
  <si>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</si>
  <si>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</si>
  <si>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</si>
  <si>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</si>
  <si>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</si>
  <si>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</si>
  <si>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</si>
  <si>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</si>
  <si>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</si>
  <si>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</si>
  <si>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</si>
  <si>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</si>
  <si>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</si>
  <si>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</si>
  <si>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</si>
  <si>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</si>
  <si>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</si>
  <si>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</si>
  <si>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</si>
  <si>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</si>
  <si>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</si>
  <si>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</si>
  <si>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</si>
  <si>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</si>
  <si>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</si>
  <si>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</si>
  <si>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</si>
  <si>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</si>
  <si>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</si>
  <si>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</si>
  <si>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</si>
  <si>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</si>
  <si>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</si>
  <si>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</si>
  <si>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</si>
  <si>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</si>
  <si>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</si>
  <si>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</si>
  <si>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</si>
  <si>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</si>
  <si>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</si>
  <si>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</si>
  <si>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</si>
  <si>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</si>
  <si>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</si>
  <si>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</si>
  <si>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</si>
  <si>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</si>
  <si>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</si>
  <si>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</si>
  <si>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</si>
  <si>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</si>
  <si>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</si>
  <si>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</si>
  <si>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</si>
  <si>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</si>
  <si>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</si>
  <si>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</si>
  <si>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</si>
  <si>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</si>
  <si>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</si>
  <si>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</si>
  <si>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</si>
  <si>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</si>
  <si>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</si>
  <si>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</si>
  <si>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</si>
  <si>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</si>
  <si>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</si>
  <si>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</si>
  <si>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</si>
  <si>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</si>
  <si>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</si>
  <si>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</si>
  <si>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</si>
  <si>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</si>
  <si>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</si>
  <si>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</si>
  <si>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</si>
  <si>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</si>
  <si>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</si>
  <si>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</si>
  <si>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</si>
  <si>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</si>
  <si>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</si>
  <si>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</si>
  <si>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</si>
  <si>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</si>
  <si>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</si>
  <si>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</si>
  <si>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</si>
  <si>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</si>
  <si>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</si>
  <si>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</si>
  <si>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</si>
  <si>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</si>
  <si>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</si>
  <si>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</si>
  <si>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</si>
  <si>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</si>
  <si>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</si>
  <si>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</si>
  <si>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</si>
  <si>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</si>
  <si>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</si>
  <si>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</si>
  <si>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</si>
  <si>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</si>
  <si>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</si>
  <si>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</si>
  <si>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</si>
  <si>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</si>
  <si>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</si>
  <si>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</si>
  <si>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</si>
  <si>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</si>
  <si>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</si>
  <si>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</si>
  <si>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</si>
  <si>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</si>
  <si>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</si>
  <si>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</si>
  <si>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</si>
  <si>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</si>
  <si>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</si>
  <si>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</si>
  <si>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</si>
  <si>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</si>
  <si>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</si>
  <si>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</si>
  <si>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</si>
  <si>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</si>
  <si>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</si>
  <si>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</si>
  <si>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</si>
  <si>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</si>
  <si>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</si>
  <si>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</si>
  <si>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</si>
  <si>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</si>
  <si>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</si>
  <si>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</si>
  <si>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</si>
  <si>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</si>
  <si>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</si>
  <si>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</si>
  <si>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</si>
  <si>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</si>
  <si>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</si>
  <si>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</si>
  <si>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</si>
  <si>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</si>
  <si>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</si>
  <si>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</si>
  <si>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</si>
  <si>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</si>
  <si>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</si>
  <si>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</si>
  <si>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</si>
  <si>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</si>
  <si>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</si>
  <si>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</si>
  <si>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</si>
  <si>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</si>
  <si>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</si>
  <si>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</si>
  <si>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</si>
  <si>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</si>
  <si>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</si>
  <si>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</si>
  <si>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</si>
  <si>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</si>
  <si>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</si>
  <si>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</si>
  <si>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</si>
  <si>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</si>
  <si>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</si>
  <si>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</si>
  <si>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</si>
  <si>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</si>
  <si>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</si>
  <si>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</si>
  <si>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</si>
  <si>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</si>
  <si>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</si>
  <si>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</si>
  <si>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</si>
  <si>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</si>
  <si>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</si>
  <si>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</si>
  <si>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</si>
  <si>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</si>
  <si>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</si>
  <si>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</si>
  <si>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</si>
  <si>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</si>
  <si>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</si>
  <si>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</si>
  <si>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</si>
  <si>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</si>
  <si>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</si>
  <si>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</si>
  <si>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</si>
  <si>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</si>
  <si>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</si>
  <si>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</si>
  <si>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</si>
  <si>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</si>
  <si>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</si>
  <si>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</si>
  <si>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</si>
  <si>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</si>
  <si>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</si>
  <si>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</si>
  <si>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</si>
  <si>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</si>
  <si>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</si>
  <si>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</si>
  <si>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</si>
  <si>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</si>
  <si>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</si>
  <si>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</si>
  <si>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</si>
  <si>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30.6.2024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</si>
  <si>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</si>
  <si>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</si>
  <si>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</si>
  <si>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</si>
  <si>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</si>
  <si>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</si>
  <si>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</si>
  <si>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</si>
  <si>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</si>
  <si>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</si>
  <si>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</si>
  <si>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</si>
  <si>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</si>
  <si>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</si>
  <si>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</si>
  <si>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</si>
  <si>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</si>
  <si>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</si>
  <si>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</si>
  <si>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</si>
  <si>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</si>
  <si>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</si>
  <si>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</si>
  <si>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</si>
  <si>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</si>
  <si>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</si>
  <si>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</si>
  <si>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</si>
  <si>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</si>
  <si>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</si>
  <si>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</si>
  <si>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</si>
  <si>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</si>
  <si>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</si>
  <si>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</si>
  <si>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</si>
  <si>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</si>
  <si>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</si>
  <si>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</si>
  <si>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</si>
  <si>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</si>
  <si>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</si>
  <si>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</si>
  <si>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</si>
  <si>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</si>
  <si>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</si>
  <si>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</si>
  <si>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</si>
  <si>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</si>
  <si>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</si>
  <si>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</si>
  <si>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</si>
  <si>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</si>
  <si>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</si>
  <si>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</si>
  <si>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</si>
  <si>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</si>
  <si>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</si>
  <si>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</si>
  <si>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</si>
  <si>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</si>
  <si>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</si>
  <si>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</si>
  <si>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</si>
  <si>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</si>
  <si>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</si>
  <si>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</si>
  <si>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</si>
  <si>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</si>
  <si>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</si>
  <si>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</si>
  <si>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</si>
  <si>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</si>
  <si>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</si>
  <si>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</si>
  <si>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</si>
  <si>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</si>
  <si>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</si>
  <si>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</si>
  <si>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</si>
  <si>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</si>
  <si>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</si>
  <si>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</si>
  <si>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</si>
  <si>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</si>
  <si>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</si>
  <si>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</si>
  <si>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</si>
  <si>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</si>
  <si>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</si>
  <si>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</si>
  <si>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</si>
  <si>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</si>
  <si>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</si>
  <si>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</si>
  <si>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</si>
  <si>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</si>
  <si>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</si>
  <si>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</si>
  <si>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</si>
  <si>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</si>
  <si>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</si>
  <si>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</si>
  <si>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</si>
  <si>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</si>
  <si>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</si>
  <si>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</si>
  <si>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</si>
  <si>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</si>
  <si>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</si>
  <si>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</si>
  <si>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</si>
  <si>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</si>
  <si>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</si>
  <si>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</si>
  <si>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</si>
  <si>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</si>
  <si>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</si>
  <si>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</si>
  <si>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</si>
  <si>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</si>
  <si>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</si>
  <si>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</si>
  <si>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JUIN 2024</t>
  </si>
  <si>
    <t>Taux moyen de remboursement de JUIN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</si>
  <si>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</si>
  <si>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</si>
  <si>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</si>
  <si>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JUIN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</si>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</sst>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34" fillId="2"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0" fontId="21" fillId="2" borderId="5" xfId="0" applyFont="1" applyFill="1" applyBorder="1" applyAlignment="1">
      <alignment horizontal="left" wrapText="1" indent="6"/>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0" fontId="0" fillId="2" borderId="0" xfId="0" applyFill="1" applyBorder="1" applyAlignment="1">
      <alignment horizontal="left" wrapText="1" indent="6"/>
    </xf>
    <xf numFmtId="0" fontId="0" fillId="2" borderId="5" xfId="0"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0" fillId="2" borderId="0" xfId="0" applyFill="1" applyBorder="1" applyAlignment="1">
      <alignment horizontal="left" wrapText="1" indent="4"/>
    </xf>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10" fillId="2" borderId="10" xfId="0" applyNumberFormat="1" applyFont="1" applyFill="1" applyBorder="1" applyAlignment="1"/>
    <xf numFmtId="0" fontId="26" fillId="2" borderId="0" xfId="0" applyFont="1" applyFill="1" applyBorder="1" applyAlignment="1"/>
    <xf numFmtId="0" fontId="21" fillId="3" borderId="5" xfId="0" applyFont="1" applyFill="1" applyBorder="1" applyAlignment="1">
      <alignment horizontal="left" wrapText="1" indent="6"/>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5" fillId="3" borderId="10" xfId="0" applyNumberFormat="1" applyFont="1" applyFill="1" applyBorder="1" applyAlignment="1"/>
    <xf numFmtId="0" fontId="0" fillId="3" borderId="0" xfId="0" applyFill="1" applyBorder="1" applyAlignment="1"/>
    <xf numFmtId="190" fontId="2" fillId="2" borderId="13" xfId="0" applyNumberFormat="1" applyFont="1" applyFill="1" applyBorder="1" applyAlignment="1"/>
    <xf numFmtId="0" fontId="0" fillId="2" borderId="6" xfId="0" applyFill="1" applyBorder="1" applyAlignment="1"/>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0" fontId="0" fillId="3" borderId="5" xfId="0" applyFill="1" applyBorder="1" applyAlignment="1">
      <alignment horizontal="left" wrapText="1" indent="3"/>
    </xf>
    <xf numFmtId="190" fontId="2" fillId="2" borderId="2" xfId="0" applyNumberFormat="1" applyFont="1" applyFill="1" applyBorder="1" applyAlignment="1"/>
    <xf numFmtId="190" fontId="2" fillId="2" borderId="0" xfId="0" applyNumberFormat="1" applyFont="1" applyFill="1" applyBorder="1" applyAlignment="1">
      <alignment horizontal="left" indent="4"/>
    </xf>
    <xf numFmtId="190" fontId="10" fillId="2" borderId="0" xfId="0" applyNumberFormat="1" applyFont="1" applyFill="1" applyBorder="1" applyAlignment="1">
      <alignment horizontal="left" indent="2"/>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190" fontId="2" fillId="2" borderId="0" xfId="0" applyNumberFormat="1" applyFont="1" applyFill="1" applyBorder="1" applyAlignment="1">
      <alignment horizontal="left" wrapText="1" indent="4"/>
    </xf>
    <xf numFmtId="190" fontId="5" fillId="2" borderId="0" xfId="0" applyNumberFormat="1" applyFont="1" applyFill="1" applyBorder="1" applyAlignment="1"/>
    <xf numFmtId="190" fontId="2" fillId="2" borderId="0" xfId="0" applyNumberFormat="1" applyFont="1" applyFill="1" applyBorder="1" applyAlignment="1">
      <alignment horizontal="left" indent="8"/>
    </xf>
    <xf numFmtId="190" fontId="11" fillId="2" borderId="0" xfId="0" applyNumberFormat="1" applyFont="1" applyFill="1" applyBorder="1" applyAlignment="1">
      <alignment horizontal="left" indent="6"/>
    </xf>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14" fillId="2" borderId="13" xfId="0" applyNumberFormat="1" applyFont="1" applyFill="1" applyBorder="1" applyAlignment="1"/>
    <xf numFmtId="190" fontId="14" fillId="2" borderId="6" xfId="0" applyNumberFormat="1" applyFont="1"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86" fontId="10" fillId="2" borderId="12" xfId="0" applyNumberFormat="1" applyFont="1" applyFill="1" applyBorder="1" applyAlignment="1">
      <alignment wrapText="1"/>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1" fillId="3" borderId="10" xfId="0" applyNumberFormat="1" applyFont="1" applyFill="1" applyBorder="1" applyAlignment="1">
      <alignment horizontal="left" wrapText="1" indent="10"/>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6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A43" sqref="A43"/>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661</v>
      </c>
      <c r="B1" s="850"/>
      <c r="C1" s="850"/>
      <c r="D1" s="850"/>
      <c r="E1" s="849"/>
    </row>
    <row r="2" spans="1:5" ht="42.75" customHeight="1" x14ac:dyDescent="0.2">
      <c r="A2" s="848" t="s">
        <v>660</v>
      </c>
      <c r="B2" s="847"/>
      <c r="C2" s="847"/>
      <c r="D2" s="847"/>
      <c r="E2" s="846"/>
    </row>
    <row r="3" spans="1:5" ht="42.75" customHeight="1" thickBot="1" x14ac:dyDescent="0.25">
      <c r="A3" s="845" t="s">
        <v>629</v>
      </c>
      <c r="B3" s="844"/>
      <c r="C3" s="844"/>
      <c r="D3" s="844"/>
      <c r="E3" s="843"/>
    </row>
    <row r="4" spans="1:5" ht="30.75" customHeight="1" x14ac:dyDescent="0.2">
      <c r="A4" s="842" t="s">
        <v>659</v>
      </c>
      <c r="B4" s="841" t="s">
        <v>658</v>
      </c>
      <c r="C4" s="840" t="s">
        <v>657</v>
      </c>
      <c r="D4" s="839" t="s">
        <v>656</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654520550.6999743</v>
      </c>
      <c r="C7" s="796">
        <v>3519529.9725699998</v>
      </c>
      <c r="D7" s="795">
        <v>5502284.5100000007</v>
      </c>
      <c r="E7" s="794">
        <v>663542365.18254423</v>
      </c>
    </row>
    <row r="8" spans="1:5" ht="14.25" customHeight="1" x14ac:dyDescent="0.2">
      <c r="A8" s="833" t="s">
        <v>102</v>
      </c>
      <c r="B8" s="797">
        <v>1232873811.8706408</v>
      </c>
      <c r="C8" s="835">
        <v>19033748.627599999</v>
      </c>
      <c r="D8" s="795">
        <v>10477397.91</v>
      </c>
      <c r="E8" s="794">
        <v>1262384958.4082408</v>
      </c>
    </row>
    <row r="9" spans="1:5" s="783" customFormat="1" x14ac:dyDescent="0.2">
      <c r="A9" s="834" t="s">
        <v>113</v>
      </c>
      <c r="B9" s="813">
        <v>1887394362.5706153</v>
      </c>
      <c r="C9" s="812">
        <v>22553278.600169998</v>
      </c>
      <c r="D9" s="811">
        <v>15979682.419999998</v>
      </c>
      <c r="E9" s="810">
        <v>1925927323.5907853</v>
      </c>
    </row>
    <row r="10" spans="1:5" ht="21" customHeight="1" x14ac:dyDescent="0.2">
      <c r="A10" s="833" t="s">
        <v>121</v>
      </c>
      <c r="B10" s="797">
        <v>306110965.27955514</v>
      </c>
      <c r="C10" s="796">
        <v>990819.2200000002</v>
      </c>
      <c r="D10" s="795">
        <v>17711.190000000002</v>
      </c>
      <c r="E10" s="794">
        <v>307119495.68955517</v>
      </c>
    </row>
    <row r="11" spans="1:5" x14ac:dyDescent="0.2">
      <c r="A11" s="833" t="s">
        <v>122</v>
      </c>
      <c r="B11" s="797">
        <v>15387445.505163996</v>
      </c>
      <c r="C11" s="796">
        <v>23747479.699999992</v>
      </c>
      <c r="D11" s="795">
        <v>1317.51</v>
      </c>
      <c r="E11" s="794">
        <v>39136242.715163983</v>
      </c>
    </row>
    <row r="12" spans="1:5" x14ac:dyDescent="0.2">
      <c r="A12" s="833" t="s">
        <v>243</v>
      </c>
      <c r="B12" s="797">
        <v>141221180.83213001</v>
      </c>
      <c r="C12" s="796">
        <v>2453178.0000000005</v>
      </c>
      <c r="D12" s="795">
        <v>350988.9200000001</v>
      </c>
      <c r="E12" s="794">
        <v>144025347.75213</v>
      </c>
    </row>
    <row r="13" spans="1:5" s="783" customFormat="1" ht="22.5" customHeight="1" x14ac:dyDescent="0.2">
      <c r="A13" s="834" t="s">
        <v>655</v>
      </c>
      <c r="B13" s="813">
        <v>2350113954.1874647</v>
      </c>
      <c r="C13" s="812">
        <v>49744755.520169981</v>
      </c>
      <c r="D13" s="811">
        <v>16349700.039999999</v>
      </c>
      <c r="E13" s="810">
        <v>2416208409.7476349</v>
      </c>
    </row>
    <row r="14" spans="1:5" ht="18.75" customHeight="1" x14ac:dyDescent="0.2">
      <c r="A14" s="833" t="s">
        <v>124</v>
      </c>
      <c r="B14" s="797">
        <v>619860780.89670932</v>
      </c>
      <c r="C14" s="796">
        <v>1821820.1399999973</v>
      </c>
      <c r="D14" s="795">
        <v>1316270.3400000003</v>
      </c>
      <c r="E14" s="794">
        <v>622998871.37670934</v>
      </c>
    </row>
    <row r="15" spans="1:5" x14ac:dyDescent="0.2">
      <c r="A15" s="833" t="s">
        <v>132</v>
      </c>
      <c r="B15" s="797">
        <v>362280474.79020828</v>
      </c>
      <c r="C15" s="796">
        <v>2050694.6800000002</v>
      </c>
      <c r="D15" s="795">
        <v>13797189.150000006</v>
      </c>
      <c r="E15" s="794">
        <v>378128358.62020826</v>
      </c>
    </row>
    <row r="16" spans="1:5" x14ac:dyDescent="0.2">
      <c r="A16" s="833" t="s">
        <v>136</v>
      </c>
      <c r="B16" s="797">
        <v>75763359.24892965</v>
      </c>
      <c r="C16" s="796">
        <v>10575.74</v>
      </c>
      <c r="D16" s="795">
        <v>63476.749999999949</v>
      </c>
      <c r="E16" s="794">
        <v>75837411.738929644</v>
      </c>
    </row>
    <row r="17" spans="1:5" x14ac:dyDescent="0.2">
      <c r="A17" s="833" t="s">
        <v>141</v>
      </c>
      <c r="B17" s="797">
        <v>16796601.370000053</v>
      </c>
      <c r="C17" s="796">
        <v>26760.400000000023</v>
      </c>
      <c r="D17" s="795">
        <v>10619.310000000003</v>
      </c>
      <c r="E17" s="794">
        <v>16833981.08000005</v>
      </c>
    </row>
    <row r="18" spans="1:5" x14ac:dyDescent="0.2">
      <c r="A18" s="833" t="s">
        <v>139</v>
      </c>
      <c r="B18" s="797">
        <v>6254574.5999999801</v>
      </c>
      <c r="C18" s="796">
        <v>2790.0000000000009</v>
      </c>
      <c r="D18" s="795">
        <v>120.68999999999998</v>
      </c>
      <c r="E18" s="794">
        <v>6257485.2899999805</v>
      </c>
    </row>
    <row r="19" spans="1:5" x14ac:dyDescent="0.2">
      <c r="A19" s="833" t="s">
        <v>466</v>
      </c>
      <c r="B19" s="797">
        <v>1829351.7999999998</v>
      </c>
      <c r="C19" s="796">
        <v>6650</v>
      </c>
      <c r="D19" s="795">
        <v>18258</v>
      </c>
      <c r="E19" s="794">
        <v>1854259.7999999998</v>
      </c>
    </row>
    <row r="20" spans="1:5" x14ac:dyDescent="0.2">
      <c r="A20" s="833" t="s">
        <v>654</v>
      </c>
      <c r="B20" s="797">
        <v>33813.160000000011</v>
      </c>
      <c r="C20" s="796">
        <v>838.37000000000012</v>
      </c>
      <c r="D20" s="795">
        <v>410.48</v>
      </c>
      <c r="E20" s="794">
        <v>35062.010000000017</v>
      </c>
    </row>
    <row r="21" spans="1:5" x14ac:dyDescent="0.2">
      <c r="A21" s="833" t="s">
        <v>244</v>
      </c>
      <c r="B21" s="797">
        <v>16634600.659999967</v>
      </c>
      <c r="C21" s="796">
        <v>45849.909999999974</v>
      </c>
      <c r="D21" s="795">
        <v>55758.12</v>
      </c>
      <c r="E21" s="794">
        <v>16736208.689999966</v>
      </c>
    </row>
    <row r="22" spans="1:5" s="783" customFormat="1" ht="20.25" customHeight="1" x14ac:dyDescent="0.2">
      <c r="A22" s="834" t="s">
        <v>287</v>
      </c>
      <c r="B22" s="813">
        <v>1099453556.5258474</v>
      </c>
      <c r="C22" s="812">
        <v>3965979.2399999979</v>
      </c>
      <c r="D22" s="811">
        <v>15262102.840000005</v>
      </c>
      <c r="E22" s="810">
        <v>1118681638.6058474</v>
      </c>
    </row>
    <row r="23" spans="1:5" ht="24.75" customHeight="1" x14ac:dyDescent="0.2">
      <c r="A23" s="833" t="s">
        <v>145</v>
      </c>
      <c r="B23" s="797">
        <v>255853023.87185481</v>
      </c>
      <c r="C23" s="796">
        <v>8978072.5199999902</v>
      </c>
      <c r="D23" s="795">
        <v>180054.65999999997</v>
      </c>
      <c r="E23" s="794">
        <v>265011151.05185479</v>
      </c>
    </row>
    <row r="24" spans="1:5" ht="23.25" customHeight="1" x14ac:dyDescent="0.2">
      <c r="A24" s="833" t="s">
        <v>162</v>
      </c>
      <c r="B24" s="797">
        <v>459084029.56117576</v>
      </c>
      <c r="C24" s="796">
        <v>678996.11999999965</v>
      </c>
      <c r="D24" s="795">
        <v>4789953.6399999997</v>
      </c>
      <c r="E24" s="794">
        <v>464552979.32117575</v>
      </c>
    </row>
    <row r="25" spans="1:5" ht="24.75" customHeight="1" x14ac:dyDescent="0.2">
      <c r="A25" s="833" t="s">
        <v>653</v>
      </c>
      <c r="B25" s="797">
        <v>873084503.72999907</v>
      </c>
      <c r="C25" s="796"/>
      <c r="D25" s="795">
        <v>371656649.69</v>
      </c>
      <c r="E25" s="794">
        <v>1244741153.4199991</v>
      </c>
    </row>
    <row r="26" spans="1:5" ht="22.5" customHeight="1" x14ac:dyDescent="0.2">
      <c r="A26" s="833" t="s">
        <v>158</v>
      </c>
      <c r="B26" s="797">
        <v>41433046.572258011</v>
      </c>
      <c r="C26" s="796">
        <v>38083.230499999998</v>
      </c>
      <c r="D26" s="795">
        <v>719967.79926</v>
      </c>
      <c r="E26" s="794">
        <v>42191097.602018006</v>
      </c>
    </row>
    <row r="27" spans="1:5" s="783" customFormat="1" ht="18" customHeight="1" x14ac:dyDescent="0.2">
      <c r="A27" s="834" t="s">
        <v>652</v>
      </c>
      <c r="B27" s="813">
        <v>5079022114.4485989</v>
      </c>
      <c r="C27" s="812">
        <v>63405886.630669966</v>
      </c>
      <c r="D27" s="811">
        <v>408958428.66925997</v>
      </c>
      <c r="E27" s="810">
        <v>5551386429.7485285</v>
      </c>
    </row>
    <row r="28" spans="1:5" ht="17.25" customHeight="1" x14ac:dyDescent="0.2">
      <c r="A28" s="833" t="s">
        <v>152</v>
      </c>
      <c r="B28" s="797">
        <v>2191703746.6967659</v>
      </c>
      <c r="C28" s="796">
        <v>6146792.7200000025</v>
      </c>
      <c r="D28" s="795">
        <v>1931024.8799999976</v>
      </c>
      <c r="E28" s="794">
        <v>2199781564.2967658</v>
      </c>
    </row>
    <row r="29" spans="1:5" x14ac:dyDescent="0.2">
      <c r="A29" s="833" t="s">
        <v>154</v>
      </c>
      <c r="B29" s="797">
        <v>648934072.89000249</v>
      </c>
      <c r="C29" s="796">
        <v>6323925.5200000321</v>
      </c>
      <c r="D29" s="795">
        <v>2572689.2799999989</v>
      </c>
      <c r="E29" s="794">
        <v>657830687.69000244</v>
      </c>
    </row>
    <row r="30" spans="1:5" x14ac:dyDescent="0.2">
      <c r="A30" s="833" t="s">
        <v>153</v>
      </c>
      <c r="B30" s="797">
        <v>37195.240000000005</v>
      </c>
      <c r="C30" s="796"/>
      <c r="D30" s="795"/>
      <c r="E30" s="794">
        <v>37195.240000000005</v>
      </c>
    </row>
    <row r="31" spans="1:5" s="783" customFormat="1" x14ac:dyDescent="0.2">
      <c r="A31" s="832" t="s">
        <v>651</v>
      </c>
      <c r="B31" s="813">
        <v>2840675014.8267684</v>
      </c>
      <c r="C31" s="812">
        <v>12470718.240000034</v>
      </c>
      <c r="D31" s="811">
        <v>4503714.1599999964</v>
      </c>
      <c r="E31" s="810">
        <v>2857649447.2267685</v>
      </c>
    </row>
    <row r="32" spans="1:5" s="783" customFormat="1" ht="24.75" hidden="1" customHeight="1" x14ac:dyDescent="0.2">
      <c r="A32" s="831" t="s">
        <v>650</v>
      </c>
      <c r="B32" s="830"/>
      <c r="C32" s="829"/>
      <c r="D32" s="828"/>
      <c r="E32" s="827"/>
    </row>
    <row r="33" spans="1:5" s="783" customFormat="1" ht="22.5" customHeight="1" thickBot="1" x14ac:dyDescent="0.25">
      <c r="A33" s="826" t="s">
        <v>649</v>
      </c>
      <c r="B33" s="787">
        <v>7919697129.2753696</v>
      </c>
      <c r="C33" s="786">
        <v>75876604.870670006</v>
      </c>
      <c r="D33" s="785">
        <v>413462142.82925993</v>
      </c>
      <c r="E33" s="784">
        <v>8409035876.9752998</v>
      </c>
    </row>
    <row r="34" spans="1:5" s="821" customFormat="1" ht="24.95" customHeight="1" x14ac:dyDescent="0.2">
      <c r="A34" s="819" t="s">
        <v>648</v>
      </c>
      <c r="B34" s="825">
        <v>4045976199.7385616</v>
      </c>
      <c r="C34" s="824">
        <v>140809155.09391329</v>
      </c>
      <c r="D34" s="823">
        <v>19401050.465637356</v>
      </c>
      <c r="E34" s="822">
        <v>4206186405.2981124</v>
      </c>
    </row>
    <row r="35" spans="1:5" ht="24.95" customHeight="1" x14ac:dyDescent="0.2">
      <c r="A35" s="814" t="s">
        <v>647</v>
      </c>
      <c r="B35" s="813">
        <v>683770114.21554828</v>
      </c>
      <c r="C35" s="812">
        <v>23801285.650088072</v>
      </c>
      <c r="D35" s="811">
        <v>3280325.2035274487</v>
      </c>
      <c r="E35" s="810">
        <v>710851725.0691638</v>
      </c>
    </row>
    <row r="36" spans="1:5" ht="24.95" customHeight="1" x14ac:dyDescent="0.2">
      <c r="A36" s="814" t="s">
        <v>646</v>
      </c>
      <c r="B36" s="813"/>
      <c r="C36" s="812"/>
      <c r="D36" s="811"/>
      <c r="E36" s="810"/>
    </row>
    <row r="37" spans="1:5" ht="24.95" customHeight="1" x14ac:dyDescent="0.2">
      <c r="A37" s="814" t="s">
        <v>645</v>
      </c>
      <c r="B37" s="813">
        <v>2297939782.9100928</v>
      </c>
      <c r="C37" s="812">
        <v>76588098.222738862</v>
      </c>
      <c r="D37" s="811">
        <v>10555474.716104535</v>
      </c>
      <c r="E37" s="810">
        <v>2385083355.8489361</v>
      </c>
    </row>
    <row r="38" spans="1:5" ht="24.95" customHeight="1" x14ac:dyDescent="0.2">
      <c r="A38" s="798" t="s">
        <v>644</v>
      </c>
      <c r="B38" s="797">
        <v>287090299.55880243</v>
      </c>
      <c r="C38" s="796">
        <v>17038235.960000008</v>
      </c>
      <c r="D38" s="795">
        <v>1312526.7799999989</v>
      </c>
      <c r="E38" s="794">
        <v>305441062.29880238</v>
      </c>
    </row>
    <row r="39" spans="1:5" ht="24.95" customHeight="1" x14ac:dyDescent="0.2">
      <c r="A39" s="798" t="s">
        <v>643</v>
      </c>
      <c r="B39" s="797">
        <v>50867366.776593864</v>
      </c>
      <c r="C39" s="796">
        <v>1869491.2599999998</v>
      </c>
      <c r="D39" s="795">
        <v>147306.76</v>
      </c>
      <c r="E39" s="794">
        <v>52884164.79659386</v>
      </c>
    </row>
    <row r="40" spans="1:5" s="783" customFormat="1" ht="36.75" customHeight="1" thickBot="1" x14ac:dyDescent="0.25">
      <c r="A40" s="820" t="s">
        <v>642</v>
      </c>
      <c r="B40" s="813">
        <v>7365643763.1995993</v>
      </c>
      <c r="C40" s="812">
        <v>260106266.18674028</v>
      </c>
      <c r="D40" s="811">
        <v>34696683.925269343</v>
      </c>
      <c r="E40" s="810">
        <v>7660446713.3116083</v>
      </c>
    </row>
    <row r="41" spans="1:5" s="783" customFormat="1" ht="24.95" customHeight="1" x14ac:dyDescent="0.2">
      <c r="A41" s="819" t="s">
        <v>641</v>
      </c>
      <c r="B41" s="818">
        <v>1304738595.6542885</v>
      </c>
      <c r="C41" s="817">
        <v>35934695.310000047</v>
      </c>
      <c r="D41" s="816">
        <v>7465815.2800000012</v>
      </c>
      <c r="E41" s="815">
        <v>1348139106.2442884</v>
      </c>
    </row>
    <row r="42" spans="1:5" s="783" customFormat="1" ht="24.95" customHeight="1" x14ac:dyDescent="0.2">
      <c r="A42" s="814" t="s">
        <v>640</v>
      </c>
      <c r="B42" s="813">
        <v>44732190.871324033</v>
      </c>
      <c r="C42" s="812"/>
      <c r="D42" s="811">
        <v>30476.118563999997</v>
      </c>
      <c r="E42" s="810">
        <v>44762666.989888035</v>
      </c>
    </row>
    <row r="43" spans="1:5" s="783" customFormat="1" ht="24.95" customHeight="1" x14ac:dyDescent="0.2">
      <c r="A43" s="814" t="s">
        <v>639</v>
      </c>
      <c r="B43" s="813"/>
      <c r="C43" s="812"/>
      <c r="D43" s="811"/>
      <c r="E43" s="810"/>
    </row>
    <row r="44" spans="1:5" s="783" customFormat="1" ht="24.95" customHeight="1" x14ac:dyDescent="0.2">
      <c r="A44" s="814" t="s">
        <v>638</v>
      </c>
      <c r="B44" s="813">
        <v>335320222.46004093</v>
      </c>
      <c r="C44" s="812">
        <v>12264.420000000002</v>
      </c>
      <c r="D44" s="811">
        <v>2445622.9399999967</v>
      </c>
      <c r="E44" s="810">
        <v>337778109.82004094</v>
      </c>
    </row>
    <row r="45" spans="1:5" x14ac:dyDescent="0.2">
      <c r="A45" s="798" t="s">
        <v>637</v>
      </c>
      <c r="B45" s="797">
        <v>70814940.826121986</v>
      </c>
      <c r="C45" s="796">
        <v>15</v>
      </c>
      <c r="D45" s="795">
        <v>161.54</v>
      </c>
      <c r="E45" s="794">
        <v>70815117.366121992</v>
      </c>
    </row>
    <row r="46" spans="1:5" x14ac:dyDescent="0.2">
      <c r="A46" s="798" t="s">
        <v>636</v>
      </c>
      <c r="B46" s="797">
        <v>264505281.63391897</v>
      </c>
      <c r="C46" s="796">
        <v>12249.420000000002</v>
      </c>
      <c r="D46" s="795">
        <v>2445461.3999999966</v>
      </c>
      <c r="E46" s="794">
        <v>266962992.45391896</v>
      </c>
    </row>
    <row r="47" spans="1:5" s="783" customFormat="1" ht="24.95" customHeight="1" x14ac:dyDescent="0.2">
      <c r="A47" s="814" t="s">
        <v>635</v>
      </c>
      <c r="B47" s="813">
        <v>23143448.918322012</v>
      </c>
      <c r="C47" s="812">
        <v>423865.09</v>
      </c>
      <c r="D47" s="811">
        <v>44450.239999999998</v>
      </c>
      <c r="E47" s="810">
        <v>23611764.24832201</v>
      </c>
    </row>
    <row r="48" spans="1:5" s="783" customFormat="1" ht="21" customHeight="1" thickBot="1" x14ac:dyDescent="0.25">
      <c r="A48" s="814" t="s">
        <v>290</v>
      </c>
      <c r="B48" s="813">
        <v>1707934457.9039755</v>
      </c>
      <c r="C48" s="812">
        <v>36370824.820000045</v>
      </c>
      <c r="D48" s="811">
        <v>9986364.5785639975</v>
      </c>
      <c r="E48" s="810">
        <v>1754291647.3025393</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70138500.146679997</v>
      </c>
      <c r="C53" s="802"/>
      <c r="D53" s="801"/>
      <c r="E53" s="800">
        <v>70138500.146679997</v>
      </c>
    </row>
    <row r="54" spans="1:5" ht="21.75" customHeight="1" x14ac:dyDescent="0.2">
      <c r="A54" s="798" t="s">
        <v>634</v>
      </c>
      <c r="B54" s="797"/>
      <c r="C54" s="796">
        <v>93323539.929999948</v>
      </c>
      <c r="D54" s="795"/>
      <c r="E54" s="794">
        <v>93323539.929999948</v>
      </c>
    </row>
    <row r="55" spans="1:5" ht="21.75" customHeight="1" x14ac:dyDescent="0.2">
      <c r="A55" s="798" t="s">
        <v>298</v>
      </c>
      <c r="B55" s="797">
        <v>35385.05000000001</v>
      </c>
      <c r="C55" s="796"/>
      <c r="D55" s="795"/>
      <c r="E55" s="794">
        <v>35385.05000000001</v>
      </c>
    </row>
    <row r="56" spans="1:5" ht="21.75" customHeight="1" x14ac:dyDescent="0.2">
      <c r="A56" s="798" t="s">
        <v>421</v>
      </c>
      <c r="B56" s="797">
        <v>51544.221680000002</v>
      </c>
      <c r="C56" s="796"/>
      <c r="D56" s="795"/>
      <c r="E56" s="794">
        <v>51544.221680000002</v>
      </c>
    </row>
    <row r="57" spans="1:5" ht="21.75" customHeight="1" x14ac:dyDescent="0.2">
      <c r="A57" s="798" t="s">
        <v>495</v>
      </c>
      <c r="B57" s="797"/>
      <c r="C57" s="796"/>
      <c r="D57" s="795"/>
      <c r="E57" s="794"/>
    </row>
    <row r="58" spans="1:5" ht="21.75" customHeight="1" x14ac:dyDescent="0.2">
      <c r="A58" s="798" t="s">
        <v>389</v>
      </c>
      <c r="B58" s="797">
        <v>14539.490000000003</v>
      </c>
      <c r="C58" s="796">
        <v>115.21000000000001</v>
      </c>
      <c r="D58" s="795"/>
      <c r="E58" s="794">
        <v>14654.700000000003</v>
      </c>
    </row>
    <row r="59" spans="1:5" ht="21.75" hidden="1" customHeight="1" x14ac:dyDescent="0.2">
      <c r="A59" s="798"/>
      <c r="B59" s="797"/>
      <c r="C59" s="796"/>
      <c r="D59" s="795"/>
      <c r="E59" s="794"/>
    </row>
    <row r="60" spans="1:5" ht="21.75" customHeight="1" x14ac:dyDescent="0.2">
      <c r="A60" s="798" t="s">
        <v>384</v>
      </c>
      <c r="B60" s="797">
        <v>377342175</v>
      </c>
      <c r="C60" s="796"/>
      <c r="D60" s="795"/>
      <c r="E60" s="794">
        <v>377342175</v>
      </c>
    </row>
    <row r="61" spans="1:5" ht="20.25" customHeight="1" thickBot="1" x14ac:dyDescent="0.25">
      <c r="A61" s="793" t="s">
        <v>633</v>
      </c>
      <c r="B61" s="792">
        <v>2190.6000000000004</v>
      </c>
      <c r="C61" s="791"/>
      <c r="D61" s="790">
        <v>401511849.43000007</v>
      </c>
      <c r="E61" s="789">
        <v>401514040.03000009</v>
      </c>
    </row>
    <row r="62" spans="1:5" ht="22.5" customHeight="1" thickBot="1" x14ac:dyDescent="0.25">
      <c r="A62" s="793" t="s">
        <v>632</v>
      </c>
      <c r="B62" s="792"/>
      <c r="C62" s="791"/>
      <c r="D62" s="790"/>
      <c r="E62" s="789">
        <v>627267164.58999991</v>
      </c>
    </row>
    <row r="63" spans="1:5" ht="19.5" customHeight="1" thickBot="1" x14ac:dyDescent="0.25">
      <c r="A63" s="793" t="s">
        <v>631</v>
      </c>
      <c r="B63" s="792"/>
      <c r="C63" s="791"/>
      <c r="D63" s="790"/>
      <c r="E63" s="789">
        <v>8831575.570000004</v>
      </c>
    </row>
    <row r="64" spans="1:5" ht="19.5" customHeight="1" thickBot="1" x14ac:dyDescent="0.25">
      <c r="A64" s="793" t="s">
        <v>240</v>
      </c>
      <c r="B64" s="792">
        <v>4860994.0100000016</v>
      </c>
      <c r="C64" s="791">
        <v>78199.02</v>
      </c>
      <c r="D64" s="790">
        <v>5075.4399999999996</v>
      </c>
      <c r="E64" s="789">
        <v>4944268.4700000016</v>
      </c>
    </row>
    <row r="65" spans="1:5" ht="19.5" customHeight="1" thickBot="1" x14ac:dyDescent="0.25">
      <c r="A65" s="793" t="s">
        <v>433</v>
      </c>
      <c r="B65" s="792">
        <v>9984965.1500000004</v>
      </c>
      <c r="C65" s="791"/>
      <c r="D65" s="790"/>
      <c r="E65" s="789">
        <v>9984965.1500000004</v>
      </c>
    </row>
    <row r="66" spans="1:5" s="783" customFormat="1" ht="23.25" customHeight="1" thickBot="1" x14ac:dyDescent="0.25">
      <c r="A66" s="788" t="s">
        <v>630</v>
      </c>
      <c r="B66" s="787">
        <v>17455705644.047306</v>
      </c>
      <c r="C66" s="786">
        <v>465755550.0374102</v>
      </c>
      <c r="D66" s="785">
        <v>859662116.20309329</v>
      </c>
      <c r="E66" s="784">
        <v>19417222050.447811</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JUIN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193316</v>
      </c>
      <c r="D10" s="222">
        <v>5876</v>
      </c>
      <c r="E10" s="179">
        <v>-0.10450028951939783</v>
      </c>
      <c r="F10" s="20"/>
    </row>
    <row r="11" spans="1:6" ht="10.5" customHeight="1" x14ac:dyDescent="0.2">
      <c r="B11" s="16" t="s">
        <v>23</v>
      </c>
      <c r="C11" s="30">
        <v>1159</v>
      </c>
      <c r="D11" s="222">
        <v>1</v>
      </c>
      <c r="E11" s="179">
        <v>-0.1860955056179775</v>
      </c>
      <c r="F11" s="20"/>
    </row>
    <row r="12" spans="1:6" ht="10.5" customHeight="1" x14ac:dyDescent="0.2">
      <c r="B12" s="16" t="s">
        <v>218</v>
      </c>
      <c r="C12" s="30">
        <v>1774.7</v>
      </c>
      <c r="D12" s="222">
        <v>86.000000000000028</v>
      </c>
      <c r="E12" s="179">
        <v>-4.9585227790006403E-2</v>
      </c>
      <c r="F12" s="20"/>
    </row>
    <row r="13" spans="1:6" ht="10.5" customHeight="1" x14ac:dyDescent="0.2">
      <c r="B13" s="33" t="s">
        <v>193</v>
      </c>
      <c r="C13" s="30">
        <v>6379</v>
      </c>
      <c r="D13" s="222">
        <v>553</v>
      </c>
      <c r="E13" s="179">
        <v>2.7545103092783574E-2</v>
      </c>
      <c r="F13" s="20"/>
    </row>
    <row r="14" spans="1:6" x14ac:dyDescent="0.2">
      <c r="B14" s="33" t="s">
        <v>194</v>
      </c>
      <c r="C14" s="30">
        <v>1082</v>
      </c>
      <c r="D14" s="222">
        <v>113</v>
      </c>
      <c r="E14" s="179">
        <v>-4.3324491600353676E-2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936</v>
      </c>
      <c r="D17" s="222">
        <v>28</v>
      </c>
      <c r="E17" s="179">
        <v>-4.587155963302747E-2</v>
      </c>
      <c r="F17" s="20"/>
    </row>
    <row r="18" spans="1:6" x14ac:dyDescent="0.2">
      <c r="B18" s="33" t="s">
        <v>320</v>
      </c>
      <c r="C18" s="30">
        <v>223</v>
      </c>
      <c r="D18" s="222">
        <v>0</v>
      </c>
      <c r="E18" s="179">
        <v>0.29651162790697683</v>
      </c>
      <c r="F18" s="20"/>
    </row>
    <row r="19" spans="1:6" x14ac:dyDescent="0.2">
      <c r="B19" s="33" t="s">
        <v>321</v>
      </c>
      <c r="C19" s="30">
        <v>4138</v>
      </c>
      <c r="D19" s="222">
        <v>412</v>
      </c>
      <c r="E19" s="179">
        <v>5.4536187563710481E-2</v>
      </c>
      <c r="F19" s="20"/>
    </row>
    <row r="20" spans="1:6" x14ac:dyDescent="0.2">
      <c r="B20" s="33" t="s">
        <v>323</v>
      </c>
      <c r="C20" s="30">
        <v>8153.7</v>
      </c>
      <c r="D20" s="222">
        <v>639</v>
      </c>
      <c r="E20" s="179">
        <v>9.7098680047402741E-3</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48885</v>
      </c>
      <c r="D23" s="222">
        <v>6122</v>
      </c>
      <c r="E23" s="179">
        <v>-3.0943979701066437E-2</v>
      </c>
      <c r="F23" s="20"/>
    </row>
    <row r="24" spans="1:6" ht="10.5" customHeight="1" x14ac:dyDescent="0.2">
      <c r="B24" s="16" t="s">
        <v>23</v>
      </c>
      <c r="C24" s="30">
        <v>16</v>
      </c>
      <c r="D24" s="222"/>
      <c r="E24" s="179">
        <v>-0.15789473684210531</v>
      </c>
      <c r="F24" s="34"/>
    </row>
    <row r="25" spans="1:6" ht="10.5" customHeight="1" x14ac:dyDescent="0.2">
      <c r="B25" s="33" t="s">
        <v>193</v>
      </c>
      <c r="C25" s="30">
        <v>4810</v>
      </c>
      <c r="D25" s="222">
        <v>213</v>
      </c>
      <c r="E25" s="179">
        <v>-0.25767595471977656</v>
      </c>
      <c r="F25" s="34"/>
    </row>
    <row r="26" spans="1:6" ht="10.5" customHeight="1" x14ac:dyDescent="0.2">
      <c r="B26" s="33" t="s">
        <v>194</v>
      </c>
      <c r="C26" s="30">
        <v>111625</v>
      </c>
      <c r="D26" s="222">
        <v>27598</v>
      </c>
      <c r="E26" s="179">
        <v>-2.4256993006993022E-2</v>
      </c>
      <c r="F26" s="34"/>
    </row>
    <row r="27" spans="1:6" ht="10.5" customHeight="1" x14ac:dyDescent="0.2">
      <c r="B27" s="33" t="s">
        <v>322</v>
      </c>
      <c r="C27" s="30">
        <v>9280</v>
      </c>
      <c r="D27" s="222">
        <v>8841</v>
      </c>
      <c r="E27" s="179">
        <v>1.6874863028709219E-2</v>
      </c>
      <c r="F27" s="34"/>
    </row>
    <row r="28" spans="1:6" ht="10.5" customHeight="1" x14ac:dyDescent="0.2">
      <c r="B28" s="33" t="s">
        <v>324</v>
      </c>
      <c r="C28" s="30">
        <v>1</v>
      </c>
      <c r="D28" s="222"/>
      <c r="E28" s="179"/>
      <c r="F28" s="34"/>
    </row>
    <row r="29" spans="1:6" ht="10.5" customHeight="1" x14ac:dyDescent="0.2">
      <c r="B29" s="33" t="s">
        <v>325</v>
      </c>
      <c r="C29" s="30">
        <v>13047</v>
      </c>
      <c r="D29" s="222">
        <v>13011</v>
      </c>
      <c r="E29" s="179">
        <v>3.7039980923615046E-2</v>
      </c>
      <c r="F29" s="34"/>
    </row>
    <row r="30" spans="1:6" ht="10.5" customHeight="1" x14ac:dyDescent="0.2">
      <c r="B30" s="33" t="s">
        <v>320</v>
      </c>
      <c r="C30" s="30">
        <v>9815</v>
      </c>
      <c r="D30" s="222">
        <v>183</v>
      </c>
      <c r="E30" s="179">
        <v>-7.8922672672672722E-2</v>
      </c>
      <c r="F30" s="34"/>
    </row>
    <row r="31" spans="1:6" ht="10.5" customHeight="1" x14ac:dyDescent="0.2">
      <c r="B31" s="33" t="s">
        <v>321</v>
      </c>
      <c r="C31" s="30">
        <v>68088</v>
      </c>
      <c r="D31" s="222">
        <v>4188</v>
      </c>
      <c r="E31" s="179">
        <v>-2.9463331195210607E-2</v>
      </c>
      <c r="F31" s="34"/>
    </row>
    <row r="32" spans="1:6" ht="10.5" customHeight="1" x14ac:dyDescent="0.2">
      <c r="B32" s="33" t="s">
        <v>323</v>
      </c>
      <c r="C32" s="30">
        <v>11394</v>
      </c>
      <c r="D32" s="222">
        <v>1375</v>
      </c>
      <c r="E32" s="179">
        <v>-4.1070526847332145E-2</v>
      </c>
      <c r="F32" s="34"/>
    </row>
    <row r="33" spans="1:6" ht="10.5" customHeight="1" x14ac:dyDescent="0.2">
      <c r="B33" s="16" t="s">
        <v>195</v>
      </c>
      <c r="C33" s="30">
        <v>116435</v>
      </c>
      <c r="D33" s="222">
        <v>27811</v>
      </c>
      <c r="E33" s="179">
        <v>-3.6769216323839449E-2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242201</v>
      </c>
      <c r="D39" s="222">
        <v>11998</v>
      </c>
      <c r="E39" s="344">
        <v>-9.0567397989644083E-2</v>
      </c>
      <c r="F39" s="34"/>
    </row>
    <row r="40" spans="1:6" ht="10.5" customHeight="1" x14ac:dyDescent="0.2">
      <c r="B40" s="16" t="s">
        <v>23</v>
      </c>
      <c r="C40" s="343">
        <v>1175</v>
      </c>
      <c r="D40" s="222">
        <v>1</v>
      </c>
      <c r="E40" s="344">
        <v>-0.1857241857241857</v>
      </c>
      <c r="F40" s="34"/>
    </row>
    <row r="41" spans="1:6" s="28" customFormat="1" ht="10.5" customHeight="1" x14ac:dyDescent="0.2">
      <c r="A41" s="24"/>
      <c r="B41" s="33" t="s">
        <v>193</v>
      </c>
      <c r="C41" s="343">
        <v>6584.7</v>
      </c>
      <c r="D41" s="222">
        <v>299</v>
      </c>
      <c r="E41" s="344">
        <v>-0.21112407660771515</v>
      </c>
      <c r="F41" s="27"/>
    </row>
    <row r="42" spans="1:6" ht="10.5" customHeight="1" x14ac:dyDescent="0.2">
      <c r="B42" s="33" t="s">
        <v>194</v>
      </c>
      <c r="C42" s="343">
        <v>118004</v>
      </c>
      <c r="D42" s="222">
        <v>28151</v>
      </c>
      <c r="E42" s="344">
        <v>-2.1590607588219735E-2</v>
      </c>
      <c r="F42" s="34"/>
    </row>
    <row r="43" spans="1:6" ht="10.5" customHeight="1" x14ac:dyDescent="0.2">
      <c r="B43" s="33" t="s">
        <v>322</v>
      </c>
      <c r="C43" s="343">
        <v>10362</v>
      </c>
      <c r="D43" s="222">
        <v>8954</v>
      </c>
      <c r="E43" s="344">
        <v>1.0236911377595748E-2</v>
      </c>
      <c r="F43" s="34"/>
    </row>
    <row r="44" spans="1:6" ht="10.5" customHeight="1" x14ac:dyDescent="0.2">
      <c r="B44" s="33" t="s">
        <v>324</v>
      </c>
      <c r="C44" s="343">
        <v>1</v>
      </c>
      <c r="D44" s="222"/>
      <c r="E44" s="344"/>
      <c r="F44" s="34"/>
    </row>
    <row r="45" spans="1:6" ht="10.5" customHeight="1" x14ac:dyDescent="0.2">
      <c r="B45" s="33" t="s">
        <v>325</v>
      </c>
      <c r="C45" s="343">
        <v>13047</v>
      </c>
      <c r="D45" s="222">
        <v>13011</v>
      </c>
      <c r="E45" s="344">
        <v>3.7039980923615046E-2</v>
      </c>
      <c r="F45" s="34"/>
    </row>
    <row r="46" spans="1:6" ht="10.5" customHeight="1" x14ac:dyDescent="0.2">
      <c r="B46" s="33" t="s">
        <v>320</v>
      </c>
      <c r="C46" s="343">
        <v>10751</v>
      </c>
      <c r="D46" s="222">
        <v>211</v>
      </c>
      <c r="E46" s="344">
        <v>-7.613646128727336E-2</v>
      </c>
      <c r="F46" s="34"/>
    </row>
    <row r="47" spans="1:6" ht="10.5" customHeight="1" x14ac:dyDescent="0.2">
      <c r="B47" s="33" t="s">
        <v>321</v>
      </c>
      <c r="C47" s="30">
        <v>68311</v>
      </c>
      <c r="D47" s="222">
        <v>4188</v>
      </c>
      <c r="E47" s="179">
        <v>-2.8666088415544522E-2</v>
      </c>
      <c r="F47" s="34"/>
    </row>
    <row r="48" spans="1:6" ht="10.5" customHeight="1" x14ac:dyDescent="0.2">
      <c r="B48" s="33" t="s">
        <v>323</v>
      </c>
      <c r="C48" s="30">
        <v>15532</v>
      </c>
      <c r="D48" s="222">
        <v>1787</v>
      </c>
      <c r="E48" s="179">
        <v>-1.7335189168670162E-2</v>
      </c>
      <c r="F48" s="34"/>
    </row>
    <row r="49" spans="1:6" ht="10.5" customHeight="1" x14ac:dyDescent="0.2">
      <c r="B49" s="16" t="s">
        <v>195</v>
      </c>
      <c r="C49" s="30">
        <v>124588.7</v>
      </c>
      <c r="D49" s="222">
        <v>28450</v>
      </c>
      <c r="E49" s="179">
        <v>-3.3858648610126996E-2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52</v>
      </c>
      <c r="D59" s="222"/>
      <c r="E59" s="179">
        <v>-0.17460317460317465</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86</v>
      </c>
      <c r="D61" s="222"/>
      <c r="E61" s="179">
        <v>-0.21818181818181814</v>
      </c>
      <c r="F61" s="36"/>
    </row>
    <row r="62" spans="1:6" s="28" customFormat="1" ht="10.5" customHeight="1" x14ac:dyDescent="0.2">
      <c r="A62" s="24"/>
      <c r="B62" s="16" t="s">
        <v>200</v>
      </c>
      <c r="C62" s="30">
        <v>4</v>
      </c>
      <c r="D62" s="222"/>
      <c r="E62" s="179"/>
      <c r="F62" s="36"/>
    </row>
    <row r="63" spans="1:6" s="28" customFormat="1" ht="10.5" customHeight="1" x14ac:dyDescent="0.2">
      <c r="A63" s="24"/>
      <c r="B63" s="16" t="s">
        <v>201</v>
      </c>
      <c r="C63" s="30">
        <v>32</v>
      </c>
      <c r="D63" s="222"/>
      <c r="E63" s="179">
        <v>1</v>
      </c>
      <c r="F63" s="36"/>
    </row>
    <row r="64" spans="1:6" s="28" customFormat="1" ht="10.5" customHeight="1" x14ac:dyDescent="0.2">
      <c r="A64" s="24"/>
      <c r="B64" s="16" t="s">
        <v>202</v>
      </c>
      <c r="C64" s="30">
        <v>135</v>
      </c>
      <c r="D64" s="222"/>
      <c r="E64" s="179">
        <v>-0.15625</v>
      </c>
      <c r="F64" s="36"/>
    </row>
    <row r="65" spans="1:6" s="28" customFormat="1" ht="10.5" customHeight="1" x14ac:dyDescent="0.2">
      <c r="A65" s="24"/>
      <c r="B65" s="16" t="s">
        <v>203</v>
      </c>
      <c r="C65" s="30">
        <v>73</v>
      </c>
      <c r="D65" s="222"/>
      <c r="E65" s="179">
        <v>-0.55487804878048785</v>
      </c>
      <c r="F65" s="36"/>
    </row>
    <row r="66" spans="1:6" s="28" customFormat="1" ht="10.5" customHeight="1" x14ac:dyDescent="0.2">
      <c r="A66" s="24"/>
      <c r="B66" s="16" t="s">
        <v>204</v>
      </c>
      <c r="C66" s="30"/>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9143</v>
      </c>
      <c r="D69" s="222"/>
      <c r="E69" s="179">
        <v>4.1818596171376399E-2</v>
      </c>
      <c r="F69" s="36"/>
    </row>
    <row r="70" spans="1:6" s="28" customFormat="1" ht="10.5" customHeight="1" x14ac:dyDescent="0.2">
      <c r="A70" s="24"/>
      <c r="B70" s="16" t="s">
        <v>23</v>
      </c>
      <c r="C70" s="30">
        <v>6</v>
      </c>
      <c r="D70" s="222"/>
      <c r="E70" s="179">
        <v>-0.1428571428571429</v>
      </c>
      <c r="F70" s="36"/>
    </row>
    <row r="71" spans="1:6" s="28" customFormat="1" ht="10.5" customHeight="1" x14ac:dyDescent="0.2">
      <c r="A71" s="24"/>
      <c r="B71" s="33" t="s">
        <v>193</v>
      </c>
      <c r="C71" s="30">
        <v>228.2</v>
      </c>
      <c r="D71" s="222"/>
      <c r="E71" s="179">
        <v>-0.48707574735895709</v>
      </c>
      <c r="F71" s="36"/>
    </row>
    <row r="72" spans="1:6" ht="10.5" customHeight="1" x14ac:dyDescent="0.2">
      <c r="B72" s="33" t="s">
        <v>194</v>
      </c>
      <c r="C72" s="30">
        <v>1524</v>
      </c>
      <c r="D72" s="222"/>
      <c r="E72" s="179">
        <v>-0.27977315689981097</v>
      </c>
      <c r="F72" s="34"/>
    </row>
    <row r="73" spans="1:6" ht="10.5" customHeight="1" x14ac:dyDescent="0.2">
      <c r="B73" s="33" t="s">
        <v>322</v>
      </c>
      <c r="C73" s="343">
        <v>126</v>
      </c>
      <c r="D73" s="222"/>
      <c r="E73" s="344">
        <v>0.35483870967741926</v>
      </c>
      <c r="F73" s="34"/>
    </row>
    <row r="74" spans="1:6" ht="10.5" customHeight="1" x14ac:dyDescent="0.2">
      <c r="B74" s="33" t="s">
        <v>324</v>
      </c>
      <c r="C74" s="343"/>
      <c r="D74" s="222"/>
      <c r="E74" s="344"/>
      <c r="F74" s="34"/>
    </row>
    <row r="75" spans="1:6" ht="10.5" customHeight="1" x14ac:dyDescent="0.2">
      <c r="B75" s="33" t="s">
        <v>325</v>
      </c>
      <c r="C75" s="343">
        <v>6</v>
      </c>
      <c r="D75" s="222"/>
      <c r="E75" s="344"/>
      <c r="F75" s="34"/>
    </row>
    <row r="76" spans="1:6" ht="10.5" customHeight="1" x14ac:dyDescent="0.2">
      <c r="B76" s="33" t="s">
        <v>320</v>
      </c>
      <c r="C76" s="343">
        <v>178</v>
      </c>
      <c r="D76" s="222"/>
      <c r="E76" s="344">
        <v>-0.19819819819819817</v>
      </c>
      <c r="F76" s="34"/>
    </row>
    <row r="77" spans="1:6" ht="10.5" customHeight="1" x14ac:dyDescent="0.2">
      <c r="B77" s="33" t="s">
        <v>321</v>
      </c>
      <c r="C77" s="343">
        <v>684</v>
      </c>
      <c r="D77" s="222"/>
      <c r="E77" s="344">
        <v>-0.22095671981776766</v>
      </c>
      <c r="F77" s="34"/>
    </row>
    <row r="78" spans="1:6" ht="10.5" customHeight="1" x14ac:dyDescent="0.2">
      <c r="B78" s="33" t="s">
        <v>323</v>
      </c>
      <c r="C78" s="343">
        <v>530</v>
      </c>
      <c r="D78" s="222"/>
      <c r="E78" s="344">
        <v>-0.40248027057497182</v>
      </c>
      <c r="F78" s="34"/>
    </row>
    <row r="79" spans="1:6" ht="10.5" customHeight="1" x14ac:dyDescent="0.2">
      <c r="B79" s="16" t="s">
        <v>195</v>
      </c>
      <c r="C79" s="343">
        <v>1752.2</v>
      </c>
      <c r="D79" s="222"/>
      <c r="E79" s="344">
        <v>-0.31578741848568859</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v>
      </c>
      <c r="D83" s="222"/>
      <c r="E83" s="346"/>
      <c r="F83" s="47"/>
    </row>
    <row r="84" spans="1:6" s="28" customFormat="1" ht="10.5" customHeight="1" x14ac:dyDescent="0.2">
      <c r="A84" s="24"/>
      <c r="B84" s="16" t="s">
        <v>201</v>
      </c>
      <c r="C84" s="345">
        <v>6</v>
      </c>
      <c r="D84" s="222"/>
      <c r="E84" s="346"/>
      <c r="F84" s="47"/>
    </row>
    <row r="85" spans="1:6" s="28" customFormat="1" ht="10.5" customHeight="1" x14ac:dyDescent="0.2">
      <c r="A85" s="24"/>
      <c r="B85" s="16" t="s">
        <v>202</v>
      </c>
      <c r="C85" s="46">
        <v>60</v>
      </c>
      <c r="D85" s="222"/>
      <c r="E85" s="190">
        <v>-0.38144329896907214</v>
      </c>
      <c r="F85" s="47"/>
    </row>
    <row r="86" spans="1:6" s="28" customFormat="1" ht="10.5" customHeight="1" x14ac:dyDescent="0.2">
      <c r="A86" s="24"/>
      <c r="B86" s="16" t="s">
        <v>203</v>
      </c>
      <c r="C86" s="46">
        <v>18</v>
      </c>
      <c r="D86" s="222"/>
      <c r="E86" s="190">
        <v>0.19999999999999996</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251396</v>
      </c>
      <c r="D90" s="222">
        <v>11998</v>
      </c>
      <c r="E90" s="190">
        <v>-8.6397499727441263E-2</v>
      </c>
      <c r="F90" s="47"/>
    </row>
    <row r="91" spans="1:6" ht="10.5" customHeight="1" x14ac:dyDescent="0.2">
      <c r="B91" s="16" t="s">
        <v>23</v>
      </c>
      <c r="C91" s="46">
        <v>1181</v>
      </c>
      <c r="D91" s="222">
        <v>1</v>
      </c>
      <c r="E91" s="190">
        <v>-0.18551724137931036</v>
      </c>
      <c r="F91" s="47"/>
    </row>
    <row r="92" spans="1:6" ht="10.5" customHeight="1" x14ac:dyDescent="0.2">
      <c r="B92" s="33" t="s">
        <v>193</v>
      </c>
      <c r="C92" s="46">
        <v>6899.9</v>
      </c>
      <c r="D92" s="222">
        <v>299</v>
      </c>
      <c r="E92" s="190">
        <v>-0.22506469118941963</v>
      </c>
      <c r="F92" s="47"/>
    </row>
    <row r="93" spans="1:6" ht="10.5" customHeight="1" x14ac:dyDescent="0.2">
      <c r="B93" s="33" t="s">
        <v>194</v>
      </c>
      <c r="C93" s="46">
        <v>119528</v>
      </c>
      <c r="D93" s="222">
        <v>28151</v>
      </c>
      <c r="E93" s="190">
        <v>-2.6042175939506529E-2</v>
      </c>
      <c r="F93" s="47"/>
    </row>
    <row r="94" spans="1:6" ht="10.5" customHeight="1" x14ac:dyDescent="0.2">
      <c r="B94" s="33" t="s">
        <v>322</v>
      </c>
      <c r="C94" s="46">
        <v>10488</v>
      </c>
      <c r="D94" s="222">
        <v>8954</v>
      </c>
      <c r="E94" s="190">
        <v>1.3333333333333419E-2</v>
      </c>
      <c r="F94" s="47"/>
    </row>
    <row r="95" spans="1:6" ht="10.5" customHeight="1" x14ac:dyDescent="0.2">
      <c r="B95" s="33" t="s">
        <v>324</v>
      </c>
      <c r="C95" s="46">
        <v>1</v>
      </c>
      <c r="D95" s="222"/>
      <c r="E95" s="190"/>
      <c r="F95" s="47"/>
    </row>
    <row r="96" spans="1:6" ht="10.5" customHeight="1" x14ac:dyDescent="0.2">
      <c r="B96" s="33" t="s">
        <v>325</v>
      </c>
      <c r="C96" s="46">
        <v>13053</v>
      </c>
      <c r="D96" s="222">
        <v>13011</v>
      </c>
      <c r="E96" s="190">
        <v>3.4556550685582943E-2</v>
      </c>
      <c r="F96" s="47"/>
    </row>
    <row r="97" spans="2:6" ht="10.5" customHeight="1" x14ac:dyDescent="0.2">
      <c r="B97" s="33" t="s">
        <v>320</v>
      </c>
      <c r="C97" s="46">
        <v>10929</v>
      </c>
      <c r="D97" s="222">
        <v>211</v>
      </c>
      <c r="E97" s="190">
        <v>-7.8421452061725239E-2</v>
      </c>
      <c r="F97" s="47"/>
    </row>
    <row r="98" spans="2:6" ht="10.5" customHeight="1" x14ac:dyDescent="0.2">
      <c r="B98" s="33" t="s">
        <v>321</v>
      </c>
      <c r="C98" s="46">
        <v>68995</v>
      </c>
      <c r="D98" s="222">
        <v>4188</v>
      </c>
      <c r="E98" s="190">
        <v>-3.1037146267818283E-2</v>
      </c>
      <c r="F98" s="47"/>
    </row>
    <row r="99" spans="2:6" ht="10.5" customHeight="1" x14ac:dyDescent="0.2">
      <c r="B99" s="33" t="s">
        <v>323</v>
      </c>
      <c r="C99" s="46">
        <v>16062</v>
      </c>
      <c r="D99" s="222">
        <v>1787</v>
      </c>
      <c r="E99" s="190">
        <v>-3.7800275564607966E-2</v>
      </c>
      <c r="F99" s="47"/>
    </row>
    <row r="100" spans="2:6" ht="10.5" customHeight="1" x14ac:dyDescent="0.2">
      <c r="B100" s="16" t="s">
        <v>195</v>
      </c>
      <c r="C100" s="46">
        <v>126427.9</v>
      </c>
      <c r="D100" s="222">
        <v>28450</v>
      </c>
      <c r="E100" s="190">
        <v>-3.9504864624383407E-2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5</v>
      </c>
      <c r="D104" s="222"/>
      <c r="E104" s="190">
        <v>-0.44444444444444442</v>
      </c>
      <c r="F104" s="47"/>
    </row>
    <row r="105" spans="2:6" ht="10.5" customHeight="1" x14ac:dyDescent="0.2">
      <c r="B105" s="16" t="s">
        <v>201</v>
      </c>
      <c r="C105" s="46">
        <v>38</v>
      </c>
      <c r="D105" s="222"/>
      <c r="E105" s="190">
        <v>-5.0000000000000044E-2</v>
      </c>
      <c r="F105" s="47"/>
    </row>
    <row r="106" spans="2:6" ht="10.5" customHeight="1" x14ac:dyDescent="0.2">
      <c r="B106" s="16" t="s">
        <v>202</v>
      </c>
      <c r="C106" s="46">
        <v>195</v>
      </c>
      <c r="D106" s="222"/>
      <c r="E106" s="190">
        <v>-0.24124513618677046</v>
      </c>
      <c r="F106" s="47"/>
    </row>
    <row r="107" spans="2:6" ht="10.5" customHeight="1" x14ac:dyDescent="0.2">
      <c r="B107" s="16" t="s">
        <v>203</v>
      </c>
      <c r="C107" s="46">
        <v>91</v>
      </c>
      <c r="D107" s="222"/>
      <c r="E107" s="190">
        <v>-0.49162011173184361</v>
      </c>
      <c r="F107" s="47"/>
    </row>
    <row r="108" spans="2:6" ht="10.5" customHeight="1" x14ac:dyDescent="0.2">
      <c r="B108" s="16" t="s">
        <v>204</v>
      </c>
      <c r="C108" s="46"/>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JUIN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234395.43999999989</v>
      </c>
      <c r="D119" s="222">
        <v>599.6</v>
      </c>
      <c r="E119" s="239">
        <v>-0.10244028412146999</v>
      </c>
      <c r="F119" s="20"/>
    </row>
    <row r="120" spans="1:6" ht="10.5" customHeight="1" x14ac:dyDescent="0.2">
      <c r="A120" s="2"/>
      <c r="B120" s="37" t="s">
        <v>206</v>
      </c>
      <c r="C120" s="238">
        <v>140</v>
      </c>
      <c r="D120" s="222"/>
      <c r="E120" s="239"/>
      <c r="F120" s="20"/>
    </row>
    <row r="121" spans="1:6" ht="10.5" customHeight="1" x14ac:dyDescent="0.2">
      <c r="A121" s="2"/>
      <c r="B121" s="37" t="s">
        <v>226</v>
      </c>
      <c r="C121" s="238">
        <v>4079.1</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238623.53999999989</v>
      </c>
      <c r="D126" s="222">
        <v>599.6</v>
      </c>
      <c r="E126" s="239">
        <v>-0.17357969819309615</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463499.6600000019</v>
      </c>
      <c r="D129" s="222">
        <v>4412.2000000000007</v>
      </c>
      <c r="E129" s="239">
        <v>0.22111822105997159</v>
      </c>
      <c r="F129" s="20"/>
    </row>
    <row r="130" spans="1:6" ht="10.5" customHeight="1" x14ac:dyDescent="0.2">
      <c r="A130" s="2"/>
      <c r="B130" s="37" t="s">
        <v>208</v>
      </c>
      <c r="C130" s="238">
        <v>21418.749999999993</v>
      </c>
      <c r="D130" s="222">
        <v>13592.110000000008</v>
      </c>
      <c r="E130" s="239">
        <v>-0.20105972072759359</v>
      </c>
      <c r="F130" s="20"/>
    </row>
    <row r="131" spans="1:6" ht="10.5" customHeight="1" x14ac:dyDescent="0.2">
      <c r="A131" s="2"/>
      <c r="B131" s="37" t="s">
        <v>209</v>
      </c>
      <c r="C131" s="238">
        <v>5942364.3099999912</v>
      </c>
      <c r="D131" s="222">
        <v>22803.85</v>
      </c>
      <c r="E131" s="239">
        <v>-8.8393748974816555E-2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6427291.7199999942</v>
      </c>
      <c r="D135" s="222">
        <v>40808.160000000011</v>
      </c>
      <c r="E135" s="239">
        <v>-7.1863656568071144E-2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24304.700000000004</v>
      </c>
      <c r="D138" s="222">
        <v>15.6</v>
      </c>
      <c r="E138" s="239">
        <v>-0.14138905571060212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24304.700000000004</v>
      </c>
      <c r="D141" s="222">
        <v>15.6</v>
      </c>
      <c r="E141" s="239">
        <v>-0.14138905571060212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4155.4000000000005</v>
      </c>
      <c r="D144" s="222"/>
      <c r="E144" s="239">
        <v>0.385202593463007</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4155.4000000000005</v>
      </c>
      <c r="D147" s="222"/>
      <c r="E147" s="182">
        <v>0.385202593463007</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110</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110</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32</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32</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4296</v>
      </c>
      <c r="D161" s="222"/>
      <c r="E161" s="182">
        <v>-0.19882135730404127</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161</v>
      </c>
      <c r="D163" s="222"/>
      <c r="E163" s="182"/>
      <c r="F163" s="56"/>
    </row>
    <row r="164" spans="1:6" s="57" customFormat="1" ht="10.5" customHeight="1" x14ac:dyDescent="0.2">
      <c r="A164" s="6"/>
      <c r="B164" s="37" t="s">
        <v>207</v>
      </c>
      <c r="C164" s="55">
        <v>1086.1999999999998</v>
      </c>
      <c r="D164" s="222"/>
      <c r="E164" s="182">
        <v>-0.32776333704666438</v>
      </c>
      <c r="F164" s="56"/>
    </row>
    <row r="165" spans="1:6" s="57" customFormat="1" ht="10.5" customHeight="1" x14ac:dyDescent="0.2">
      <c r="A165" s="6"/>
      <c r="B165" s="37" t="s">
        <v>208</v>
      </c>
      <c r="C165" s="55">
        <v>771.3</v>
      </c>
      <c r="D165" s="222"/>
      <c r="E165" s="182"/>
      <c r="F165" s="56"/>
    </row>
    <row r="166" spans="1:6" s="57" customFormat="1" ht="10.5" customHeight="1" x14ac:dyDescent="0.2">
      <c r="A166" s="6"/>
      <c r="B166" s="37" t="s">
        <v>209</v>
      </c>
      <c r="C166" s="55">
        <v>12027.780000000006</v>
      </c>
      <c r="D166" s="222"/>
      <c r="E166" s="182">
        <v>-4.1719896308790583E-3</v>
      </c>
      <c r="F166" s="56"/>
    </row>
    <row r="167" spans="1:6" s="57" customFormat="1" ht="10.5" customHeight="1" x14ac:dyDescent="0.2">
      <c r="A167" s="6"/>
      <c r="B167" s="37" t="s">
        <v>210</v>
      </c>
      <c r="C167" s="55">
        <v>314.40000000000003</v>
      </c>
      <c r="D167" s="222"/>
      <c r="E167" s="182"/>
      <c r="F167" s="56"/>
    </row>
    <row r="168" spans="1:6" s="57" customFormat="1" ht="10.5" customHeight="1" x14ac:dyDescent="0.2">
      <c r="A168" s="6"/>
      <c r="B168" s="37" t="s">
        <v>211</v>
      </c>
      <c r="C168" s="55">
        <v>373.5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19031.180000000008</v>
      </c>
      <c r="D170" s="222"/>
      <c r="E170" s="182">
        <v>-0.14758992973315765</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6714122.5399999926</v>
      </c>
      <c r="D172" s="222">
        <v>41423.360000000015</v>
      </c>
      <c r="E172" s="182">
        <v>-7.6196018716646052E-2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377.5</v>
      </c>
      <c r="D176" s="222">
        <v>159.5</v>
      </c>
      <c r="E176" s="182">
        <v>4.3971238938053103E-2</v>
      </c>
      <c r="F176" s="59"/>
    </row>
    <row r="177" spans="1:6" s="60" customFormat="1" ht="10.5" customHeight="1" x14ac:dyDescent="0.2">
      <c r="A177" s="24"/>
      <c r="B177" s="37" t="s">
        <v>214</v>
      </c>
      <c r="C177" s="55">
        <v>699423</v>
      </c>
      <c r="D177" s="222">
        <v>267869</v>
      </c>
      <c r="E177" s="182">
        <v>-3.1176152812599556E-2</v>
      </c>
      <c r="F177" s="59"/>
    </row>
    <row r="178" spans="1:6" s="60" customFormat="1" ht="10.5" customHeight="1" x14ac:dyDescent="0.2">
      <c r="A178" s="24"/>
      <c r="B178" s="37" t="s">
        <v>215</v>
      </c>
      <c r="C178" s="55">
        <v>50</v>
      </c>
      <c r="D178" s="222">
        <v>18</v>
      </c>
      <c r="E178" s="182">
        <v>-0.54128440366972475</v>
      </c>
      <c r="F178" s="59"/>
    </row>
    <row r="179" spans="1:6" s="60" customFormat="1" ht="10.5" customHeight="1" x14ac:dyDescent="0.2">
      <c r="A179" s="24"/>
      <c r="B179" s="37" t="s">
        <v>216</v>
      </c>
      <c r="C179" s="55">
        <v>160.5</v>
      </c>
      <c r="D179" s="222">
        <v>36</v>
      </c>
      <c r="E179" s="182">
        <v>-0.30967741935483872</v>
      </c>
      <c r="F179" s="59"/>
    </row>
    <row r="180" spans="1:6" s="60" customFormat="1" ht="10.5" customHeight="1" x14ac:dyDescent="0.2">
      <c r="A180" s="24"/>
      <c r="B180" s="37" t="s">
        <v>217</v>
      </c>
      <c r="C180" s="55">
        <v>1323.12</v>
      </c>
      <c r="D180" s="222">
        <v>504.1</v>
      </c>
      <c r="E180" s="182">
        <v>-7.142957400519323E-2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701334.12</v>
      </c>
      <c r="D186" s="342">
        <v>268586.59999999998</v>
      </c>
      <c r="E186" s="194">
        <v>-3.138406039295194E-2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1555644.1916666667</v>
      </c>
      <c r="D189" s="222"/>
      <c r="E189" s="185">
        <v>-0.11712804351003081</v>
      </c>
      <c r="F189" s="69"/>
    </row>
    <row r="190" spans="1:6" ht="10.5" customHeight="1" x14ac:dyDescent="0.2">
      <c r="A190" s="2"/>
      <c r="B190" s="82" t="s">
        <v>76</v>
      </c>
      <c r="C190" s="55">
        <v>4938582.1469192598</v>
      </c>
      <c r="D190" s="222"/>
      <c r="E190" s="185">
        <v>-5.8929052082355438E-2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6494331.3385859262</v>
      </c>
      <c r="D192" s="227"/>
      <c r="E192" s="355">
        <v>-7.3543211082239157E-2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G162" sqref="G16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JUIN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12217325</v>
      </c>
      <c r="D10" s="30">
        <v>4952976</v>
      </c>
      <c r="E10" s="30">
        <v>17170301</v>
      </c>
      <c r="F10" s="222">
        <v>294979</v>
      </c>
      <c r="G10" s="179">
        <v>-7.4394619141086693E-2</v>
      </c>
      <c r="H10" s="20"/>
    </row>
    <row r="11" spans="1:8" ht="10.5" customHeight="1" x14ac:dyDescent="0.2">
      <c r="B11" s="16" t="s">
        <v>23</v>
      </c>
      <c r="C11" s="30">
        <v>227267</v>
      </c>
      <c r="D11" s="30">
        <v>724978</v>
      </c>
      <c r="E11" s="30">
        <v>952245</v>
      </c>
      <c r="F11" s="222">
        <v>561</v>
      </c>
      <c r="G11" s="179">
        <v>-0.17378572544119941</v>
      </c>
      <c r="H11" s="20"/>
    </row>
    <row r="12" spans="1:8" ht="10.5" customHeight="1" x14ac:dyDescent="0.2">
      <c r="B12" s="33" t="s">
        <v>193</v>
      </c>
      <c r="C12" s="30">
        <v>54353.120000000046</v>
      </c>
      <c r="D12" s="30">
        <v>250348.30000000002</v>
      </c>
      <c r="E12" s="30">
        <v>304701.42000000004</v>
      </c>
      <c r="F12" s="222">
        <v>244185.4</v>
      </c>
      <c r="G12" s="179">
        <v>-0.16043266254961874</v>
      </c>
      <c r="H12" s="20"/>
    </row>
    <row r="13" spans="1:8" ht="10.5" customHeight="1" x14ac:dyDescent="0.2">
      <c r="B13" s="33" t="s">
        <v>194</v>
      </c>
      <c r="C13" s="30">
        <v>646014</v>
      </c>
      <c r="D13" s="30">
        <v>320032</v>
      </c>
      <c r="E13" s="30">
        <v>966046</v>
      </c>
      <c r="F13" s="222">
        <v>64443</v>
      </c>
      <c r="G13" s="179">
        <v>-7.4239398341759966E-2</v>
      </c>
      <c r="H13" s="20"/>
    </row>
    <row r="14" spans="1:8" x14ac:dyDescent="0.2">
      <c r="B14" s="33" t="s">
        <v>322</v>
      </c>
      <c r="C14" s="30">
        <v>33974</v>
      </c>
      <c r="D14" s="30">
        <v>9945</v>
      </c>
      <c r="E14" s="30">
        <v>43919</v>
      </c>
      <c r="F14" s="222">
        <v>3035</v>
      </c>
      <c r="G14" s="179">
        <v>-0.11626456325331513</v>
      </c>
      <c r="H14" s="20"/>
    </row>
    <row r="15" spans="1:8" x14ac:dyDescent="0.2">
      <c r="B15" s="33" t="s">
        <v>324</v>
      </c>
      <c r="C15" s="30">
        <v>5</v>
      </c>
      <c r="D15" s="30">
        <v>4</v>
      </c>
      <c r="E15" s="30">
        <v>9</v>
      </c>
      <c r="F15" s="222">
        <v>4</v>
      </c>
      <c r="G15" s="179">
        <v>0.8</v>
      </c>
      <c r="H15" s="20"/>
    </row>
    <row r="16" spans="1:8" x14ac:dyDescent="0.2">
      <c r="B16" s="33" t="s">
        <v>325</v>
      </c>
      <c r="C16" s="30">
        <v>9</v>
      </c>
      <c r="D16" s="30">
        <v>409</v>
      </c>
      <c r="E16" s="30">
        <v>418</v>
      </c>
      <c r="F16" s="222">
        <v>388</v>
      </c>
      <c r="G16" s="179">
        <v>6.6326530612244916E-2</v>
      </c>
      <c r="H16" s="20"/>
    </row>
    <row r="17" spans="1:8" x14ac:dyDescent="0.2">
      <c r="B17" s="33" t="s">
        <v>320</v>
      </c>
      <c r="C17" s="30">
        <v>161919</v>
      </c>
      <c r="D17" s="30">
        <v>88524</v>
      </c>
      <c r="E17" s="30">
        <v>250443</v>
      </c>
      <c r="F17" s="222">
        <v>7560</v>
      </c>
      <c r="G17" s="179">
        <v>-0.16011147404640058</v>
      </c>
      <c r="H17" s="20"/>
    </row>
    <row r="18" spans="1:8" x14ac:dyDescent="0.2">
      <c r="B18" s="33" t="s">
        <v>321</v>
      </c>
      <c r="C18" s="30">
        <v>9803</v>
      </c>
      <c r="D18" s="30">
        <v>968</v>
      </c>
      <c r="E18" s="30">
        <v>10771</v>
      </c>
      <c r="F18" s="222">
        <v>66</v>
      </c>
      <c r="G18" s="179">
        <v>0.23139362066994407</v>
      </c>
      <c r="H18" s="20"/>
    </row>
    <row r="19" spans="1:8" x14ac:dyDescent="0.2">
      <c r="B19" s="33" t="s">
        <v>323</v>
      </c>
      <c r="C19" s="30">
        <v>440304</v>
      </c>
      <c r="D19" s="30">
        <v>220182</v>
      </c>
      <c r="E19" s="30">
        <v>660486</v>
      </c>
      <c r="F19" s="222">
        <v>53390</v>
      </c>
      <c r="G19" s="179">
        <v>-3.7878247138701471E-2</v>
      </c>
      <c r="H19" s="20"/>
    </row>
    <row r="20" spans="1:8" x14ac:dyDescent="0.2">
      <c r="B20" s="16" t="s">
        <v>195</v>
      </c>
      <c r="C20" s="30">
        <v>700367.12000000011</v>
      </c>
      <c r="D20" s="30">
        <v>570380.29999999993</v>
      </c>
      <c r="E20" s="30">
        <v>1270747.4200000002</v>
      </c>
      <c r="F20" s="222">
        <v>308628.40000000002</v>
      </c>
      <c r="G20" s="179">
        <v>-9.648121325552439E-2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5050240</v>
      </c>
      <c r="D23" s="30">
        <v>2234678</v>
      </c>
      <c r="E23" s="30">
        <v>7284918</v>
      </c>
      <c r="F23" s="222">
        <v>629976</v>
      </c>
      <c r="G23" s="179">
        <v>-6.3643041542712053E-2</v>
      </c>
      <c r="H23" s="20"/>
    </row>
    <row r="24" spans="1:8" ht="10.5" customHeight="1" x14ac:dyDescent="0.2">
      <c r="B24" s="16" t="s">
        <v>23</v>
      </c>
      <c r="C24" s="30">
        <v>1993</v>
      </c>
      <c r="D24" s="30">
        <v>3612</v>
      </c>
      <c r="E24" s="30">
        <v>5605</v>
      </c>
      <c r="F24" s="222">
        <v>6</v>
      </c>
      <c r="G24" s="179">
        <v>-0.30016231739293298</v>
      </c>
      <c r="H24" s="34"/>
    </row>
    <row r="25" spans="1:8" ht="10.5" customHeight="1" x14ac:dyDescent="0.2">
      <c r="B25" s="33" t="s">
        <v>193</v>
      </c>
      <c r="C25" s="30">
        <v>258509.19999999998</v>
      </c>
      <c r="D25" s="30">
        <v>2192987.75</v>
      </c>
      <c r="E25" s="30">
        <v>2451496.9499999997</v>
      </c>
      <c r="F25" s="222">
        <v>2127274.2999999998</v>
      </c>
      <c r="G25" s="179">
        <v>1.3932890430296663E-2</v>
      </c>
      <c r="H25" s="34"/>
    </row>
    <row r="26" spans="1:8" ht="10.5" customHeight="1" x14ac:dyDescent="0.2">
      <c r="B26" s="33" t="s">
        <v>194</v>
      </c>
      <c r="C26" s="30">
        <v>10464826</v>
      </c>
      <c r="D26" s="30">
        <v>6361657</v>
      </c>
      <c r="E26" s="30">
        <v>16826483</v>
      </c>
      <c r="F26" s="222">
        <v>3254935</v>
      </c>
      <c r="G26" s="179">
        <v>-3.2334183510259629E-2</v>
      </c>
      <c r="H26" s="34"/>
    </row>
    <row r="27" spans="1:8" ht="10.5" customHeight="1" x14ac:dyDescent="0.2">
      <c r="B27" s="33" t="s">
        <v>322</v>
      </c>
      <c r="C27" s="30">
        <v>183790</v>
      </c>
      <c r="D27" s="30">
        <v>689382</v>
      </c>
      <c r="E27" s="30">
        <v>873172</v>
      </c>
      <c r="F27" s="222">
        <v>607582</v>
      </c>
      <c r="G27" s="179">
        <v>1.365553413070919E-2</v>
      </c>
      <c r="H27" s="34"/>
    </row>
    <row r="28" spans="1:8" ht="10.5" customHeight="1" x14ac:dyDescent="0.2">
      <c r="B28" s="33" t="s">
        <v>324</v>
      </c>
      <c r="C28" s="30">
        <v>692</v>
      </c>
      <c r="D28" s="30">
        <v>12026</v>
      </c>
      <c r="E28" s="30">
        <v>12718</v>
      </c>
      <c r="F28" s="222">
        <v>12199</v>
      </c>
      <c r="G28" s="179">
        <v>-8.6416205732346763E-2</v>
      </c>
      <c r="H28" s="34"/>
    </row>
    <row r="29" spans="1:8" ht="10.5" customHeight="1" x14ac:dyDescent="0.2">
      <c r="B29" s="33" t="s">
        <v>325</v>
      </c>
      <c r="C29" s="30">
        <v>9507</v>
      </c>
      <c r="D29" s="30">
        <v>907916</v>
      </c>
      <c r="E29" s="30">
        <v>917423</v>
      </c>
      <c r="F29" s="222">
        <v>907106</v>
      </c>
      <c r="G29" s="179">
        <v>3.5924472226989801E-2</v>
      </c>
      <c r="H29" s="34"/>
    </row>
    <row r="30" spans="1:8" ht="10.5" customHeight="1" x14ac:dyDescent="0.2">
      <c r="B30" s="33" t="s">
        <v>320</v>
      </c>
      <c r="C30" s="30">
        <v>1715311</v>
      </c>
      <c r="D30" s="30">
        <v>751309</v>
      </c>
      <c r="E30" s="30">
        <v>2466620</v>
      </c>
      <c r="F30" s="222">
        <v>93703</v>
      </c>
      <c r="G30" s="179">
        <v>-4.7694056919373562E-2</v>
      </c>
      <c r="H30" s="34"/>
    </row>
    <row r="31" spans="1:8" ht="10.5" customHeight="1" x14ac:dyDescent="0.2">
      <c r="B31" s="33" t="s">
        <v>321</v>
      </c>
      <c r="C31" s="30">
        <v>4106092</v>
      </c>
      <c r="D31" s="30">
        <v>1410704</v>
      </c>
      <c r="E31" s="30">
        <v>5516796</v>
      </c>
      <c r="F31" s="222">
        <v>421435</v>
      </c>
      <c r="G31" s="179">
        <v>-3.4929429338285578E-2</v>
      </c>
      <c r="H31" s="34"/>
    </row>
    <row r="32" spans="1:8" ht="10.5" customHeight="1" x14ac:dyDescent="0.2">
      <c r="B32" s="33" t="s">
        <v>323</v>
      </c>
      <c r="C32" s="30">
        <v>4449434</v>
      </c>
      <c r="D32" s="30">
        <v>2590320</v>
      </c>
      <c r="E32" s="30">
        <v>7039754</v>
      </c>
      <c r="F32" s="222">
        <v>1212910</v>
      </c>
      <c r="G32" s="179">
        <v>-3.84388618679401E-2</v>
      </c>
      <c r="H32" s="34"/>
    </row>
    <row r="33" spans="1:8" ht="10.5" customHeight="1" x14ac:dyDescent="0.2">
      <c r="B33" s="269" t="s">
        <v>195</v>
      </c>
      <c r="C33" s="30">
        <v>10723335.199999999</v>
      </c>
      <c r="D33" s="30">
        <v>8554644.75</v>
      </c>
      <c r="E33" s="30">
        <v>19277979.949999999</v>
      </c>
      <c r="F33" s="222">
        <v>5382209.2999999998</v>
      </c>
      <c r="G33" s="179">
        <v>-2.6686303113373722E-2</v>
      </c>
      <c r="H33" s="34"/>
    </row>
    <row r="34" spans="1:8" ht="10.5" customHeight="1" x14ac:dyDescent="0.2">
      <c r="B34" s="16" t="s">
        <v>196</v>
      </c>
      <c r="C34" s="30">
        <v>5146</v>
      </c>
      <c r="D34" s="30">
        <v>376</v>
      </c>
      <c r="E34" s="30">
        <v>5522</v>
      </c>
      <c r="F34" s="222">
        <v>10</v>
      </c>
      <c r="G34" s="179">
        <v>-0.31095582730222115</v>
      </c>
      <c r="H34" s="34"/>
    </row>
    <row r="35" spans="1:8" ht="10.5" customHeight="1" x14ac:dyDescent="0.2">
      <c r="B35" s="16" t="s">
        <v>197</v>
      </c>
      <c r="C35" s="30">
        <v>3751</v>
      </c>
      <c r="D35" s="30">
        <v>217</v>
      </c>
      <c r="E35" s="30">
        <v>3968</v>
      </c>
      <c r="F35" s="222">
        <v>11</v>
      </c>
      <c r="G35" s="179">
        <v>-0.1959473150962513</v>
      </c>
      <c r="H35" s="34"/>
    </row>
    <row r="36" spans="1:8" ht="10.5" customHeight="1" x14ac:dyDescent="0.2">
      <c r="B36" s="16" t="s">
        <v>198</v>
      </c>
      <c r="C36" s="30">
        <v>23385</v>
      </c>
      <c r="D36" s="30">
        <v>309159.5</v>
      </c>
      <c r="E36" s="30">
        <v>332544.5</v>
      </c>
      <c r="F36" s="222"/>
      <c r="G36" s="179">
        <v>-0.11766516358156132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17267565</v>
      </c>
      <c r="D39" s="30">
        <v>7187654</v>
      </c>
      <c r="E39" s="30">
        <v>24455219</v>
      </c>
      <c r="F39" s="222">
        <v>924955</v>
      </c>
      <c r="G39" s="179">
        <v>-7.1217761423558401E-2</v>
      </c>
      <c r="H39" s="34"/>
    </row>
    <row r="40" spans="1:8" ht="10.5" customHeight="1" x14ac:dyDescent="0.2">
      <c r="B40" s="16" t="s">
        <v>23</v>
      </c>
      <c r="C40" s="30">
        <v>229260</v>
      </c>
      <c r="D40" s="30">
        <v>728590</v>
      </c>
      <c r="E40" s="30">
        <v>957850</v>
      </c>
      <c r="F40" s="222">
        <v>567</v>
      </c>
      <c r="G40" s="179">
        <v>-0.17465785589406391</v>
      </c>
      <c r="H40" s="34"/>
    </row>
    <row r="41" spans="1:8" s="28" customFormat="1" ht="10.5" customHeight="1" x14ac:dyDescent="0.2">
      <c r="A41" s="24"/>
      <c r="B41" s="33" t="s">
        <v>193</v>
      </c>
      <c r="C41" s="30">
        <v>312862.32000000007</v>
      </c>
      <c r="D41" s="30">
        <v>2443336.0499999998</v>
      </c>
      <c r="E41" s="30">
        <v>2756198.37</v>
      </c>
      <c r="F41" s="222">
        <v>2371459.6999999997</v>
      </c>
      <c r="G41" s="179">
        <v>-8.8243597355619485E-3</v>
      </c>
      <c r="H41" s="27"/>
    </row>
    <row r="42" spans="1:8" ht="10.5" customHeight="1" x14ac:dyDescent="0.2">
      <c r="B42" s="33" t="s">
        <v>194</v>
      </c>
      <c r="C42" s="30">
        <v>11110840</v>
      </c>
      <c r="D42" s="30">
        <v>6681689</v>
      </c>
      <c r="E42" s="30">
        <v>17792529</v>
      </c>
      <c r="F42" s="222">
        <v>3319378</v>
      </c>
      <c r="G42" s="179">
        <v>-3.4706588579977771E-2</v>
      </c>
      <c r="H42" s="34"/>
    </row>
    <row r="43" spans="1:8" ht="10.5" customHeight="1" x14ac:dyDescent="0.2">
      <c r="B43" s="33" t="s">
        <v>322</v>
      </c>
      <c r="C43" s="30">
        <v>217764</v>
      </c>
      <c r="D43" s="30">
        <v>699327</v>
      </c>
      <c r="E43" s="30">
        <v>917091</v>
      </c>
      <c r="F43" s="222">
        <v>610617</v>
      </c>
      <c r="G43" s="179">
        <v>6.5689392891716825E-3</v>
      </c>
      <c r="H43" s="34"/>
    </row>
    <row r="44" spans="1:8" ht="10.5" customHeight="1" x14ac:dyDescent="0.2">
      <c r="B44" s="33" t="s">
        <v>324</v>
      </c>
      <c r="C44" s="30">
        <v>697</v>
      </c>
      <c r="D44" s="30">
        <v>12030</v>
      </c>
      <c r="E44" s="343">
        <v>12727</v>
      </c>
      <c r="F44" s="222">
        <v>12203</v>
      </c>
      <c r="G44" s="344">
        <v>-8.6097946287519767E-2</v>
      </c>
      <c r="H44" s="34"/>
    </row>
    <row r="45" spans="1:8" ht="10.5" customHeight="1" x14ac:dyDescent="0.2">
      <c r="B45" s="33" t="s">
        <v>325</v>
      </c>
      <c r="C45" s="30">
        <v>9516</v>
      </c>
      <c r="D45" s="30">
        <v>908325</v>
      </c>
      <c r="E45" s="343">
        <v>917841</v>
      </c>
      <c r="F45" s="222">
        <v>907494</v>
      </c>
      <c r="G45" s="344">
        <v>3.593792325056433E-2</v>
      </c>
      <c r="H45" s="34"/>
    </row>
    <row r="46" spans="1:8" ht="10.5" customHeight="1" x14ac:dyDescent="0.2">
      <c r="B46" s="33" t="s">
        <v>320</v>
      </c>
      <c r="C46" s="30">
        <v>1877230</v>
      </c>
      <c r="D46" s="30">
        <v>839833</v>
      </c>
      <c r="E46" s="343">
        <v>2717063</v>
      </c>
      <c r="F46" s="222">
        <v>101263</v>
      </c>
      <c r="G46" s="344">
        <v>-5.9299784893819707E-2</v>
      </c>
      <c r="H46" s="34"/>
    </row>
    <row r="47" spans="1:8" ht="10.5" customHeight="1" x14ac:dyDescent="0.2">
      <c r="B47" s="33" t="s">
        <v>321</v>
      </c>
      <c r="C47" s="30">
        <v>4115895</v>
      </c>
      <c r="D47" s="30">
        <v>1411672</v>
      </c>
      <c r="E47" s="343">
        <v>5527567</v>
      </c>
      <c r="F47" s="222">
        <v>421501</v>
      </c>
      <c r="G47" s="344">
        <v>-3.4522540284942949E-2</v>
      </c>
      <c r="H47" s="34"/>
    </row>
    <row r="48" spans="1:8" ht="10.5" customHeight="1" x14ac:dyDescent="0.2">
      <c r="B48" s="33" t="s">
        <v>323</v>
      </c>
      <c r="C48" s="30">
        <v>4889738</v>
      </c>
      <c r="D48" s="30">
        <v>2810502</v>
      </c>
      <c r="E48" s="343">
        <v>7700240</v>
      </c>
      <c r="F48" s="222">
        <v>1266300</v>
      </c>
      <c r="G48" s="344">
        <v>-3.8390800908704836E-2</v>
      </c>
      <c r="H48" s="34"/>
    </row>
    <row r="49" spans="1:8" ht="10.5" customHeight="1" x14ac:dyDescent="0.2">
      <c r="B49" s="269" t="s">
        <v>195</v>
      </c>
      <c r="C49" s="30">
        <v>11423702.32</v>
      </c>
      <c r="D49" s="30">
        <v>9125025.0499999989</v>
      </c>
      <c r="E49" s="343">
        <v>20548727.369999997</v>
      </c>
      <c r="F49" s="222">
        <v>5690837.7000000002</v>
      </c>
      <c r="G49" s="344">
        <v>-3.131377719203543E-2</v>
      </c>
      <c r="H49" s="34"/>
    </row>
    <row r="50" spans="1:8" ht="10.5" customHeight="1" x14ac:dyDescent="0.2">
      <c r="B50" s="16" t="s">
        <v>196</v>
      </c>
      <c r="C50" s="30">
        <v>5146</v>
      </c>
      <c r="D50" s="30">
        <v>376</v>
      </c>
      <c r="E50" s="343">
        <v>5522</v>
      </c>
      <c r="F50" s="222">
        <v>10</v>
      </c>
      <c r="G50" s="344">
        <v>-0.31095582730222115</v>
      </c>
      <c r="H50" s="34"/>
    </row>
    <row r="51" spans="1:8" s="28" customFormat="1" ht="10.5" customHeight="1" x14ac:dyDescent="0.2">
      <c r="A51" s="24"/>
      <c r="B51" s="16" t="s">
        <v>197</v>
      </c>
      <c r="C51" s="30">
        <v>3751</v>
      </c>
      <c r="D51" s="30">
        <v>217</v>
      </c>
      <c r="E51" s="343">
        <v>3968</v>
      </c>
      <c r="F51" s="222">
        <v>11</v>
      </c>
      <c r="G51" s="344">
        <v>-0.1959473150962513</v>
      </c>
      <c r="H51" s="27"/>
    </row>
    <row r="52" spans="1:8" ht="10.5" customHeight="1" x14ac:dyDescent="0.2">
      <c r="B52" s="16" t="s">
        <v>198</v>
      </c>
      <c r="C52" s="30">
        <v>23385</v>
      </c>
      <c r="D52" s="30">
        <v>309159.5</v>
      </c>
      <c r="E52" s="343">
        <v>332544.5</v>
      </c>
      <c r="F52" s="222"/>
      <c r="G52" s="344">
        <v>-0.11766516358156132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318160</v>
      </c>
      <c r="D55" s="30">
        <v>141808</v>
      </c>
      <c r="E55" s="30">
        <v>459968</v>
      </c>
      <c r="F55" s="222">
        <v>248</v>
      </c>
      <c r="G55" s="179">
        <v>-8.4439031225411743E-3</v>
      </c>
      <c r="H55" s="34"/>
    </row>
    <row r="56" spans="1:8" ht="10.5" customHeight="1" x14ac:dyDescent="0.2">
      <c r="B56" s="16" t="s">
        <v>23</v>
      </c>
      <c r="C56" s="30">
        <v>2343</v>
      </c>
      <c r="D56" s="30">
        <v>4021</v>
      </c>
      <c r="E56" s="30">
        <v>6364</v>
      </c>
      <c r="F56" s="222"/>
      <c r="G56" s="179">
        <v>-0.23435996150144367</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892601</v>
      </c>
      <c r="D59" s="30">
        <v>61932</v>
      </c>
      <c r="E59" s="30">
        <v>954533</v>
      </c>
      <c r="F59" s="222">
        <v>13</v>
      </c>
      <c r="G59" s="179">
        <v>-7.7310848013362854E-2</v>
      </c>
      <c r="H59" s="36"/>
    </row>
    <row r="60" spans="1:8" s="28" customFormat="1" ht="10.5" customHeight="1" x14ac:dyDescent="0.2">
      <c r="A60" s="24"/>
      <c r="B60" s="16" t="s">
        <v>23</v>
      </c>
      <c r="C60" s="30">
        <v>245</v>
      </c>
      <c r="D60" s="30">
        <v>99</v>
      </c>
      <c r="E60" s="30">
        <v>344</v>
      </c>
      <c r="F60" s="222"/>
      <c r="G60" s="179">
        <v>0.31297709923664119</v>
      </c>
      <c r="H60" s="36"/>
    </row>
    <row r="61" spans="1:8" s="28" customFormat="1" ht="10.5" customHeight="1" x14ac:dyDescent="0.2">
      <c r="A61" s="24"/>
      <c r="B61" s="16" t="s">
        <v>225</v>
      </c>
      <c r="C61" s="30">
        <v>4290891.91</v>
      </c>
      <c r="D61" s="30">
        <v>106292</v>
      </c>
      <c r="E61" s="30">
        <v>4397183.91</v>
      </c>
      <c r="F61" s="222">
        <v>128</v>
      </c>
      <c r="G61" s="179">
        <v>-5.6303981575634876E-2</v>
      </c>
      <c r="H61" s="36"/>
    </row>
    <row r="62" spans="1:8" s="28" customFormat="1" ht="10.5" customHeight="1" x14ac:dyDescent="0.2">
      <c r="A62" s="24"/>
      <c r="B62" s="16" t="s">
        <v>200</v>
      </c>
      <c r="C62" s="30">
        <v>5774</v>
      </c>
      <c r="D62" s="30">
        <v>42241</v>
      </c>
      <c r="E62" s="30">
        <v>48015</v>
      </c>
      <c r="F62" s="222">
        <v>16</v>
      </c>
      <c r="G62" s="179">
        <v>-4.5610034207526073E-3</v>
      </c>
      <c r="H62" s="36"/>
    </row>
    <row r="63" spans="1:8" s="28" customFormat="1" ht="10.5" customHeight="1" x14ac:dyDescent="0.2">
      <c r="A63" s="24"/>
      <c r="B63" s="16" t="s">
        <v>201</v>
      </c>
      <c r="C63" s="30">
        <v>403400</v>
      </c>
      <c r="D63" s="30">
        <v>108629</v>
      </c>
      <c r="E63" s="30">
        <v>512029</v>
      </c>
      <c r="F63" s="222">
        <v>9721</v>
      </c>
      <c r="G63" s="179">
        <v>-6.5766666545028607E-2</v>
      </c>
      <c r="H63" s="36"/>
    </row>
    <row r="64" spans="1:8" s="28" customFormat="1" ht="10.5" customHeight="1" x14ac:dyDescent="0.2">
      <c r="A64" s="24"/>
      <c r="B64" s="16" t="s">
        <v>202</v>
      </c>
      <c r="C64" s="30">
        <v>4715472</v>
      </c>
      <c r="D64" s="30">
        <v>303531</v>
      </c>
      <c r="E64" s="30">
        <v>5019003</v>
      </c>
      <c r="F64" s="222">
        <v>5306</v>
      </c>
      <c r="G64" s="179">
        <v>-5.8634523840783825E-2</v>
      </c>
      <c r="H64" s="36"/>
    </row>
    <row r="65" spans="1:8" s="28" customFormat="1" ht="10.5" customHeight="1" x14ac:dyDescent="0.2">
      <c r="A65" s="24"/>
      <c r="B65" s="16" t="s">
        <v>203</v>
      </c>
      <c r="C65" s="30">
        <v>1277637</v>
      </c>
      <c r="D65" s="30">
        <v>97441</v>
      </c>
      <c r="E65" s="30">
        <v>1375078</v>
      </c>
      <c r="F65" s="222">
        <v>8</v>
      </c>
      <c r="G65" s="179">
        <v>-9.1379564402336744E-2</v>
      </c>
      <c r="H65" s="36"/>
    </row>
    <row r="66" spans="1:8" s="28" customFormat="1" ht="10.5" customHeight="1" x14ac:dyDescent="0.2">
      <c r="A66" s="24"/>
      <c r="B66" s="16" t="s">
        <v>204</v>
      </c>
      <c r="C66" s="30">
        <v>1533202.25</v>
      </c>
      <c r="D66" s="30">
        <v>19701806.25</v>
      </c>
      <c r="E66" s="30">
        <v>21235008.5</v>
      </c>
      <c r="F66" s="222"/>
      <c r="G66" s="179">
        <v>-6.1598276567128241E-2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1001821</v>
      </c>
      <c r="D69" s="30">
        <v>468142</v>
      </c>
      <c r="E69" s="30">
        <v>1469963</v>
      </c>
      <c r="F69" s="222"/>
      <c r="G69" s="179">
        <v>-3.5277361817339647E-3</v>
      </c>
      <c r="H69" s="36"/>
    </row>
    <row r="70" spans="1:8" s="28" customFormat="1" ht="10.5" customHeight="1" x14ac:dyDescent="0.2">
      <c r="A70" s="24"/>
      <c r="B70" s="16" t="s">
        <v>23</v>
      </c>
      <c r="C70" s="30">
        <v>2207</v>
      </c>
      <c r="D70" s="30">
        <v>10016</v>
      </c>
      <c r="E70" s="30">
        <v>12223</v>
      </c>
      <c r="F70" s="222"/>
      <c r="G70" s="179">
        <v>-3.4136704859739186E-2</v>
      </c>
      <c r="H70" s="36"/>
    </row>
    <row r="71" spans="1:8" s="28" customFormat="1" ht="10.5" customHeight="1" x14ac:dyDescent="0.2">
      <c r="A71" s="24"/>
      <c r="B71" s="33" t="s">
        <v>193</v>
      </c>
      <c r="C71" s="30">
        <v>427431.6</v>
      </c>
      <c r="D71" s="30">
        <v>309954.7</v>
      </c>
      <c r="E71" s="30">
        <v>737386.29999999993</v>
      </c>
      <c r="F71" s="222"/>
      <c r="G71" s="179">
        <v>-1.0876934117599935E-2</v>
      </c>
      <c r="H71" s="36"/>
    </row>
    <row r="72" spans="1:8" ht="10.5" customHeight="1" x14ac:dyDescent="0.2">
      <c r="B72" s="33" t="s">
        <v>194</v>
      </c>
      <c r="C72" s="30">
        <v>749127</v>
      </c>
      <c r="D72" s="30">
        <v>228942</v>
      </c>
      <c r="E72" s="30">
        <v>978069</v>
      </c>
      <c r="F72" s="222"/>
      <c r="G72" s="179">
        <v>-5.6558601374452788E-2</v>
      </c>
      <c r="H72" s="34"/>
    </row>
    <row r="73" spans="1:8" ht="10.5" customHeight="1" x14ac:dyDescent="0.2">
      <c r="B73" s="33" t="s">
        <v>322</v>
      </c>
      <c r="C73" s="30">
        <v>12244</v>
      </c>
      <c r="D73" s="30">
        <v>8725</v>
      </c>
      <c r="E73" s="30">
        <v>20969</v>
      </c>
      <c r="F73" s="222"/>
      <c r="G73" s="179">
        <v>0.32434395427416551</v>
      </c>
      <c r="H73" s="34"/>
    </row>
    <row r="74" spans="1:8" ht="10.5" customHeight="1" x14ac:dyDescent="0.2">
      <c r="B74" s="33" t="s">
        <v>324</v>
      </c>
      <c r="C74" s="30">
        <v>18</v>
      </c>
      <c r="D74" s="30">
        <v>303</v>
      </c>
      <c r="E74" s="30">
        <v>321</v>
      </c>
      <c r="F74" s="222"/>
      <c r="G74" s="179">
        <v>0.22053231939163509</v>
      </c>
      <c r="H74" s="34"/>
    </row>
    <row r="75" spans="1:8" ht="10.5" customHeight="1" x14ac:dyDescent="0.2">
      <c r="B75" s="33" t="s">
        <v>325</v>
      </c>
      <c r="C75" s="30">
        <v>91</v>
      </c>
      <c r="D75" s="30">
        <v>3717</v>
      </c>
      <c r="E75" s="30">
        <v>3808</v>
      </c>
      <c r="F75" s="222"/>
      <c r="G75" s="179">
        <v>-0.3814165042235218</v>
      </c>
      <c r="H75" s="34"/>
    </row>
    <row r="76" spans="1:8" ht="10.5" customHeight="1" x14ac:dyDescent="0.2">
      <c r="B76" s="33" t="s">
        <v>320</v>
      </c>
      <c r="C76" s="30">
        <v>47618</v>
      </c>
      <c r="D76" s="30">
        <v>15385</v>
      </c>
      <c r="E76" s="30">
        <v>63003</v>
      </c>
      <c r="F76" s="222"/>
      <c r="G76" s="179">
        <v>-8.7706342311033914E-2</v>
      </c>
      <c r="H76" s="34"/>
    </row>
    <row r="77" spans="1:8" ht="10.5" customHeight="1" x14ac:dyDescent="0.2">
      <c r="B77" s="33" t="s">
        <v>321</v>
      </c>
      <c r="C77" s="30">
        <v>200675.5</v>
      </c>
      <c r="D77" s="30">
        <v>25504</v>
      </c>
      <c r="E77" s="30">
        <v>226179.5</v>
      </c>
      <c r="F77" s="222"/>
      <c r="G77" s="179">
        <v>-2.8763988010889863E-2</v>
      </c>
      <c r="H77" s="34"/>
    </row>
    <row r="78" spans="1:8" ht="10.5" customHeight="1" x14ac:dyDescent="0.2">
      <c r="B78" s="33" t="s">
        <v>323</v>
      </c>
      <c r="C78" s="30">
        <v>488480.5</v>
      </c>
      <c r="D78" s="30">
        <v>175308</v>
      </c>
      <c r="E78" s="30">
        <v>663788.5</v>
      </c>
      <c r="F78" s="222"/>
      <c r="G78" s="179">
        <v>-6.8384015449542646E-2</v>
      </c>
      <c r="H78" s="34"/>
    </row>
    <row r="79" spans="1:8" ht="10.5" customHeight="1" x14ac:dyDescent="0.2">
      <c r="B79" s="16" t="s">
        <v>195</v>
      </c>
      <c r="C79" s="30">
        <v>1176558.6000000001</v>
      </c>
      <c r="D79" s="30">
        <v>538896.69999999995</v>
      </c>
      <c r="E79" s="30">
        <v>1715455.3</v>
      </c>
      <c r="F79" s="222"/>
      <c r="G79" s="179">
        <v>-3.7449924910160082E-2</v>
      </c>
      <c r="H79" s="34"/>
    </row>
    <row r="80" spans="1:8" ht="10.5" customHeight="1" x14ac:dyDescent="0.2">
      <c r="B80" s="16" t="s">
        <v>196</v>
      </c>
      <c r="C80" s="30">
        <v>918</v>
      </c>
      <c r="D80" s="30">
        <v>105</v>
      </c>
      <c r="E80" s="30">
        <v>1023</v>
      </c>
      <c r="F80" s="222"/>
      <c r="G80" s="179">
        <v>-0.15314569536423839</v>
      </c>
      <c r="H80" s="34"/>
    </row>
    <row r="81" spans="1:8" ht="10.5" customHeight="1" x14ac:dyDescent="0.2">
      <c r="B81" s="16" t="s">
        <v>197</v>
      </c>
      <c r="C81" s="30">
        <v>361</v>
      </c>
      <c r="D81" s="30">
        <v>29</v>
      </c>
      <c r="E81" s="30">
        <v>390</v>
      </c>
      <c r="F81" s="222"/>
      <c r="G81" s="179">
        <v>-0.25</v>
      </c>
      <c r="H81" s="34"/>
    </row>
    <row r="82" spans="1:8" s="28" customFormat="1" ht="10.5" customHeight="1" x14ac:dyDescent="0.2">
      <c r="A82" s="24"/>
      <c r="B82" s="16" t="s">
        <v>198</v>
      </c>
      <c r="C82" s="30">
        <v>605</v>
      </c>
      <c r="D82" s="30">
        <v>15565</v>
      </c>
      <c r="E82" s="30">
        <v>16170</v>
      </c>
      <c r="F82" s="222"/>
      <c r="G82" s="179">
        <v>-0.37422600619195046</v>
      </c>
      <c r="H82" s="36"/>
    </row>
    <row r="83" spans="1:8" s="28" customFormat="1" ht="10.5" customHeight="1" x14ac:dyDescent="0.2">
      <c r="A83" s="24"/>
      <c r="B83" s="16" t="s">
        <v>200</v>
      </c>
      <c r="C83" s="46">
        <v>788</v>
      </c>
      <c r="D83" s="46">
        <v>11381</v>
      </c>
      <c r="E83" s="46">
        <v>12169</v>
      </c>
      <c r="F83" s="222"/>
      <c r="G83" s="190">
        <v>-0.23824726134585295</v>
      </c>
      <c r="H83" s="47"/>
    </row>
    <row r="84" spans="1:8" s="28" customFormat="1" ht="10.5" customHeight="1" x14ac:dyDescent="0.2">
      <c r="A84" s="24"/>
      <c r="B84" s="16" t="s">
        <v>201</v>
      </c>
      <c r="C84" s="46">
        <v>68295</v>
      </c>
      <c r="D84" s="46">
        <v>30801</v>
      </c>
      <c r="E84" s="345">
        <v>99096</v>
      </c>
      <c r="F84" s="222"/>
      <c r="G84" s="346">
        <v>-0.1397020522971143</v>
      </c>
      <c r="H84" s="47"/>
    </row>
    <row r="85" spans="1:8" s="28" customFormat="1" ht="10.5" customHeight="1" x14ac:dyDescent="0.2">
      <c r="A85" s="24"/>
      <c r="B85" s="16" t="s">
        <v>202</v>
      </c>
      <c r="C85" s="46">
        <v>818968</v>
      </c>
      <c r="D85" s="46">
        <v>65172</v>
      </c>
      <c r="E85" s="345">
        <v>884140</v>
      </c>
      <c r="F85" s="222"/>
      <c r="G85" s="346">
        <v>-7.3264454103981302E-2</v>
      </c>
      <c r="H85" s="47"/>
    </row>
    <row r="86" spans="1:8" s="28" customFormat="1" ht="10.5" customHeight="1" x14ac:dyDescent="0.2">
      <c r="A86" s="24"/>
      <c r="B86" s="16" t="s">
        <v>203</v>
      </c>
      <c r="C86" s="46">
        <v>258548</v>
      </c>
      <c r="D86" s="46">
        <v>26595</v>
      </c>
      <c r="E86" s="345">
        <v>285143</v>
      </c>
      <c r="F86" s="222"/>
      <c r="G86" s="346">
        <v>-0.10127491923410292</v>
      </c>
      <c r="H86" s="47"/>
    </row>
    <row r="87" spans="1:8" s="28" customFormat="1" ht="10.5" customHeight="1" x14ac:dyDescent="0.2">
      <c r="A87" s="24"/>
      <c r="B87" s="16" t="s">
        <v>204</v>
      </c>
      <c r="C87" s="46">
        <v>173609</v>
      </c>
      <c r="D87" s="46">
        <v>2203632</v>
      </c>
      <c r="E87" s="345">
        <v>2377241</v>
      </c>
      <c r="F87" s="222"/>
      <c r="G87" s="346">
        <v>-3.3166046125497339E-2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19480147</v>
      </c>
      <c r="D90" s="46">
        <v>7859536</v>
      </c>
      <c r="E90" s="345">
        <v>27339683</v>
      </c>
      <c r="F90" s="222">
        <v>925216</v>
      </c>
      <c r="G90" s="346">
        <v>-6.7031620555517812E-2</v>
      </c>
      <c r="H90" s="47"/>
    </row>
    <row r="91" spans="1:8" ht="10.5" customHeight="1" x14ac:dyDescent="0.2">
      <c r="B91" s="16" t="s">
        <v>23</v>
      </c>
      <c r="C91" s="348">
        <v>234055</v>
      </c>
      <c r="D91" s="46">
        <v>742726</v>
      </c>
      <c r="E91" s="345">
        <v>976781</v>
      </c>
      <c r="F91" s="222">
        <v>567</v>
      </c>
      <c r="G91" s="346">
        <v>-0.17346489780652541</v>
      </c>
      <c r="H91" s="47"/>
    </row>
    <row r="92" spans="1:8" ht="10.5" customHeight="1" x14ac:dyDescent="0.2">
      <c r="B92" s="33" t="s">
        <v>193</v>
      </c>
      <c r="C92" s="348">
        <v>5113877.83</v>
      </c>
      <c r="D92" s="46">
        <v>2889258.7499999995</v>
      </c>
      <c r="E92" s="46">
        <v>8003136.580000001</v>
      </c>
      <c r="F92" s="222">
        <v>2371674.6999999997</v>
      </c>
      <c r="G92" s="190">
        <v>-3.5007801430272267E-2</v>
      </c>
      <c r="H92" s="47"/>
    </row>
    <row r="93" spans="1:8" ht="10.5" customHeight="1" x14ac:dyDescent="0.2">
      <c r="B93" s="33" t="s">
        <v>194</v>
      </c>
      <c r="C93" s="348">
        <v>11859967</v>
      </c>
      <c r="D93" s="46">
        <v>6910631</v>
      </c>
      <c r="E93" s="46">
        <v>18770598</v>
      </c>
      <c r="F93" s="222">
        <v>3319378</v>
      </c>
      <c r="G93" s="190">
        <v>-3.5870187780513874E-2</v>
      </c>
      <c r="H93" s="47"/>
    </row>
    <row r="94" spans="1:8" ht="10.5" customHeight="1" x14ac:dyDescent="0.2">
      <c r="B94" s="33" t="s">
        <v>322</v>
      </c>
      <c r="C94" s="348">
        <v>230008</v>
      </c>
      <c r="D94" s="46">
        <v>708052</v>
      </c>
      <c r="E94" s="46">
        <v>938060</v>
      </c>
      <c r="F94" s="222">
        <v>610617</v>
      </c>
      <c r="G94" s="190">
        <v>1.199700735592768E-2</v>
      </c>
      <c r="H94" s="47"/>
    </row>
    <row r="95" spans="1:8" ht="10.5" customHeight="1" x14ac:dyDescent="0.2">
      <c r="B95" s="33" t="s">
        <v>324</v>
      </c>
      <c r="C95" s="348">
        <v>715</v>
      </c>
      <c r="D95" s="46">
        <v>12333</v>
      </c>
      <c r="E95" s="46">
        <v>13048</v>
      </c>
      <c r="F95" s="222">
        <v>12203</v>
      </c>
      <c r="G95" s="190">
        <v>-8.0414405525407018E-2</v>
      </c>
      <c r="H95" s="47"/>
    </row>
    <row r="96" spans="1:8" ht="10.5" customHeight="1" x14ac:dyDescent="0.2">
      <c r="B96" s="33" t="s">
        <v>325</v>
      </c>
      <c r="C96" s="348">
        <v>9607</v>
      </c>
      <c r="D96" s="46">
        <v>912042</v>
      </c>
      <c r="E96" s="46">
        <v>921649</v>
      </c>
      <c r="F96" s="222">
        <v>907494</v>
      </c>
      <c r="G96" s="190">
        <v>3.3058119880379655E-2</v>
      </c>
      <c r="H96" s="47"/>
    </row>
    <row r="97" spans="2:8" ht="10.5" customHeight="1" x14ac:dyDescent="0.2">
      <c r="B97" s="33" t="s">
        <v>320</v>
      </c>
      <c r="C97" s="348">
        <v>1924848</v>
      </c>
      <c r="D97" s="46">
        <v>855218</v>
      </c>
      <c r="E97" s="46">
        <v>2780066</v>
      </c>
      <c r="F97" s="222">
        <v>101263</v>
      </c>
      <c r="G97" s="190">
        <v>-5.9963123025927212E-2</v>
      </c>
      <c r="H97" s="47"/>
    </row>
    <row r="98" spans="2:8" ht="10.5" customHeight="1" x14ac:dyDescent="0.2">
      <c r="B98" s="33" t="s">
        <v>321</v>
      </c>
      <c r="C98" s="348">
        <v>4316570.5</v>
      </c>
      <c r="D98" s="46">
        <v>1437176</v>
      </c>
      <c r="E98" s="46">
        <v>5753746.5</v>
      </c>
      <c r="F98" s="222">
        <v>421501</v>
      </c>
      <c r="G98" s="190">
        <v>-3.4297461570764076E-2</v>
      </c>
      <c r="H98" s="47"/>
    </row>
    <row r="99" spans="2:8" ht="10.5" customHeight="1" x14ac:dyDescent="0.2">
      <c r="B99" s="33" t="s">
        <v>323</v>
      </c>
      <c r="C99" s="348">
        <v>5378218.5</v>
      </c>
      <c r="D99" s="46">
        <v>2985810</v>
      </c>
      <c r="E99" s="46">
        <v>8364028.5</v>
      </c>
      <c r="F99" s="222">
        <v>1266300</v>
      </c>
      <c r="G99" s="190">
        <v>-4.0841503898976339E-2</v>
      </c>
      <c r="H99" s="47"/>
    </row>
    <row r="100" spans="2:8" ht="10.5" customHeight="1" x14ac:dyDescent="0.2">
      <c r="B100" s="16" t="s">
        <v>195</v>
      </c>
      <c r="C100" s="348">
        <v>16973844.829999998</v>
      </c>
      <c r="D100" s="46">
        <v>9799889.75</v>
      </c>
      <c r="E100" s="46">
        <v>26773734.579999998</v>
      </c>
      <c r="F100" s="222">
        <v>5691052.7000000002</v>
      </c>
      <c r="G100" s="190">
        <v>-3.5612567001678586E-2</v>
      </c>
      <c r="H100" s="47"/>
    </row>
    <row r="101" spans="2:8" ht="10.5" customHeight="1" x14ac:dyDescent="0.2">
      <c r="B101" s="16" t="s">
        <v>196</v>
      </c>
      <c r="C101" s="348">
        <v>6064</v>
      </c>
      <c r="D101" s="46">
        <v>481</v>
      </c>
      <c r="E101" s="46">
        <v>6545</v>
      </c>
      <c r="F101" s="222">
        <v>10</v>
      </c>
      <c r="G101" s="190">
        <v>-0.29028410323140319</v>
      </c>
      <c r="H101" s="47"/>
    </row>
    <row r="102" spans="2:8" ht="10.5" customHeight="1" x14ac:dyDescent="0.2">
      <c r="B102" s="16" t="s">
        <v>197</v>
      </c>
      <c r="C102" s="348">
        <v>4112</v>
      </c>
      <c r="D102" s="46">
        <v>246</v>
      </c>
      <c r="E102" s="46">
        <v>4358</v>
      </c>
      <c r="F102" s="222">
        <v>11</v>
      </c>
      <c r="G102" s="190">
        <v>-0.20109990834097158</v>
      </c>
      <c r="H102" s="47"/>
    </row>
    <row r="103" spans="2:8" ht="10.5" customHeight="1" x14ac:dyDescent="0.2">
      <c r="B103" s="16" t="s">
        <v>198</v>
      </c>
      <c r="C103" s="348">
        <v>23990</v>
      </c>
      <c r="D103" s="46">
        <v>324724.5</v>
      </c>
      <c r="E103" s="46">
        <v>348714.5</v>
      </c>
      <c r="F103" s="222"/>
      <c r="G103" s="190">
        <v>-0.13412658309568537</v>
      </c>
      <c r="H103" s="47"/>
    </row>
    <row r="104" spans="2:8" ht="10.5" customHeight="1" x14ac:dyDescent="0.2">
      <c r="B104" s="16" t="s">
        <v>200</v>
      </c>
      <c r="C104" s="348">
        <v>6562</v>
      </c>
      <c r="D104" s="46">
        <v>53622</v>
      </c>
      <c r="E104" s="46">
        <v>60184</v>
      </c>
      <c r="F104" s="222">
        <v>16</v>
      </c>
      <c r="G104" s="190">
        <v>-6.2700513938638847E-2</v>
      </c>
      <c r="H104" s="47"/>
    </row>
    <row r="105" spans="2:8" ht="10.5" customHeight="1" x14ac:dyDescent="0.2">
      <c r="B105" s="16" t="s">
        <v>201</v>
      </c>
      <c r="C105" s="348">
        <v>471695</v>
      </c>
      <c r="D105" s="46">
        <v>139430</v>
      </c>
      <c r="E105" s="46">
        <v>611125</v>
      </c>
      <c r="F105" s="222">
        <v>9721</v>
      </c>
      <c r="G105" s="190">
        <v>-7.8606945671544581E-2</v>
      </c>
      <c r="H105" s="47"/>
    </row>
    <row r="106" spans="2:8" ht="10.5" customHeight="1" x14ac:dyDescent="0.2">
      <c r="B106" s="16" t="s">
        <v>202</v>
      </c>
      <c r="C106" s="348">
        <v>5534440</v>
      </c>
      <c r="D106" s="46">
        <v>368703</v>
      </c>
      <c r="E106" s="46">
        <v>5903143</v>
      </c>
      <c r="F106" s="222">
        <v>5306</v>
      </c>
      <c r="G106" s="190">
        <v>-6.0855054610838621E-2</v>
      </c>
      <c r="H106" s="47"/>
    </row>
    <row r="107" spans="2:8" ht="10.5" customHeight="1" x14ac:dyDescent="0.2">
      <c r="B107" s="16" t="s">
        <v>203</v>
      </c>
      <c r="C107" s="348">
        <v>1536185</v>
      </c>
      <c r="D107" s="46">
        <v>124036</v>
      </c>
      <c r="E107" s="46">
        <v>1660221</v>
      </c>
      <c r="F107" s="222">
        <v>8</v>
      </c>
      <c r="G107" s="190">
        <v>-9.3094561258223907E-2</v>
      </c>
      <c r="H107" s="47"/>
    </row>
    <row r="108" spans="2:8" ht="10.5" customHeight="1" x14ac:dyDescent="0.2">
      <c r="B108" s="16" t="s">
        <v>204</v>
      </c>
      <c r="C108" s="348">
        <v>1706811.25</v>
      </c>
      <c r="D108" s="46">
        <v>21905438.25</v>
      </c>
      <c r="E108" s="46">
        <v>23612249.5</v>
      </c>
      <c r="F108" s="222"/>
      <c r="G108" s="190">
        <v>-5.8811697271711205E-2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JUIN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17000578.300000113</v>
      </c>
      <c r="D119" s="238">
        <v>58494703.729999945</v>
      </c>
      <c r="E119" s="238">
        <v>75495282.030000046</v>
      </c>
      <c r="F119" s="222">
        <v>309172.06999999925</v>
      </c>
      <c r="G119" s="239">
        <v>-0.11970751874498975</v>
      </c>
      <c r="H119" s="20"/>
    </row>
    <row r="120" spans="1:8" ht="10.5" customHeight="1" x14ac:dyDescent="0.2">
      <c r="A120" s="2"/>
      <c r="B120" s="37" t="s">
        <v>206</v>
      </c>
      <c r="C120" s="238">
        <v>126049.35000000002</v>
      </c>
      <c r="D120" s="238">
        <v>1051256.5899999999</v>
      </c>
      <c r="E120" s="238">
        <v>1177305.94</v>
      </c>
      <c r="F120" s="222"/>
      <c r="G120" s="239"/>
      <c r="H120" s="20"/>
    </row>
    <row r="121" spans="1:8" ht="10.5" customHeight="1" x14ac:dyDescent="0.2">
      <c r="A121" s="2"/>
      <c r="B121" s="37" t="s">
        <v>226</v>
      </c>
      <c r="C121" s="238">
        <v>1311588.22</v>
      </c>
      <c r="D121" s="238">
        <v>9601252.839999998</v>
      </c>
      <c r="E121" s="238">
        <v>10912841.059999997</v>
      </c>
      <c r="F121" s="222"/>
      <c r="G121" s="239">
        <v>0.90162391829752964</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18439723.870000113</v>
      </c>
      <c r="D126" s="238">
        <v>69149905.159999937</v>
      </c>
      <c r="E126" s="238">
        <v>87589629.030000046</v>
      </c>
      <c r="F126" s="222">
        <v>309172.06999999925</v>
      </c>
      <c r="G126" s="239">
        <v>-0.31109928242656992</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20798073.649999764</v>
      </c>
      <c r="D129" s="238">
        <v>45515823.569999523</v>
      </c>
      <c r="E129" s="238">
        <v>66313897.219999298</v>
      </c>
      <c r="F129" s="222">
        <v>2068413.2700000016</v>
      </c>
      <c r="G129" s="239">
        <v>0.13264984909206845</v>
      </c>
      <c r="H129" s="20"/>
    </row>
    <row r="130" spans="1:8" ht="10.5" customHeight="1" x14ac:dyDescent="0.2">
      <c r="A130" s="2"/>
      <c r="B130" s="37" t="s">
        <v>208</v>
      </c>
      <c r="C130" s="238">
        <v>447729.78000000498</v>
      </c>
      <c r="D130" s="238">
        <v>3085594.1099999677</v>
      </c>
      <c r="E130" s="238">
        <v>3533323.8899999727</v>
      </c>
      <c r="F130" s="222">
        <v>2474485.1499999678</v>
      </c>
      <c r="G130" s="239">
        <v>-0.50653837538854174</v>
      </c>
      <c r="H130" s="20"/>
    </row>
    <row r="131" spans="1:8" ht="10.5" customHeight="1" x14ac:dyDescent="0.2">
      <c r="A131" s="2"/>
      <c r="B131" s="37" t="s">
        <v>209</v>
      </c>
      <c r="C131" s="238">
        <v>106514245.23999862</v>
      </c>
      <c r="D131" s="238">
        <v>43175758.199999958</v>
      </c>
      <c r="E131" s="238">
        <v>149690003.43999863</v>
      </c>
      <c r="F131" s="222">
        <v>2699127.5500000007</v>
      </c>
      <c r="G131" s="239">
        <v>-8.2791716830174278E-2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127760060.66999841</v>
      </c>
      <c r="D135" s="238">
        <v>91778120.879999474</v>
      </c>
      <c r="E135" s="238">
        <v>219538181.54999787</v>
      </c>
      <c r="F135" s="222">
        <v>7242025.9699999718</v>
      </c>
      <c r="G135" s="239">
        <v>-4.0943311119502224E-2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27724842.400000025</v>
      </c>
      <c r="D138" s="238">
        <v>12185526.719999952</v>
      </c>
      <c r="E138" s="238">
        <v>39910369.11999999</v>
      </c>
      <c r="F138" s="222">
        <v>129476.69999999997</v>
      </c>
      <c r="G138" s="239">
        <v>-8.7235940085588548E-2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27724842.400000025</v>
      </c>
      <c r="D141" s="238">
        <v>12185687.719999952</v>
      </c>
      <c r="E141" s="238">
        <v>39910530.11999999</v>
      </c>
      <c r="F141" s="222">
        <v>129476.69999999997</v>
      </c>
      <c r="G141" s="239">
        <v>-8.7237309758093518E-2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8262962.0100000389</v>
      </c>
      <c r="D144" s="238">
        <v>1420871.4999999988</v>
      </c>
      <c r="E144" s="238">
        <v>9683833.5100000389</v>
      </c>
      <c r="F144" s="222">
        <v>2122.1499999999996</v>
      </c>
      <c r="G144" s="239">
        <v>3.5715319950081259E-2</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8262962.0100000389</v>
      </c>
      <c r="D147" s="55">
        <v>1420871.4999999988</v>
      </c>
      <c r="E147" s="55">
        <v>9683833.5100000389</v>
      </c>
      <c r="F147" s="222">
        <v>2122.1499999999996</v>
      </c>
      <c r="G147" s="182">
        <v>3.5715319950081259E-2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973559.87999999791</v>
      </c>
      <c r="D150" s="55">
        <v>81705.669999999911</v>
      </c>
      <c r="E150" s="55">
        <v>1055265.5499999977</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973559.87999999791</v>
      </c>
      <c r="D152" s="55">
        <v>81792.669999999911</v>
      </c>
      <c r="E152" s="55">
        <v>1055352.5499999977</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1021.25</v>
      </c>
      <c r="D155" s="55">
        <v>9337.65</v>
      </c>
      <c r="E155" s="55">
        <v>10358.9</v>
      </c>
      <c r="F155" s="222"/>
      <c r="G155" s="182">
        <v>6.0319767441860295E-2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1021.25</v>
      </c>
      <c r="D157" s="55">
        <v>9337.65</v>
      </c>
      <c r="E157" s="55">
        <v>10358.9</v>
      </c>
      <c r="F157" s="222"/>
      <c r="G157" s="182">
        <v>6.0319767441860295E-2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c r="D160" s="55">
        <v>14</v>
      </c>
      <c r="E160" s="55">
        <v>14</v>
      </c>
      <c r="F160" s="222"/>
      <c r="G160" s="182"/>
      <c r="H160" s="59"/>
    </row>
    <row r="161" spans="1:8" s="60" customFormat="1" ht="15" customHeight="1" x14ac:dyDescent="0.2">
      <c r="A161" s="24"/>
      <c r="B161" s="37" t="s">
        <v>205</v>
      </c>
      <c r="C161" s="55">
        <v>337986.70999999979</v>
      </c>
      <c r="D161" s="55">
        <v>1067695.6700000004</v>
      </c>
      <c r="E161" s="55">
        <v>1405682.3800000001</v>
      </c>
      <c r="F161" s="222"/>
      <c r="G161" s="182">
        <v>-8.7011190887731016E-2</v>
      </c>
      <c r="H161" s="59"/>
    </row>
    <row r="162" spans="1:8" s="57" customFormat="1" ht="10.5" customHeight="1" x14ac:dyDescent="0.2">
      <c r="A162" s="6"/>
      <c r="B162" s="37" t="s">
        <v>206</v>
      </c>
      <c r="C162" s="55">
        <v>1033.4000000000001</v>
      </c>
      <c r="D162" s="55">
        <v>5840</v>
      </c>
      <c r="E162" s="55">
        <v>6873.4</v>
      </c>
      <c r="F162" s="222"/>
      <c r="G162" s="182"/>
      <c r="H162" s="56"/>
    </row>
    <row r="163" spans="1:8" s="57" customFormat="1" ht="10.5" customHeight="1" x14ac:dyDescent="0.2">
      <c r="A163" s="6"/>
      <c r="B163" s="37" t="s">
        <v>226</v>
      </c>
      <c r="C163" s="55">
        <v>31534.600000000002</v>
      </c>
      <c r="D163" s="55">
        <v>187877.40000000002</v>
      </c>
      <c r="E163" s="55">
        <v>219412.00000000003</v>
      </c>
      <c r="F163" s="222"/>
      <c r="G163" s="182"/>
      <c r="H163" s="56"/>
    </row>
    <row r="164" spans="1:8" s="57" customFormat="1" ht="10.5" customHeight="1" x14ac:dyDescent="0.2">
      <c r="A164" s="6"/>
      <c r="B164" s="37" t="s">
        <v>207</v>
      </c>
      <c r="C164" s="55">
        <v>49992.470000000038</v>
      </c>
      <c r="D164" s="55">
        <v>79703.17</v>
      </c>
      <c r="E164" s="55">
        <v>129695.64000000004</v>
      </c>
      <c r="F164" s="222"/>
      <c r="G164" s="182">
        <v>0.2278272690953913</v>
      </c>
      <c r="H164" s="56"/>
    </row>
    <row r="165" spans="1:8" s="57" customFormat="1" ht="10.5" customHeight="1" x14ac:dyDescent="0.2">
      <c r="A165" s="6"/>
      <c r="B165" s="37" t="s">
        <v>208</v>
      </c>
      <c r="C165" s="55">
        <v>8970.9</v>
      </c>
      <c r="D165" s="55">
        <v>32175.880000000012</v>
      </c>
      <c r="E165" s="55">
        <v>41146.780000000013</v>
      </c>
      <c r="F165" s="222"/>
      <c r="G165" s="182">
        <v>-0.21904317235632997</v>
      </c>
      <c r="H165" s="56"/>
    </row>
    <row r="166" spans="1:8" s="57" customFormat="1" ht="10.5" customHeight="1" x14ac:dyDescent="0.2">
      <c r="A166" s="6"/>
      <c r="B166" s="37" t="s">
        <v>209</v>
      </c>
      <c r="C166" s="55">
        <v>218099.76</v>
      </c>
      <c r="D166" s="55">
        <v>131480.79999999996</v>
      </c>
      <c r="E166" s="55">
        <v>349580.56</v>
      </c>
      <c r="F166" s="222"/>
      <c r="G166" s="182">
        <v>9.3258066127215544E-2</v>
      </c>
      <c r="H166" s="56"/>
    </row>
    <row r="167" spans="1:8" s="57" customFormat="1" ht="10.5" customHeight="1" x14ac:dyDescent="0.2">
      <c r="A167" s="6"/>
      <c r="B167" s="37" t="s">
        <v>210</v>
      </c>
      <c r="C167" s="55">
        <v>44902.3</v>
      </c>
      <c r="D167" s="55">
        <v>19586.3</v>
      </c>
      <c r="E167" s="55">
        <v>64488.599999999991</v>
      </c>
      <c r="F167" s="222"/>
      <c r="G167" s="182">
        <v>-0.1462206635236738</v>
      </c>
      <c r="H167" s="56"/>
    </row>
    <row r="168" spans="1:8" s="57" customFormat="1" ht="10.5" customHeight="1" x14ac:dyDescent="0.2">
      <c r="A168" s="6"/>
      <c r="B168" s="37" t="s">
        <v>211</v>
      </c>
      <c r="C168" s="55">
        <v>2208321.7600000002</v>
      </c>
      <c r="D168" s="55">
        <v>266009.85999999993</v>
      </c>
      <c r="E168" s="55">
        <v>2474331.6200000006</v>
      </c>
      <c r="F168" s="222"/>
      <c r="G168" s="182">
        <v>-0.15719471921575168</v>
      </c>
      <c r="H168" s="56"/>
    </row>
    <row r="169" spans="1:8" s="57" customFormat="1" ht="10.5" customHeight="1" x14ac:dyDescent="0.2">
      <c r="A169" s="6"/>
      <c r="B169" s="37" t="s">
        <v>212</v>
      </c>
      <c r="C169" s="55">
        <v>2473.4499999999998</v>
      </c>
      <c r="D169" s="55">
        <v>158.5</v>
      </c>
      <c r="E169" s="55">
        <v>2631.95</v>
      </c>
      <c r="F169" s="222"/>
      <c r="G169" s="182"/>
      <c r="H169" s="56"/>
    </row>
    <row r="170" spans="1:8" s="57" customFormat="1" ht="10.5" customHeight="1" x14ac:dyDescent="0.2">
      <c r="A170" s="6"/>
      <c r="B170" s="35" t="s">
        <v>234</v>
      </c>
      <c r="C170" s="55">
        <v>2904331.35</v>
      </c>
      <c r="D170" s="55">
        <v>1791416.58</v>
      </c>
      <c r="E170" s="55">
        <v>4695747.9300000006</v>
      </c>
      <c r="F170" s="222"/>
      <c r="G170" s="182">
        <v>-0.17336091524435371</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186150623.42999858</v>
      </c>
      <c r="D172" s="55">
        <v>176424867.15999931</v>
      </c>
      <c r="E172" s="55">
        <v>362575490.58999795</v>
      </c>
      <c r="F172" s="222">
        <v>7682796.8899999699</v>
      </c>
      <c r="G172" s="182">
        <v>-0.12619477447339389</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357926.3000000001</v>
      </c>
      <c r="D176" s="55">
        <v>269820.14999999956</v>
      </c>
      <c r="E176" s="55">
        <v>627746.44999999972</v>
      </c>
      <c r="F176" s="222">
        <v>60896.400000000031</v>
      </c>
      <c r="G176" s="182">
        <v>-3.8010603566056567E-2</v>
      </c>
      <c r="H176" s="59"/>
    </row>
    <row r="177" spans="1:8" s="60" customFormat="1" ht="10.5" customHeight="1" x14ac:dyDescent="0.2">
      <c r="A177" s="24"/>
      <c r="B177" s="37" t="s">
        <v>214</v>
      </c>
      <c r="C177" s="55">
        <v>870587511</v>
      </c>
      <c r="D177" s="55">
        <v>644602464.75</v>
      </c>
      <c r="E177" s="55">
        <v>1515189975.75</v>
      </c>
      <c r="F177" s="222">
        <v>126392404.75</v>
      </c>
      <c r="G177" s="182">
        <v>-4.7235659147532472E-2</v>
      </c>
      <c r="H177" s="59"/>
    </row>
    <row r="178" spans="1:8" s="60" customFormat="1" ht="10.5" customHeight="1" x14ac:dyDescent="0.2">
      <c r="A178" s="24"/>
      <c r="B178" s="37" t="s">
        <v>215</v>
      </c>
      <c r="C178" s="55">
        <v>179099.05</v>
      </c>
      <c r="D178" s="55">
        <v>59435.75</v>
      </c>
      <c r="E178" s="55">
        <v>238534.8</v>
      </c>
      <c r="F178" s="222">
        <v>11193.3</v>
      </c>
      <c r="G178" s="182">
        <v>-0.27807711432773086</v>
      </c>
      <c r="H178" s="59"/>
    </row>
    <row r="179" spans="1:8" s="60" customFormat="1" ht="10.5" customHeight="1" x14ac:dyDescent="0.2">
      <c r="A179" s="24"/>
      <c r="B179" s="37" t="s">
        <v>216</v>
      </c>
      <c r="C179" s="55">
        <v>267447.90000000002</v>
      </c>
      <c r="D179" s="55">
        <v>184284.88</v>
      </c>
      <c r="E179" s="55">
        <v>451732.78</v>
      </c>
      <c r="F179" s="222">
        <v>22740.28</v>
      </c>
      <c r="G179" s="182">
        <v>-0.15162948749706784</v>
      </c>
      <c r="H179" s="59"/>
    </row>
    <row r="180" spans="1:8" s="60" customFormat="1" ht="10.5" customHeight="1" x14ac:dyDescent="0.2">
      <c r="A180" s="24"/>
      <c r="B180" s="37" t="s">
        <v>217</v>
      </c>
      <c r="C180" s="55">
        <v>1544404.3800000178</v>
      </c>
      <c r="D180" s="55">
        <v>1204070.6800000058</v>
      </c>
      <c r="E180" s="55">
        <v>2748475.0600000238</v>
      </c>
      <c r="F180" s="222">
        <v>188120.21000000008</v>
      </c>
      <c r="G180" s="182">
        <v>-0.11672308147709776</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872936388.63</v>
      </c>
      <c r="D186" s="166">
        <v>646320076.20999992</v>
      </c>
      <c r="E186" s="166">
        <v>1519256464.8399999</v>
      </c>
      <c r="F186" s="342">
        <v>126675354.93999998</v>
      </c>
      <c r="G186" s="194">
        <v>-4.7450127378737217E-2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31166928.886587009</v>
      </c>
      <c r="E192" s="400">
        <v>31166928.886587009</v>
      </c>
      <c r="F192" s="227"/>
      <c r="G192" s="355">
        <v>-6.6308451318532802E-2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1484419084.5599835</v>
      </c>
      <c r="D9" s="289">
        <v>822098748.15122855</v>
      </c>
      <c r="E9" s="289">
        <v>2306517832.7112122</v>
      </c>
      <c r="F9" s="290">
        <v>59707775.379999943</v>
      </c>
      <c r="G9" s="290">
        <v>14997691.432750018</v>
      </c>
      <c r="H9" s="179">
        <v>6.8479542517493108E-2</v>
      </c>
      <c r="I9" s="20"/>
    </row>
    <row r="10" spans="1:9" ht="10.5" customHeight="1" x14ac:dyDescent="0.2">
      <c r="B10" s="16" t="s">
        <v>387</v>
      </c>
      <c r="C10" s="289">
        <v>54891.866328000004</v>
      </c>
      <c r="D10" s="289">
        <v>1436923.7652640014</v>
      </c>
      <c r="E10" s="289">
        <v>1491815.6315920013</v>
      </c>
      <c r="F10" s="290">
        <v>28787.330000000038</v>
      </c>
      <c r="G10" s="290">
        <v>1035.9388000000004</v>
      </c>
      <c r="H10" s="179">
        <v>-0.46123398415809025</v>
      </c>
      <c r="I10" s="20"/>
    </row>
    <row r="11" spans="1:9" ht="10.5" customHeight="1" x14ac:dyDescent="0.2">
      <c r="B11" s="16" t="s">
        <v>100</v>
      </c>
      <c r="C11" s="289">
        <v>46032908.550000392</v>
      </c>
      <c r="D11" s="289">
        <v>216749989.9889898</v>
      </c>
      <c r="E11" s="289">
        <v>262782898.5389902</v>
      </c>
      <c r="F11" s="290">
        <v>117720.04</v>
      </c>
      <c r="G11" s="290">
        <v>865066.95</v>
      </c>
      <c r="H11" s="179">
        <v>-4.7661491413816592E-2</v>
      </c>
      <c r="I11" s="20"/>
    </row>
    <row r="12" spans="1:9" ht="10.5" customHeight="1" x14ac:dyDescent="0.2">
      <c r="B12" s="16" t="s">
        <v>388</v>
      </c>
      <c r="C12" s="289">
        <v>73841.403671999564</v>
      </c>
      <c r="D12" s="289">
        <v>1932972.4947359988</v>
      </c>
      <c r="E12" s="289">
        <v>2006813.8984079985</v>
      </c>
      <c r="F12" s="290">
        <v>38725.169999999925</v>
      </c>
      <c r="G12" s="290">
        <v>1393.5612000000008</v>
      </c>
      <c r="H12" s="179">
        <v>-0.46123398415809025</v>
      </c>
      <c r="I12" s="20"/>
    </row>
    <row r="13" spans="1:9" ht="10.5" customHeight="1" x14ac:dyDescent="0.2">
      <c r="B13" s="16" t="s">
        <v>340</v>
      </c>
      <c r="C13" s="289">
        <v>118807880.50000155</v>
      </c>
      <c r="D13" s="289">
        <v>105329462.25000012</v>
      </c>
      <c r="E13" s="289">
        <v>224137342.75000167</v>
      </c>
      <c r="F13" s="290">
        <v>17714050.91999992</v>
      </c>
      <c r="G13" s="290">
        <v>1208634.51</v>
      </c>
      <c r="H13" s="179">
        <v>2.1035306030470657E-2</v>
      </c>
      <c r="I13" s="20"/>
    </row>
    <row r="14" spans="1:9" ht="10.5" customHeight="1" x14ac:dyDescent="0.2">
      <c r="B14" s="340" t="s">
        <v>90</v>
      </c>
      <c r="C14" s="289">
        <v>118390083.33000156</v>
      </c>
      <c r="D14" s="289">
        <v>102944393.66000012</v>
      </c>
      <c r="E14" s="289">
        <v>221334476.99000168</v>
      </c>
      <c r="F14" s="290">
        <v>15411337.749999916</v>
      </c>
      <c r="G14" s="290">
        <v>1198448.5699999998</v>
      </c>
      <c r="H14" s="179">
        <v>2.3459163428618535E-2</v>
      </c>
      <c r="I14" s="20"/>
    </row>
    <row r="15" spans="1:9" ht="10.5" customHeight="1" x14ac:dyDescent="0.2">
      <c r="B15" s="33" t="s">
        <v>304</v>
      </c>
      <c r="C15" s="289">
        <v>8025850.2799999574</v>
      </c>
      <c r="D15" s="289">
        <v>3517764.6300000031</v>
      </c>
      <c r="E15" s="289">
        <v>11543614.909999959</v>
      </c>
      <c r="F15" s="290">
        <v>1109819.6700000016</v>
      </c>
      <c r="G15" s="290">
        <v>76189.75</v>
      </c>
      <c r="H15" s="179">
        <v>3.4348349316490667E-2</v>
      </c>
      <c r="I15" s="20"/>
    </row>
    <row r="16" spans="1:9" ht="10.5" customHeight="1" x14ac:dyDescent="0.2">
      <c r="B16" s="33" t="s">
        <v>305</v>
      </c>
      <c r="C16" s="289">
        <v>871.60000000000025</v>
      </c>
      <c r="D16" s="289">
        <v>131.36000000000001</v>
      </c>
      <c r="E16" s="289">
        <v>1002.9600000000003</v>
      </c>
      <c r="F16" s="290">
        <v>177.44</v>
      </c>
      <c r="G16" s="290"/>
      <c r="H16" s="179">
        <v>6.9242332171299159E-2</v>
      </c>
      <c r="I16" s="20"/>
    </row>
    <row r="17" spans="2:9" ht="10.5" customHeight="1" x14ac:dyDescent="0.2">
      <c r="B17" s="33" t="s">
        <v>306</v>
      </c>
      <c r="C17" s="289">
        <v>4015.8499999999985</v>
      </c>
      <c r="D17" s="289">
        <v>128568.75000000017</v>
      </c>
      <c r="E17" s="289">
        <v>132584.60000000015</v>
      </c>
      <c r="F17" s="290">
        <v>115368.69000000016</v>
      </c>
      <c r="G17" s="290">
        <v>313.85000000000002</v>
      </c>
      <c r="H17" s="179">
        <v>6.1657601758809299E-2</v>
      </c>
      <c r="I17" s="20"/>
    </row>
    <row r="18" spans="2:9" ht="10.5" customHeight="1" x14ac:dyDescent="0.2">
      <c r="B18" s="33" t="s">
        <v>307</v>
      </c>
      <c r="C18" s="289">
        <v>42478923.71000132</v>
      </c>
      <c r="D18" s="289">
        <v>36339885.47999984</v>
      </c>
      <c r="E18" s="289">
        <v>78818809.190001175</v>
      </c>
      <c r="F18" s="290">
        <v>2425773.8100000033</v>
      </c>
      <c r="G18" s="290">
        <v>414678.71999999927</v>
      </c>
      <c r="H18" s="179">
        <v>-0.10873681374865929</v>
      </c>
      <c r="I18" s="20"/>
    </row>
    <row r="19" spans="2:9" ht="10.5" customHeight="1" x14ac:dyDescent="0.2">
      <c r="B19" s="33" t="s">
        <v>308</v>
      </c>
      <c r="C19" s="289">
        <v>2316929.7300000172</v>
      </c>
      <c r="D19" s="289">
        <v>221565.29999999978</v>
      </c>
      <c r="E19" s="289">
        <v>2538495.0300000166</v>
      </c>
      <c r="F19" s="290">
        <v>46984.440000000017</v>
      </c>
      <c r="G19" s="290">
        <v>15096.550000000001</v>
      </c>
      <c r="H19" s="179">
        <v>0.22349429140352517</v>
      </c>
      <c r="I19" s="20"/>
    </row>
    <row r="20" spans="2:9" ht="10.5" customHeight="1" x14ac:dyDescent="0.2">
      <c r="B20" s="33" t="s">
        <v>309</v>
      </c>
      <c r="C20" s="289">
        <v>65563492.160000257</v>
      </c>
      <c r="D20" s="289">
        <v>62736478.140000291</v>
      </c>
      <c r="E20" s="289">
        <v>128299970.30000053</v>
      </c>
      <c r="F20" s="290">
        <v>11713213.699999912</v>
      </c>
      <c r="G20" s="290">
        <v>692169.70000000054</v>
      </c>
      <c r="H20" s="179">
        <v>0.12086308768030851</v>
      </c>
      <c r="I20" s="20"/>
    </row>
    <row r="21" spans="2:9" ht="10.5" customHeight="1" x14ac:dyDescent="0.2">
      <c r="B21" s="33" t="s">
        <v>89</v>
      </c>
      <c r="C21" s="289">
        <v>417797.17000000196</v>
      </c>
      <c r="D21" s="289">
        <v>2385068.5900000026</v>
      </c>
      <c r="E21" s="289">
        <v>2802865.7600000049</v>
      </c>
      <c r="F21" s="290">
        <v>2302713.1700000032</v>
      </c>
      <c r="G21" s="290">
        <v>10185.94</v>
      </c>
      <c r="H21" s="179">
        <v>-0.13983162872306576</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429749160.19279408</v>
      </c>
      <c r="E24" s="289">
        <v>429749160.19279408</v>
      </c>
      <c r="F24" s="290"/>
      <c r="G24" s="290"/>
      <c r="H24" s="179">
        <v>6.3757595878216833E-2</v>
      </c>
      <c r="I24" s="20"/>
    </row>
    <row r="25" spans="2:9" ht="10.5" customHeight="1" x14ac:dyDescent="0.2">
      <c r="B25" s="16" t="s">
        <v>96</v>
      </c>
      <c r="C25" s="289"/>
      <c r="D25" s="289"/>
      <c r="E25" s="289"/>
      <c r="F25" s="290"/>
      <c r="G25" s="290"/>
      <c r="H25" s="179"/>
      <c r="I25" s="20"/>
    </row>
    <row r="26" spans="2:9" ht="10.5" customHeight="1" x14ac:dyDescent="0.2">
      <c r="B26" s="16" t="s">
        <v>91</v>
      </c>
      <c r="C26" s="289">
        <v>6149297.5399999991</v>
      </c>
      <c r="D26" s="289">
        <v>3324268.6299999994</v>
      </c>
      <c r="E26" s="289">
        <v>9473566.1699999981</v>
      </c>
      <c r="F26" s="290">
        <v>248662.45</v>
      </c>
      <c r="G26" s="290">
        <v>67102.429999999993</v>
      </c>
      <c r="H26" s="179">
        <v>6.1653838851249976E-3</v>
      </c>
      <c r="I26" s="34"/>
    </row>
    <row r="27" spans="2:9" ht="10.5" customHeight="1" x14ac:dyDescent="0.2">
      <c r="B27" s="16" t="s">
        <v>252</v>
      </c>
      <c r="C27" s="289"/>
      <c r="D27" s="289"/>
      <c r="E27" s="289"/>
      <c r="F27" s="290"/>
      <c r="G27" s="290"/>
      <c r="H27" s="179"/>
      <c r="I27" s="34"/>
    </row>
    <row r="28" spans="2:9" ht="10.5" customHeight="1" x14ac:dyDescent="0.2">
      <c r="B28" s="16" t="s">
        <v>95</v>
      </c>
      <c r="C28" s="289">
        <v>178845.82000000062</v>
      </c>
      <c r="D28" s="289">
        <v>676473.82000000193</v>
      </c>
      <c r="E28" s="289">
        <v>855319.64000000269</v>
      </c>
      <c r="F28" s="290">
        <v>854213.84000000264</v>
      </c>
      <c r="G28" s="290">
        <v>2748.5600000000004</v>
      </c>
      <c r="H28" s="179">
        <v>-0.1380314969945865</v>
      </c>
      <c r="I28" s="34"/>
    </row>
    <row r="29" spans="2:9" ht="10.5" customHeight="1" x14ac:dyDescent="0.2">
      <c r="B29" s="16" t="s">
        <v>381</v>
      </c>
      <c r="C29" s="289">
        <v>36761093.269999988</v>
      </c>
      <c r="D29" s="289">
        <v>20673816.822499957</v>
      </c>
      <c r="E29" s="289">
        <v>57434910.092499942</v>
      </c>
      <c r="F29" s="290">
        <v>4416</v>
      </c>
      <c r="G29" s="290">
        <v>430261.37000000011</v>
      </c>
      <c r="H29" s="179">
        <v>4.291743356567701E-2</v>
      </c>
      <c r="I29" s="34"/>
    </row>
    <row r="30" spans="2:9" ht="10.5" customHeight="1" x14ac:dyDescent="0.2">
      <c r="B30" s="16" t="s">
        <v>441</v>
      </c>
      <c r="C30" s="289"/>
      <c r="D30" s="289">
        <v>492978930.52725041</v>
      </c>
      <c r="E30" s="289">
        <v>492978930.52725041</v>
      </c>
      <c r="F30" s="290"/>
      <c r="G30" s="290"/>
      <c r="H30" s="179">
        <v>5.9680622647618753E-2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25207879.703400016</v>
      </c>
      <c r="E34" s="289">
        <v>25207879.703400016</v>
      </c>
      <c r="F34" s="290"/>
      <c r="G34" s="290"/>
      <c r="H34" s="179"/>
      <c r="I34" s="34"/>
    </row>
    <row r="35" spans="1:11" ht="10.5" customHeight="1" x14ac:dyDescent="0.2">
      <c r="B35" s="16" t="s">
        <v>487</v>
      </c>
      <c r="C35" s="289"/>
      <c r="D35" s="289">
        <v>14996105.186500007</v>
      </c>
      <c r="E35" s="289">
        <v>14996105.186500007</v>
      </c>
      <c r="F35" s="290"/>
      <c r="G35" s="290"/>
      <c r="H35" s="179">
        <v>0.29817511304079569</v>
      </c>
      <c r="I35" s="34"/>
    </row>
    <row r="36" spans="1:11" ht="10.5" customHeight="1" x14ac:dyDescent="0.2">
      <c r="B36" s="16" t="s">
        <v>420</v>
      </c>
      <c r="C36" s="289"/>
      <c r="D36" s="289">
        <v>23747670.427818995</v>
      </c>
      <c r="E36" s="289">
        <v>23747670.427818995</v>
      </c>
      <c r="F36" s="290"/>
      <c r="G36" s="290"/>
      <c r="H36" s="179">
        <v>0.18571329726298602</v>
      </c>
      <c r="I36" s="34"/>
    </row>
    <row r="37" spans="1:11" ht="10.5" customHeight="1" x14ac:dyDescent="0.2">
      <c r="B37" s="574" t="s">
        <v>448</v>
      </c>
      <c r="C37" s="289"/>
      <c r="D37" s="289">
        <v>30229.56</v>
      </c>
      <c r="E37" s="289">
        <v>30229.56</v>
      </c>
      <c r="F37" s="290"/>
      <c r="G37" s="290"/>
      <c r="H37" s="179">
        <v>-0.36277591751169114</v>
      </c>
      <c r="I37" s="34"/>
    </row>
    <row r="38" spans="1:11" ht="10.5" hidden="1" customHeight="1" x14ac:dyDescent="0.2">
      <c r="B38" s="574"/>
      <c r="C38" s="289"/>
      <c r="D38" s="289"/>
      <c r="E38" s="289"/>
      <c r="F38" s="290"/>
      <c r="G38" s="290"/>
      <c r="H38" s="179"/>
      <c r="I38" s="34"/>
    </row>
    <row r="39" spans="1:11" ht="10.5" customHeight="1" x14ac:dyDescent="0.2">
      <c r="B39" s="16" t="s">
        <v>99</v>
      </c>
      <c r="C39" s="289">
        <v>890829.4</v>
      </c>
      <c r="D39" s="289">
        <v>1635883.9663279972</v>
      </c>
      <c r="E39" s="289">
        <v>2526713.3663279973</v>
      </c>
      <c r="F39" s="290">
        <v>888853.73132000002</v>
      </c>
      <c r="G39" s="290">
        <v>10072.575230000002</v>
      </c>
      <c r="H39" s="179">
        <v>-4.2346145058468343E-2</v>
      </c>
      <c r="I39" s="34"/>
    </row>
    <row r="40" spans="1:11" ht="10.5" customHeight="1" x14ac:dyDescent="0.2">
      <c r="B40" s="16" t="s">
        <v>283</v>
      </c>
      <c r="C40" s="289"/>
      <c r="D40" s="289">
        <v>-2389957.0699999998</v>
      </c>
      <c r="E40" s="289">
        <v>-2389957.0699999998</v>
      </c>
      <c r="F40" s="290">
        <v>-192</v>
      </c>
      <c r="G40" s="290">
        <v>-18120</v>
      </c>
      <c r="H40" s="179">
        <v>0.26410578036767185</v>
      </c>
      <c r="I40" s="34"/>
    </row>
    <row r="41" spans="1:11" s="28" customFormat="1" ht="10.5" customHeight="1" x14ac:dyDescent="0.2">
      <c r="A41" s="24"/>
      <c r="B41" s="16" t="s">
        <v>279</v>
      </c>
      <c r="C41" s="289">
        <v>91.88</v>
      </c>
      <c r="D41" s="289">
        <v>-104580296.8</v>
      </c>
      <c r="E41" s="289">
        <v>-104580204.92</v>
      </c>
      <c r="F41" s="290">
        <v>-33008</v>
      </c>
      <c r="G41" s="290">
        <v>-759762</v>
      </c>
      <c r="H41" s="179">
        <v>0.21422089897404684</v>
      </c>
      <c r="I41" s="36"/>
      <c r="J41" s="5"/>
    </row>
    <row r="42" spans="1:11" s="28" customFormat="1" ht="10.5" customHeight="1" x14ac:dyDescent="0.2">
      <c r="A42" s="24"/>
      <c r="B42" s="35" t="s">
        <v>101</v>
      </c>
      <c r="C42" s="291">
        <v>1693368764.7899854</v>
      </c>
      <c r="D42" s="291">
        <v>2053680486.6168096</v>
      </c>
      <c r="E42" s="291">
        <v>3747049251.406795</v>
      </c>
      <c r="F42" s="292">
        <v>79570004.861319855</v>
      </c>
      <c r="G42" s="292">
        <v>16806125.327980015</v>
      </c>
      <c r="H42" s="178">
        <v>5.7997544985342486E-2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1515443005.5599885</v>
      </c>
      <c r="D45" s="289">
        <v>3182483204.6900063</v>
      </c>
      <c r="E45" s="289">
        <v>4697926210.2499952</v>
      </c>
      <c r="F45" s="290">
        <v>1639292139.3700035</v>
      </c>
      <c r="G45" s="290">
        <v>27881020.220000003</v>
      </c>
      <c r="H45" s="179">
        <v>2.9282933097696029E-2</v>
      </c>
      <c r="I45" s="20"/>
    </row>
    <row r="46" spans="1:11" ht="10.5" customHeight="1" x14ac:dyDescent="0.2">
      <c r="B46" s="33" t="s">
        <v>106</v>
      </c>
      <c r="C46" s="289">
        <v>1513420344.4499884</v>
      </c>
      <c r="D46" s="289">
        <v>3162008920.8100066</v>
      </c>
      <c r="E46" s="289">
        <v>4675429265.2599955</v>
      </c>
      <c r="F46" s="290">
        <v>1619669836.3600037</v>
      </c>
      <c r="G46" s="290">
        <v>27750489.390000001</v>
      </c>
      <c r="H46" s="179">
        <v>2.9558531339408001E-2</v>
      </c>
      <c r="I46" s="34"/>
    </row>
    <row r="47" spans="1:11" ht="10.5" customHeight="1" x14ac:dyDescent="0.2">
      <c r="B47" s="33" t="s">
        <v>304</v>
      </c>
      <c r="C47" s="289">
        <v>37078765.7299999</v>
      </c>
      <c r="D47" s="289">
        <v>808413870.67000186</v>
      </c>
      <c r="E47" s="289">
        <v>845492636.40000176</v>
      </c>
      <c r="F47" s="290">
        <v>683713356.43000185</v>
      </c>
      <c r="G47" s="290">
        <v>5291782.1499999948</v>
      </c>
      <c r="H47" s="179">
        <v>1.5954442288666826E-2</v>
      </c>
      <c r="I47" s="34"/>
    </row>
    <row r="48" spans="1:11" ht="10.5" customHeight="1" x14ac:dyDescent="0.2">
      <c r="B48" s="33" t="s">
        <v>305</v>
      </c>
      <c r="C48" s="289">
        <v>156984.22000000061</v>
      </c>
      <c r="D48" s="289">
        <v>234039.14000000022</v>
      </c>
      <c r="E48" s="289">
        <v>391023.36000000086</v>
      </c>
      <c r="F48" s="290">
        <v>353889.9000000009</v>
      </c>
      <c r="G48" s="290">
        <v>858.84</v>
      </c>
      <c r="H48" s="179">
        <v>-0.16861820289508911</v>
      </c>
      <c r="I48" s="34"/>
    </row>
    <row r="49" spans="2:9" ht="10.5" customHeight="1" x14ac:dyDescent="0.2">
      <c r="B49" s="33" t="s">
        <v>306</v>
      </c>
      <c r="C49" s="289">
        <v>2266591.5999999903</v>
      </c>
      <c r="D49" s="289">
        <v>356853068.26000148</v>
      </c>
      <c r="E49" s="289">
        <v>359119659.86000144</v>
      </c>
      <c r="F49" s="290">
        <v>351281560.64000142</v>
      </c>
      <c r="G49" s="290">
        <v>2179338.1800000002</v>
      </c>
      <c r="H49" s="179">
        <v>4.7754225419918139E-3</v>
      </c>
      <c r="I49" s="34"/>
    </row>
    <row r="50" spans="2:9" ht="10.5" customHeight="1" x14ac:dyDescent="0.2">
      <c r="B50" s="33" t="s">
        <v>307</v>
      </c>
      <c r="C50" s="289">
        <v>368432945.08999538</v>
      </c>
      <c r="D50" s="289">
        <v>291724136.96999758</v>
      </c>
      <c r="E50" s="289">
        <v>660157082.05999291</v>
      </c>
      <c r="F50" s="290">
        <v>31528492.420000169</v>
      </c>
      <c r="G50" s="290">
        <v>4281569.3999999976</v>
      </c>
      <c r="H50" s="179">
        <v>3.776687117207711E-2</v>
      </c>
      <c r="I50" s="34"/>
    </row>
    <row r="51" spans="2:9" ht="10.5" customHeight="1" x14ac:dyDescent="0.2">
      <c r="B51" s="33" t="s">
        <v>308</v>
      </c>
      <c r="C51" s="289">
        <v>526855083.46999395</v>
      </c>
      <c r="D51" s="289">
        <v>463003190.51000184</v>
      </c>
      <c r="E51" s="289">
        <v>989858273.97999585</v>
      </c>
      <c r="F51" s="290">
        <v>138029276.64999911</v>
      </c>
      <c r="G51" s="290">
        <v>5563617.1900000069</v>
      </c>
      <c r="H51" s="179">
        <v>2.6403312041063165E-2</v>
      </c>
      <c r="I51" s="34"/>
    </row>
    <row r="52" spans="2:9" ht="10.5" customHeight="1" x14ac:dyDescent="0.2">
      <c r="B52" s="33" t="s">
        <v>309</v>
      </c>
      <c r="C52" s="289">
        <v>578629974.3399992</v>
      </c>
      <c r="D52" s="289">
        <v>1241780615.2600036</v>
      </c>
      <c r="E52" s="289">
        <v>1820410589.600003</v>
      </c>
      <c r="F52" s="290">
        <v>414763260.32000095</v>
      </c>
      <c r="G52" s="290">
        <v>10433323.630000001</v>
      </c>
      <c r="H52" s="179">
        <v>3.9894479656987336E-2</v>
      </c>
      <c r="I52" s="34"/>
    </row>
    <row r="53" spans="2:9" ht="10.5" customHeight="1" x14ac:dyDescent="0.2">
      <c r="B53" s="33" t="s">
        <v>105</v>
      </c>
      <c r="C53" s="289">
        <v>2022661.1099999903</v>
      </c>
      <c r="D53" s="289">
        <v>20474283.88000001</v>
      </c>
      <c r="E53" s="289">
        <v>22496944.989999998</v>
      </c>
      <c r="F53" s="290">
        <v>19622303.010000013</v>
      </c>
      <c r="G53" s="290">
        <v>130530.83000000002</v>
      </c>
      <c r="H53" s="179">
        <v>-2.4960309119532731E-2</v>
      </c>
      <c r="I53" s="34"/>
    </row>
    <row r="54" spans="2:9" ht="10.5" customHeight="1" x14ac:dyDescent="0.2">
      <c r="B54" s="16" t="s">
        <v>22</v>
      </c>
      <c r="C54" s="289">
        <v>782954539.29000998</v>
      </c>
      <c r="D54" s="289">
        <v>486220220.1951614</v>
      </c>
      <c r="E54" s="289">
        <v>1269174759.4851713</v>
      </c>
      <c r="F54" s="290">
        <v>101342623.11999993</v>
      </c>
      <c r="G54" s="290">
        <v>5774023.1632500049</v>
      </c>
      <c r="H54" s="179">
        <v>3.6030260847564888E-2</v>
      </c>
      <c r="I54" s="34"/>
    </row>
    <row r="55" spans="2:9" ht="10.5" customHeight="1" x14ac:dyDescent="0.2">
      <c r="B55" s="16" t="s">
        <v>387</v>
      </c>
      <c r="C55" s="289">
        <v>568455.78035700333</v>
      </c>
      <c r="D55" s="289">
        <v>6855604.6220309865</v>
      </c>
      <c r="E55" s="289">
        <v>7424060.4023879897</v>
      </c>
      <c r="F55" s="290">
        <v>355351.29014999978</v>
      </c>
      <c r="G55" s="290">
        <v>7902.9524399999982</v>
      </c>
      <c r="H55" s="179">
        <v>-0.2970943406090113</v>
      </c>
      <c r="I55" s="34"/>
    </row>
    <row r="56" spans="2:9" ht="10.5" customHeight="1" x14ac:dyDescent="0.2">
      <c r="B56" s="16" t="s">
        <v>107</v>
      </c>
      <c r="C56" s="289"/>
      <c r="D56" s="289">
        <v>948012397.50000143</v>
      </c>
      <c r="E56" s="289">
        <v>948012397.50000143</v>
      </c>
      <c r="F56" s="290">
        <v>941127917.76000142</v>
      </c>
      <c r="G56" s="290">
        <v>4921896.7099999925</v>
      </c>
      <c r="H56" s="179">
        <v>0.11959085022159477</v>
      </c>
      <c r="I56" s="34"/>
    </row>
    <row r="57" spans="2:9" ht="10.5" customHeight="1" x14ac:dyDescent="0.2">
      <c r="B57" s="33" t="s">
        <v>110</v>
      </c>
      <c r="C57" s="289"/>
      <c r="D57" s="289">
        <v>280617436.30999929</v>
      </c>
      <c r="E57" s="289">
        <v>280617436.30999929</v>
      </c>
      <c r="F57" s="290">
        <v>280617436.30999929</v>
      </c>
      <c r="G57" s="290">
        <v>1468721.1899999983</v>
      </c>
      <c r="H57" s="179">
        <v>0.11057843674993673</v>
      </c>
      <c r="I57" s="34"/>
    </row>
    <row r="58" spans="2:9" ht="10.5" customHeight="1" x14ac:dyDescent="0.2">
      <c r="B58" s="33" t="s">
        <v>109</v>
      </c>
      <c r="C58" s="289"/>
      <c r="D58" s="289">
        <v>511129072.0500021</v>
      </c>
      <c r="E58" s="289">
        <v>511129072.0500021</v>
      </c>
      <c r="F58" s="290">
        <v>511129072.0500021</v>
      </c>
      <c r="G58" s="290">
        <v>2639075.519999994</v>
      </c>
      <c r="H58" s="179">
        <v>0.11856064318982806</v>
      </c>
      <c r="I58" s="34"/>
    </row>
    <row r="59" spans="2:9" ht="10.5" customHeight="1" x14ac:dyDescent="0.2">
      <c r="B59" s="33" t="s">
        <v>112</v>
      </c>
      <c r="C59" s="289"/>
      <c r="D59" s="289">
        <v>154216809.40000001</v>
      </c>
      <c r="E59" s="289">
        <v>154216809.40000001</v>
      </c>
      <c r="F59" s="290">
        <v>149380909.40000001</v>
      </c>
      <c r="G59" s="290">
        <v>805600</v>
      </c>
      <c r="H59" s="179">
        <v>0.14025667866059632</v>
      </c>
      <c r="I59" s="34"/>
    </row>
    <row r="60" spans="2:9" ht="10.5" customHeight="1" x14ac:dyDescent="0.2">
      <c r="B60" s="33" t="s">
        <v>111</v>
      </c>
      <c r="C60" s="289"/>
      <c r="D60" s="289">
        <v>2049079.74</v>
      </c>
      <c r="E60" s="289">
        <v>2049079.74</v>
      </c>
      <c r="F60" s="290">
        <v>500</v>
      </c>
      <c r="G60" s="290">
        <v>8500</v>
      </c>
      <c r="H60" s="179">
        <v>9.4477648420669746E-2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2005891.4000000029</v>
      </c>
      <c r="D63" s="289">
        <v>18053246.720000006</v>
      </c>
      <c r="E63" s="289">
        <v>20059138.120000008</v>
      </c>
      <c r="F63" s="290">
        <v>19397025.160000008</v>
      </c>
      <c r="G63" s="290">
        <v>54560.120000000024</v>
      </c>
      <c r="H63" s="179">
        <v>-5.8833192752504204E-2</v>
      </c>
      <c r="I63" s="34"/>
    </row>
    <row r="64" spans="2:9" ht="10.5" customHeight="1" x14ac:dyDescent="0.2">
      <c r="B64" s="16" t="s">
        <v>381</v>
      </c>
      <c r="C64" s="289">
        <v>15276124.019999981</v>
      </c>
      <c r="D64" s="289">
        <v>17176252.217500143</v>
      </c>
      <c r="E64" s="289">
        <v>32452376.23750012</v>
      </c>
      <c r="F64" s="290">
        <v>130499.03</v>
      </c>
      <c r="G64" s="290">
        <v>105946.63000000003</v>
      </c>
      <c r="H64" s="179">
        <v>0.2619449425847753</v>
      </c>
      <c r="I64" s="34"/>
    </row>
    <row r="65" spans="1:10" ht="10.5" customHeight="1" x14ac:dyDescent="0.2">
      <c r="B65" s="16" t="s">
        <v>418</v>
      </c>
      <c r="C65" s="289"/>
      <c r="D65" s="289">
        <v>468621.29032799992</v>
      </c>
      <c r="E65" s="289">
        <v>468621.29032799992</v>
      </c>
      <c r="F65" s="290"/>
      <c r="G65" s="290">
        <v>20020</v>
      </c>
      <c r="H65" s="179">
        <v>-0.20490626139761747</v>
      </c>
      <c r="I65" s="34"/>
    </row>
    <row r="66" spans="1:10" ht="10.5" customHeight="1" x14ac:dyDescent="0.2">
      <c r="B66" s="16" t="s">
        <v>441</v>
      </c>
      <c r="C66" s="289"/>
      <c r="D66" s="289">
        <v>124089961.17795198</v>
      </c>
      <c r="E66" s="289">
        <v>124089961.17795198</v>
      </c>
      <c r="F66" s="290"/>
      <c r="G66" s="290"/>
      <c r="H66" s="179">
        <v>0.14022225827920987</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165755.54000000047</v>
      </c>
      <c r="D70" s="289">
        <v>3763481.3099999991</v>
      </c>
      <c r="E70" s="289">
        <v>3929236.8499999996</v>
      </c>
      <c r="F70" s="290"/>
      <c r="G70" s="290">
        <v>13941.68</v>
      </c>
      <c r="H70" s="179">
        <v>-6.537916377057329E-2</v>
      </c>
      <c r="I70" s="34"/>
    </row>
    <row r="71" spans="1:10" ht="10.5" customHeight="1" x14ac:dyDescent="0.2">
      <c r="B71" s="16" t="s">
        <v>92</v>
      </c>
      <c r="C71" s="289">
        <v>725296.54999999993</v>
      </c>
      <c r="D71" s="289">
        <v>106803.74999999999</v>
      </c>
      <c r="E71" s="289">
        <v>832100.29999999993</v>
      </c>
      <c r="F71" s="290">
        <v>4810.1400000000012</v>
      </c>
      <c r="G71" s="290">
        <v>2463.8599999999997</v>
      </c>
      <c r="H71" s="179">
        <v>-0.35904753188095362</v>
      </c>
      <c r="I71" s="34"/>
    </row>
    <row r="72" spans="1:10" ht="10.5" customHeight="1" x14ac:dyDescent="0.2">
      <c r="B72" s="16" t="s">
        <v>93</v>
      </c>
      <c r="C72" s="289">
        <v>1325328.03</v>
      </c>
      <c r="D72" s="289">
        <v>229014.54000000004</v>
      </c>
      <c r="E72" s="289">
        <v>1554342.57</v>
      </c>
      <c r="F72" s="290">
        <v>44771.98</v>
      </c>
      <c r="G72" s="290">
        <v>4794.68</v>
      </c>
      <c r="H72" s="179">
        <v>-0.25520074789731284</v>
      </c>
      <c r="I72" s="34"/>
    </row>
    <row r="73" spans="1:10" ht="10.5" customHeight="1" x14ac:dyDescent="0.2">
      <c r="B73" s="16" t="s">
        <v>91</v>
      </c>
      <c r="C73" s="289">
        <v>752815.35</v>
      </c>
      <c r="D73" s="289">
        <v>571738.09</v>
      </c>
      <c r="E73" s="289">
        <v>1324553.44</v>
      </c>
      <c r="F73" s="290">
        <v>48181.69</v>
      </c>
      <c r="G73" s="290">
        <v>6446.8600000000006</v>
      </c>
      <c r="H73" s="179">
        <v>-4.1112949231589035E-2</v>
      </c>
      <c r="I73" s="34"/>
    </row>
    <row r="74" spans="1:10" s="28" customFormat="1" ht="10.5" customHeight="1" x14ac:dyDescent="0.2">
      <c r="A74" s="24"/>
      <c r="B74" s="16" t="s">
        <v>100</v>
      </c>
      <c r="C74" s="289">
        <v>418708.23000000016</v>
      </c>
      <c r="D74" s="289">
        <v>1066227.47022</v>
      </c>
      <c r="E74" s="289">
        <v>1484935.70022</v>
      </c>
      <c r="F74" s="290">
        <v>19470.570000000003</v>
      </c>
      <c r="G74" s="290">
        <v>5179.41</v>
      </c>
      <c r="H74" s="179">
        <v>-0.13215908717697433</v>
      </c>
      <c r="I74" s="27"/>
      <c r="J74" s="5"/>
    </row>
    <row r="75" spans="1:10" s="28" customFormat="1" ht="10.5" customHeight="1" x14ac:dyDescent="0.2">
      <c r="A75" s="24"/>
      <c r="B75" s="16" t="s">
        <v>388</v>
      </c>
      <c r="C75" s="289">
        <v>5916.029643000008</v>
      </c>
      <c r="D75" s="289">
        <v>71347.607969000019</v>
      </c>
      <c r="E75" s="289">
        <v>77263.637612000035</v>
      </c>
      <c r="F75" s="290">
        <v>3698.2098500000016</v>
      </c>
      <c r="G75" s="290">
        <v>82.247560000000036</v>
      </c>
      <c r="H75" s="179">
        <v>-0.2970943406090103</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4102551.6976499981</v>
      </c>
      <c r="E78" s="289">
        <v>4102551.6976499981</v>
      </c>
      <c r="F78" s="290"/>
      <c r="G78" s="290"/>
      <c r="H78" s="179">
        <v>0.10782602892463156</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31800</v>
      </c>
      <c r="E80" s="289">
        <v>31800</v>
      </c>
      <c r="F80" s="290">
        <v>31800</v>
      </c>
      <c r="G80" s="290"/>
      <c r="H80" s="179">
        <v>0.23255813953488369</v>
      </c>
      <c r="I80" s="34"/>
    </row>
    <row r="81" spans="1:11" ht="10.5" customHeight="1" x14ac:dyDescent="0.2">
      <c r="B81" s="16" t="s">
        <v>489</v>
      </c>
      <c r="C81" s="289"/>
      <c r="D81" s="289">
        <v>2306391.0466500013</v>
      </c>
      <c r="E81" s="289">
        <v>2306391.0466500013</v>
      </c>
      <c r="F81" s="290"/>
      <c r="G81" s="290"/>
      <c r="H81" s="179">
        <v>-0.28321829459751791</v>
      </c>
      <c r="I81" s="34"/>
    </row>
    <row r="82" spans="1:11" ht="10.5" customHeight="1" x14ac:dyDescent="0.2">
      <c r="B82" s="268" t="s">
        <v>487</v>
      </c>
      <c r="C82" s="289"/>
      <c r="D82" s="289">
        <v>83156.350000000006</v>
      </c>
      <c r="E82" s="289">
        <v>83156.350000000006</v>
      </c>
      <c r="F82" s="290"/>
      <c r="G82" s="290"/>
      <c r="H82" s="179">
        <v>-0.14042783970876282</v>
      </c>
      <c r="I82" s="34"/>
    </row>
    <row r="83" spans="1:11" ht="10.5" customHeight="1" x14ac:dyDescent="0.2">
      <c r="B83" s="16" t="s">
        <v>420</v>
      </c>
      <c r="C83" s="289"/>
      <c r="D83" s="289">
        <v>7474194.2228489984</v>
      </c>
      <c r="E83" s="289">
        <v>7474194.2228489984</v>
      </c>
      <c r="F83" s="290"/>
      <c r="G83" s="290"/>
      <c r="H83" s="179">
        <v>0.5228911023143501</v>
      </c>
      <c r="I83" s="34"/>
    </row>
    <row r="84" spans="1:11" ht="10.5" customHeight="1" x14ac:dyDescent="0.2">
      <c r="B84" s="574" t="s">
        <v>447</v>
      </c>
      <c r="C84" s="289"/>
      <c r="D84" s="289">
        <v>35</v>
      </c>
      <c r="E84" s="289">
        <v>35</v>
      </c>
      <c r="F84" s="290"/>
      <c r="G84" s="290"/>
      <c r="H84" s="179">
        <v>-0.99985845203141555</v>
      </c>
      <c r="I84" s="34"/>
    </row>
    <row r="85" spans="1:11" ht="10.5" hidden="1" customHeight="1" x14ac:dyDescent="0.2">
      <c r="B85" s="574"/>
      <c r="C85" s="289"/>
      <c r="D85" s="289"/>
      <c r="E85" s="289"/>
      <c r="F85" s="290"/>
      <c r="G85" s="290"/>
      <c r="H85" s="179"/>
      <c r="I85" s="34"/>
    </row>
    <row r="86" spans="1:11" ht="10.5" customHeight="1" x14ac:dyDescent="0.2">
      <c r="B86" s="16" t="s">
        <v>99</v>
      </c>
      <c r="C86" s="289">
        <v>2013553.8700000185</v>
      </c>
      <c r="D86" s="289">
        <v>1736106.317732</v>
      </c>
      <c r="E86" s="289">
        <v>3749660.1877320181</v>
      </c>
      <c r="F86" s="290">
        <v>278191.73105000035</v>
      </c>
      <c r="G86" s="290">
        <v>12859.951587</v>
      </c>
      <c r="H86" s="179">
        <v>6.7536843220963538E-2</v>
      </c>
      <c r="I86" s="34"/>
    </row>
    <row r="87" spans="1:11" ht="10.5" customHeight="1" x14ac:dyDescent="0.2">
      <c r="B87" s="16" t="s">
        <v>283</v>
      </c>
      <c r="C87" s="289"/>
      <c r="D87" s="289">
        <v>-14402850</v>
      </c>
      <c r="E87" s="289">
        <v>-14402850</v>
      </c>
      <c r="F87" s="290">
        <v>-129456</v>
      </c>
      <c r="G87" s="290">
        <v>-100632</v>
      </c>
      <c r="H87" s="179">
        <v>8.4521741487624258E-2</v>
      </c>
      <c r="I87" s="34"/>
    </row>
    <row r="88" spans="1:11" ht="10.5" customHeight="1" x14ac:dyDescent="0.2">
      <c r="B88" s="16" t="s">
        <v>279</v>
      </c>
      <c r="C88" s="289">
        <v>67.900000000000006</v>
      </c>
      <c r="D88" s="289">
        <v>-102103239</v>
      </c>
      <c r="E88" s="289">
        <v>-102103171.09999999</v>
      </c>
      <c r="F88" s="290">
        <v>-392833</v>
      </c>
      <c r="G88" s="290">
        <v>-580593</v>
      </c>
      <c r="H88" s="179">
        <v>0.23855515027027852</v>
      </c>
      <c r="I88" s="20"/>
    </row>
    <row r="89" spans="1:11" s="28" customFormat="1" ht="15.75" customHeight="1" x14ac:dyDescent="0.2">
      <c r="A89" s="24"/>
      <c r="B89" s="35" t="s">
        <v>108</v>
      </c>
      <c r="C89" s="291">
        <v>2321655457.5499983</v>
      </c>
      <c r="D89" s="291">
        <v>4688397123.3160505</v>
      </c>
      <c r="E89" s="291">
        <v>7010052580.8660479</v>
      </c>
      <c r="F89" s="292">
        <v>2701554191.051055</v>
      </c>
      <c r="G89" s="292">
        <v>38129913.484837003</v>
      </c>
      <c r="H89" s="178">
        <v>4.1016697399773205E-2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2267373623.8499932</v>
      </c>
      <c r="D92" s="289">
        <v>1308318968.3463898</v>
      </c>
      <c r="E92" s="289">
        <v>3575692592.1963835</v>
      </c>
      <c r="F92" s="290">
        <v>161050398.49999988</v>
      </c>
      <c r="G92" s="290">
        <v>20771714.596000023</v>
      </c>
      <c r="H92" s="179">
        <v>5.6731686143001614E-2</v>
      </c>
      <c r="I92" s="36"/>
    </row>
    <row r="93" spans="1:11" ht="10.5" customHeight="1" x14ac:dyDescent="0.2">
      <c r="B93" s="16" t="s">
        <v>387</v>
      </c>
      <c r="C93" s="289">
        <v>623347.64668500319</v>
      </c>
      <c r="D93" s="289">
        <v>8292528.3872949881</v>
      </c>
      <c r="E93" s="289">
        <v>8915876.0339799915</v>
      </c>
      <c r="F93" s="290">
        <v>384138.6201499998</v>
      </c>
      <c r="G93" s="290">
        <v>8938.8912399999972</v>
      </c>
      <c r="H93" s="179">
        <v>-0.3311876162951668</v>
      </c>
      <c r="I93" s="34"/>
    </row>
    <row r="94" spans="1:11" ht="10.5" customHeight="1" x14ac:dyDescent="0.2">
      <c r="B94" s="16" t="s">
        <v>104</v>
      </c>
      <c r="C94" s="289">
        <v>1634250886.0599897</v>
      </c>
      <c r="D94" s="289">
        <v>3287812666.9400063</v>
      </c>
      <c r="E94" s="289">
        <v>4922063552.9999962</v>
      </c>
      <c r="F94" s="290">
        <v>1657006190.2900033</v>
      </c>
      <c r="G94" s="290">
        <v>29089654.730000004</v>
      </c>
      <c r="H94" s="179">
        <v>2.8904464100923288E-2</v>
      </c>
      <c r="I94" s="34"/>
    </row>
    <row r="95" spans="1:11" ht="10.5" customHeight="1" x14ac:dyDescent="0.2">
      <c r="B95" s="33" t="s">
        <v>106</v>
      </c>
      <c r="C95" s="289">
        <v>1631810427.7799902</v>
      </c>
      <c r="D95" s="289">
        <v>3264953314.4700069</v>
      </c>
      <c r="E95" s="289">
        <v>4896763742.2499971</v>
      </c>
      <c r="F95" s="290">
        <v>1635081174.1100037</v>
      </c>
      <c r="G95" s="290">
        <v>28948937.960000001</v>
      </c>
      <c r="H95" s="179">
        <v>2.9281270649281765E-2</v>
      </c>
      <c r="I95" s="34"/>
    </row>
    <row r="96" spans="1:11" s="28" customFormat="1" ht="10.5" customHeight="1" x14ac:dyDescent="0.2">
      <c r="A96" s="24"/>
      <c r="B96" s="33" t="s">
        <v>304</v>
      </c>
      <c r="C96" s="289">
        <v>45104616.009999864</v>
      </c>
      <c r="D96" s="289">
        <v>811931635.30000174</v>
      </c>
      <c r="E96" s="289">
        <v>857036251.31000161</v>
      </c>
      <c r="F96" s="290">
        <v>684823176.10000181</v>
      </c>
      <c r="G96" s="290">
        <v>5367971.8999999948</v>
      </c>
      <c r="H96" s="179">
        <v>1.6197846489709011E-2</v>
      </c>
      <c r="I96" s="27"/>
      <c r="J96" s="5"/>
    </row>
    <row r="97" spans="1:10" s="28" customFormat="1" ht="10.5" customHeight="1" x14ac:dyDescent="0.2">
      <c r="A97" s="24"/>
      <c r="B97" s="33" t="s">
        <v>305</v>
      </c>
      <c r="C97" s="289">
        <v>157855.82000000059</v>
      </c>
      <c r="D97" s="289">
        <v>234170.5000000002</v>
      </c>
      <c r="E97" s="289">
        <v>392026.32000000082</v>
      </c>
      <c r="F97" s="290">
        <v>354067.34000000084</v>
      </c>
      <c r="G97" s="290">
        <v>858.84</v>
      </c>
      <c r="H97" s="179">
        <v>-0.16814476568593217</v>
      </c>
      <c r="I97" s="27"/>
      <c r="J97" s="5"/>
    </row>
    <row r="98" spans="1:10" s="28" customFormat="1" ht="10.5" customHeight="1" x14ac:dyDescent="0.2">
      <c r="A98" s="24"/>
      <c r="B98" s="33" t="s">
        <v>306</v>
      </c>
      <c r="C98" s="289">
        <v>2270607.4499999904</v>
      </c>
      <c r="D98" s="289">
        <v>356981637.01000142</v>
      </c>
      <c r="E98" s="289">
        <v>359252244.46000141</v>
      </c>
      <c r="F98" s="290">
        <v>351396929.33000141</v>
      </c>
      <c r="G98" s="290">
        <v>2179652.0300000003</v>
      </c>
      <c r="H98" s="179">
        <v>4.7952909438844227E-3</v>
      </c>
      <c r="I98" s="27"/>
      <c r="J98" s="5"/>
    </row>
    <row r="99" spans="1:10" s="28" customFormat="1" ht="10.5" customHeight="1" x14ac:dyDescent="0.2">
      <c r="A99" s="24"/>
      <c r="B99" s="33" t="s">
        <v>307</v>
      </c>
      <c r="C99" s="289">
        <v>410911868.79999673</v>
      </c>
      <c r="D99" s="289">
        <v>328064022.44999737</v>
      </c>
      <c r="E99" s="289">
        <v>738975891.24999416</v>
      </c>
      <c r="F99" s="290">
        <v>33954266.230000176</v>
      </c>
      <c r="G99" s="290">
        <v>4696248.1199999964</v>
      </c>
      <c r="H99" s="179">
        <v>1.9885792208134356E-2</v>
      </c>
      <c r="I99" s="27"/>
      <c r="J99" s="5"/>
    </row>
    <row r="100" spans="1:10" s="28" customFormat="1" ht="10.5" customHeight="1" x14ac:dyDescent="0.2">
      <c r="A100" s="24"/>
      <c r="B100" s="33" t="s">
        <v>308</v>
      </c>
      <c r="C100" s="289">
        <v>529172013.19999397</v>
      </c>
      <c r="D100" s="289">
        <v>463224755.81000185</v>
      </c>
      <c r="E100" s="289">
        <v>992396769.00999582</v>
      </c>
      <c r="F100" s="290">
        <v>138076261.08999914</v>
      </c>
      <c r="G100" s="290">
        <v>5578713.7400000077</v>
      </c>
      <c r="H100" s="179">
        <v>2.6826421574705162E-2</v>
      </c>
      <c r="I100" s="27"/>
      <c r="J100" s="5"/>
    </row>
    <row r="101" spans="1:10" s="28" customFormat="1" ht="10.5" customHeight="1" x14ac:dyDescent="0.2">
      <c r="A101" s="24"/>
      <c r="B101" s="33" t="s">
        <v>309</v>
      </c>
      <c r="C101" s="289">
        <v>644193466.49999952</v>
      </c>
      <c r="D101" s="289">
        <v>1304517093.4000039</v>
      </c>
      <c r="E101" s="289">
        <v>1948710559.9000034</v>
      </c>
      <c r="F101" s="290">
        <v>426476474.02000076</v>
      </c>
      <c r="G101" s="290">
        <v>11125493.33</v>
      </c>
      <c r="H101" s="179">
        <v>4.4863869122140354E-2</v>
      </c>
      <c r="I101" s="27"/>
      <c r="J101" s="5"/>
    </row>
    <row r="102" spans="1:10" s="28" customFormat="1" ht="10.5" customHeight="1" x14ac:dyDescent="0.2">
      <c r="A102" s="24"/>
      <c r="B102" s="33" t="s">
        <v>105</v>
      </c>
      <c r="C102" s="289">
        <v>2440458.2799999919</v>
      </c>
      <c r="D102" s="289">
        <v>22859352.47000001</v>
      </c>
      <c r="E102" s="289">
        <v>25299810.75</v>
      </c>
      <c r="F102" s="290">
        <v>21925016.180000015</v>
      </c>
      <c r="G102" s="290">
        <v>140716.77000000002</v>
      </c>
      <c r="H102" s="179">
        <v>-3.9175646414371101E-2</v>
      </c>
      <c r="I102" s="27"/>
      <c r="J102" s="5"/>
    </row>
    <row r="103" spans="1:10" ht="10.5" customHeight="1" x14ac:dyDescent="0.2">
      <c r="B103" s="16" t="s">
        <v>100</v>
      </c>
      <c r="C103" s="289">
        <v>46451616.780000396</v>
      </c>
      <c r="D103" s="289">
        <v>217816217.4592098</v>
      </c>
      <c r="E103" s="289">
        <v>264267834.23921022</v>
      </c>
      <c r="F103" s="290">
        <v>137190.61000000002</v>
      </c>
      <c r="G103" s="290">
        <v>870246.3600000001</v>
      </c>
      <c r="H103" s="179">
        <v>-4.818223194575566E-2</v>
      </c>
      <c r="I103" s="34"/>
    </row>
    <row r="104" spans="1:10" ht="10.5" customHeight="1" x14ac:dyDescent="0.2">
      <c r="B104" s="16" t="s">
        <v>388</v>
      </c>
      <c r="C104" s="289">
        <v>79757.433314999551</v>
      </c>
      <c r="D104" s="289">
        <v>2004320.102704999</v>
      </c>
      <c r="E104" s="289">
        <v>2084077.5360199984</v>
      </c>
      <c r="F104" s="290">
        <v>42423.379849999925</v>
      </c>
      <c r="G104" s="290">
        <v>1475.808760000001</v>
      </c>
      <c r="H104" s="179">
        <v>-0.4565290444348421</v>
      </c>
      <c r="I104" s="34"/>
    </row>
    <row r="105" spans="1:10" ht="10.5" customHeight="1" x14ac:dyDescent="0.2">
      <c r="B105" s="16" t="s">
        <v>107</v>
      </c>
      <c r="C105" s="289"/>
      <c r="D105" s="289">
        <v>948012397.50000143</v>
      </c>
      <c r="E105" s="289">
        <v>948012397.50000143</v>
      </c>
      <c r="F105" s="290">
        <v>941127917.76000142</v>
      </c>
      <c r="G105" s="290">
        <v>4921896.7099999925</v>
      </c>
      <c r="H105" s="179">
        <v>0.11959085022159477</v>
      </c>
      <c r="I105" s="34"/>
    </row>
    <row r="106" spans="1:10" ht="10.5" customHeight="1" x14ac:dyDescent="0.2">
      <c r="B106" s="33" t="s">
        <v>110</v>
      </c>
      <c r="C106" s="289"/>
      <c r="D106" s="289">
        <v>280617436.30999929</v>
      </c>
      <c r="E106" s="289">
        <v>280617436.30999929</v>
      </c>
      <c r="F106" s="290">
        <v>280617436.30999929</v>
      </c>
      <c r="G106" s="290">
        <v>1468721.1899999983</v>
      </c>
      <c r="H106" s="179">
        <v>0.11057843674993673</v>
      </c>
      <c r="I106" s="34"/>
    </row>
    <row r="107" spans="1:10" s="28" customFormat="1" ht="10.5" customHeight="1" x14ac:dyDescent="0.2">
      <c r="A107" s="24"/>
      <c r="B107" s="33" t="s">
        <v>109</v>
      </c>
      <c r="C107" s="289"/>
      <c r="D107" s="289">
        <v>511129072.0500021</v>
      </c>
      <c r="E107" s="289">
        <v>511129072.0500021</v>
      </c>
      <c r="F107" s="290">
        <v>511129072.0500021</v>
      </c>
      <c r="G107" s="290">
        <v>2639075.519999994</v>
      </c>
      <c r="H107" s="179">
        <v>0.11856064318982806</v>
      </c>
      <c r="I107" s="27"/>
      <c r="J107" s="5"/>
    </row>
    <row r="108" spans="1:10" ht="10.5" customHeight="1" x14ac:dyDescent="0.2">
      <c r="B108" s="33" t="s">
        <v>112</v>
      </c>
      <c r="C108" s="289"/>
      <c r="D108" s="289">
        <v>154216809.40000001</v>
      </c>
      <c r="E108" s="289">
        <v>154216809.40000001</v>
      </c>
      <c r="F108" s="290">
        <v>149380909.40000001</v>
      </c>
      <c r="G108" s="290">
        <v>805600</v>
      </c>
      <c r="H108" s="179">
        <v>0.14025667866059632</v>
      </c>
      <c r="I108" s="34"/>
    </row>
    <row r="109" spans="1:10" ht="10.5" customHeight="1" x14ac:dyDescent="0.2">
      <c r="B109" s="33" t="s">
        <v>111</v>
      </c>
      <c r="C109" s="289"/>
      <c r="D109" s="289">
        <v>2049079.74</v>
      </c>
      <c r="E109" s="289">
        <v>2049079.74</v>
      </c>
      <c r="F109" s="290">
        <v>500</v>
      </c>
      <c r="G109" s="290">
        <v>8500</v>
      </c>
      <c r="H109" s="179">
        <v>9.4477648420669746E-2</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433851711.8904441</v>
      </c>
      <c r="E112" s="289">
        <v>433851711.8904441</v>
      </c>
      <c r="F112" s="290"/>
      <c r="G112" s="290"/>
      <c r="H112" s="179">
        <v>6.4157885986587226E-2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2184737.2200000035</v>
      </c>
      <c r="D115" s="289">
        <v>18729720.540000007</v>
      </c>
      <c r="E115" s="289">
        <v>20914457.760000013</v>
      </c>
      <c r="F115" s="290">
        <v>20251239.000000011</v>
      </c>
      <c r="G115" s="290">
        <v>57308.680000000022</v>
      </c>
      <c r="H115" s="285">
        <v>-6.2356447881010357E-2</v>
      </c>
      <c r="I115" s="39"/>
      <c r="J115" s="5"/>
    </row>
    <row r="116" spans="1:10" s="40" customFormat="1" ht="10.5" customHeight="1" x14ac:dyDescent="0.25">
      <c r="A116" s="38"/>
      <c r="B116" s="16" t="s">
        <v>381</v>
      </c>
      <c r="C116" s="289">
        <v>52037217.289999969</v>
      </c>
      <c r="D116" s="289">
        <v>37850069.040000096</v>
      </c>
      <c r="E116" s="289">
        <v>89887286.330000073</v>
      </c>
      <c r="F116" s="290">
        <v>134915.03</v>
      </c>
      <c r="G116" s="290">
        <v>536208.00000000012</v>
      </c>
      <c r="H116" s="285">
        <v>0.1126379093951797</v>
      </c>
      <c r="I116" s="39"/>
      <c r="J116" s="5"/>
    </row>
    <row r="117" spans="1:10" s="40" customFormat="1" ht="10.5" customHeight="1" x14ac:dyDescent="0.25">
      <c r="A117" s="38"/>
      <c r="B117" s="16" t="s">
        <v>418</v>
      </c>
      <c r="C117" s="289"/>
      <c r="D117" s="289">
        <v>468621.29032799992</v>
      </c>
      <c r="E117" s="289">
        <v>468621.29032799992</v>
      </c>
      <c r="F117" s="290"/>
      <c r="G117" s="290">
        <v>20020</v>
      </c>
      <c r="H117" s="285">
        <v>-0.20490626139761747</v>
      </c>
      <c r="I117" s="39"/>
      <c r="J117" s="5"/>
    </row>
    <row r="118" spans="1:10" ht="10.5" customHeight="1" x14ac:dyDescent="0.2">
      <c r="B118" s="16" t="s">
        <v>441</v>
      </c>
      <c r="C118" s="289"/>
      <c r="D118" s="289">
        <v>617068891.70520234</v>
      </c>
      <c r="E118" s="289">
        <v>617068891.70520234</v>
      </c>
      <c r="F118" s="290"/>
      <c r="G118" s="290"/>
      <c r="H118" s="179">
        <v>7.4950030752793273E-2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6902112.8899999987</v>
      </c>
      <c r="D123" s="289">
        <v>3896006.7199999997</v>
      </c>
      <c r="E123" s="289">
        <v>10798119.609999999</v>
      </c>
      <c r="F123" s="290">
        <v>296844.14</v>
      </c>
      <c r="G123" s="290">
        <v>73549.290000000008</v>
      </c>
      <c r="H123" s="179">
        <v>1.1661908581350744E-4</v>
      </c>
      <c r="I123" s="34"/>
    </row>
    <row r="124" spans="1:10" s="28" customFormat="1" ht="10.5" customHeight="1" x14ac:dyDescent="0.2">
      <c r="A124" s="24"/>
      <c r="B124" s="16" t="s">
        <v>94</v>
      </c>
      <c r="C124" s="289">
        <v>165755.54000000047</v>
      </c>
      <c r="D124" s="289">
        <v>3763481.3099999991</v>
      </c>
      <c r="E124" s="289">
        <v>3929236.8499999996</v>
      </c>
      <c r="F124" s="290"/>
      <c r="G124" s="290">
        <v>13941.68</v>
      </c>
      <c r="H124" s="179">
        <v>-6.537916377057329E-2</v>
      </c>
      <c r="I124" s="27"/>
      <c r="J124" s="5"/>
    </row>
    <row r="125" spans="1:10" ht="10.5" customHeight="1" x14ac:dyDescent="0.2">
      <c r="B125" s="16" t="s">
        <v>92</v>
      </c>
      <c r="C125" s="289">
        <v>725296.54999999993</v>
      </c>
      <c r="D125" s="289">
        <v>106803.74999999999</v>
      </c>
      <c r="E125" s="289">
        <v>832100.29999999993</v>
      </c>
      <c r="F125" s="290">
        <v>4810.1400000000012</v>
      </c>
      <c r="G125" s="290">
        <v>2463.8599999999997</v>
      </c>
      <c r="H125" s="179">
        <v>-0.35904753188095362</v>
      </c>
      <c r="I125" s="34"/>
    </row>
    <row r="126" spans="1:10" ht="10.5" customHeight="1" x14ac:dyDescent="0.2">
      <c r="B126" s="16" t="s">
        <v>93</v>
      </c>
      <c r="C126" s="289">
        <v>1325328.03</v>
      </c>
      <c r="D126" s="289">
        <v>229014.54000000004</v>
      </c>
      <c r="E126" s="289">
        <v>1554342.57</v>
      </c>
      <c r="F126" s="290">
        <v>44771.98</v>
      </c>
      <c r="G126" s="290">
        <v>4794.68</v>
      </c>
      <c r="H126" s="179">
        <v>-0.25520074789731284</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31800</v>
      </c>
      <c r="E129" s="289">
        <v>31800</v>
      </c>
      <c r="F129" s="290">
        <v>31800</v>
      </c>
      <c r="G129" s="290"/>
      <c r="H129" s="179">
        <v>0.23255813953488369</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15079261.536500007</v>
      </c>
      <c r="E131" s="289">
        <v>15079261.536500007</v>
      </c>
      <c r="F131" s="290"/>
      <c r="G131" s="290"/>
      <c r="H131" s="179">
        <v>0.29453246257349863</v>
      </c>
      <c r="I131" s="34"/>
    </row>
    <row r="132" spans="1:11" ht="10.5" customHeight="1" x14ac:dyDescent="0.2">
      <c r="B132" s="16" t="s">
        <v>420</v>
      </c>
      <c r="C132" s="289"/>
      <c r="D132" s="289">
        <v>31221864.650667995</v>
      </c>
      <c r="E132" s="289">
        <v>31221864.650667995</v>
      </c>
      <c r="F132" s="290"/>
      <c r="G132" s="290"/>
      <c r="H132" s="179">
        <v>0.2520763708425795</v>
      </c>
      <c r="I132" s="34"/>
    </row>
    <row r="133" spans="1:11" ht="10.5" customHeight="1" x14ac:dyDescent="0.2">
      <c r="B133" s="574" t="s">
        <v>449</v>
      </c>
      <c r="C133" s="289"/>
      <c r="D133" s="289">
        <v>30264.560000000001</v>
      </c>
      <c r="E133" s="289">
        <v>30264.560000000001</v>
      </c>
      <c r="F133" s="290"/>
      <c r="G133" s="290"/>
      <c r="H133" s="179">
        <v>-0.89730573357228383</v>
      </c>
      <c r="I133" s="34"/>
    </row>
    <row r="134" spans="1:11" ht="10.5" customHeight="1" x14ac:dyDescent="0.2">
      <c r="B134" s="16" t="s">
        <v>99</v>
      </c>
      <c r="C134" s="289">
        <v>2904383.2700000182</v>
      </c>
      <c r="D134" s="289">
        <v>3371990.2840599967</v>
      </c>
      <c r="E134" s="289">
        <v>6276373.554060014</v>
      </c>
      <c r="F134" s="290">
        <v>1167045.4623700003</v>
      </c>
      <c r="G134" s="290">
        <v>22932.526816999998</v>
      </c>
      <c r="H134" s="179">
        <v>2.0402173386977474E-2</v>
      </c>
      <c r="I134" s="34"/>
    </row>
    <row r="135" spans="1:11" ht="10.5" customHeight="1" x14ac:dyDescent="0.2">
      <c r="B135" s="16" t="s">
        <v>283</v>
      </c>
      <c r="C135" s="289"/>
      <c r="D135" s="289">
        <v>-16792807.07</v>
      </c>
      <c r="E135" s="289">
        <v>-16792807.07</v>
      </c>
      <c r="F135" s="290">
        <v>-129648</v>
      </c>
      <c r="G135" s="290">
        <v>-118752</v>
      </c>
      <c r="H135" s="179">
        <v>0.106901747139869</v>
      </c>
      <c r="I135" s="34"/>
    </row>
    <row r="136" spans="1:11" ht="10.5" customHeight="1" x14ac:dyDescent="0.2">
      <c r="B136" s="16" t="s">
        <v>279</v>
      </c>
      <c r="C136" s="289">
        <v>159.78</v>
      </c>
      <c r="D136" s="289">
        <v>-206683535.80000001</v>
      </c>
      <c r="E136" s="289">
        <v>-206683376.02000001</v>
      </c>
      <c r="F136" s="290">
        <v>-425841</v>
      </c>
      <c r="G136" s="290">
        <v>-1340355</v>
      </c>
      <c r="H136" s="179">
        <v>0.2261215258757685</v>
      </c>
      <c r="I136" s="34"/>
    </row>
    <row r="137" spans="1:11" s="28" customFormat="1" ht="10.5" customHeight="1" x14ac:dyDescent="0.2">
      <c r="A137" s="24"/>
      <c r="B137" s="29" t="s">
        <v>113</v>
      </c>
      <c r="C137" s="291">
        <v>4015024222.3399844</v>
      </c>
      <c r="D137" s="291">
        <v>6742077609.9328604</v>
      </c>
      <c r="E137" s="291">
        <v>10757101832.272846</v>
      </c>
      <c r="F137" s="292">
        <v>2781124195.912375</v>
      </c>
      <c r="G137" s="292">
        <v>54936038.812817007</v>
      </c>
      <c r="H137" s="178">
        <v>4.6869466063540255E-2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17655510.309999902</v>
      </c>
      <c r="D140" s="289">
        <v>1669215.0400000031</v>
      </c>
      <c r="E140" s="289">
        <v>19324725.349999905</v>
      </c>
      <c r="F140" s="290">
        <v>1130.42</v>
      </c>
      <c r="G140" s="290">
        <v>124061.28</v>
      </c>
      <c r="H140" s="179">
        <v>7.7744326597107394E-2</v>
      </c>
      <c r="I140" s="34"/>
    </row>
    <row r="141" spans="1:11" ht="10.5" customHeight="1" x14ac:dyDescent="0.2">
      <c r="B141" s="16" t="s">
        <v>100</v>
      </c>
      <c r="C141" s="289">
        <v>386045.55000000296</v>
      </c>
      <c r="D141" s="289">
        <v>188184.8300000001</v>
      </c>
      <c r="E141" s="289">
        <v>574230.38000000303</v>
      </c>
      <c r="F141" s="290"/>
      <c r="G141" s="290">
        <v>3740.35</v>
      </c>
      <c r="H141" s="179">
        <v>0.19366534404512392</v>
      </c>
      <c r="I141" s="34"/>
    </row>
    <row r="142" spans="1:11" ht="10.5" customHeight="1" x14ac:dyDescent="0.2">
      <c r="B142" s="16" t="s">
        <v>177</v>
      </c>
      <c r="C142" s="289">
        <v>1540732.9600000093</v>
      </c>
      <c r="D142" s="289">
        <v>6467.2999999999902</v>
      </c>
      <c r="E142" s="289">
        <v>1547200.2600000096</v>
      </c>
      <c r="F142" s="290">
        <v>909.60000000000014</v>
      </c>
      <c r="G142" s="290">
        <v>10157.629999999997</v>
      </c>
      <c r="H142" s="179">
        <v>0.49769069434070778</v>
      </c>
      <c r="I142" s="34"/>
    </row>
    <row r="143" spans="1:11" ht="10.5" customHeight="1" x14ac:dyDescent="0.2">
      <c r="B143" s="16" t="s">
        <v>22</v>
      </c>
      <c r="C143" s="289">
        <v>34825485.48000066</v>
      </c>
      <c r="D143" s="289">
        <v>6736504.036250107</v>
      </c>
      <c r="E143" s="289">
        <v>41561989.516250767</v>
      </c>
      <c r="F143" s="290">
        <v>2301.9</v>
      </c>
      <c r="G143" s="290">
        <v>252930.95600000009</v>
      </c>
      <c r="H143" s="179">
        <v>0.19462580570260424</v>
      </c>
      <c r="I143" s="34"/>
    </row>
    <row r="144" spans="1:11" ht="10.5" customHeight="1" x14ac:dyDescent="0.2">
      <c r="B144" s="16" t="s">
        <v>381</v>
      </c>
      <c r="C144" s="289">
        <v>935523.94999999867</v>
      </c>
      <c r="D144" s="289">
        <v>118463.60500000003</v>
      </c>
      <c r="E144" s="289">
        <v>1053987.5549999988</v>
      </c>
      <c r="F144" s="290"/>
      <c r="G144" s="290">
        <v>7095</v>
      </c>
      <c r="H144" s="179">
        <v>0.43806242813227048</v>
      </c>
      <c r="I144" s="34"/>
    </row>
    <row r="145" spans="2:11" ht="10.5" customHeight="1" x14ac:dyDescent="0.2">
      <c r="B145" s="37" t="s">
        <v>312</v>
      </c>
      <c r="C145" s="289"/>
      <c r="D145" s="289">
        <v>2491778.5758200013</v>
      </c>
      <c r="E145" s="289">
        <v>2491778.5758200013</v>
      </c>
      <c r="F145" s="290"/>
      <c r="G145" s="290"/>
      <c r="H145" s="179">
        <v>-0.1453267651475828</v>
      </c>
      <c r="I145" s="34"/>
    </row>
    <row r="146" spans="2:11" ht="10.5" customHeight="1" x14ac:dyDescent="0.2">
      <c r="B146" s="16" t="s">
        <v>385</v>
      </c>
      <c r="C146" s="289">
        <v>20645644.809999991</v>
      </c>
      <c r="D146" s="289">
        <v>740764.83000000007</v>
      </c>
      <c r="E146" s="289">
        <v>21386409.639999989</v>
      </c>
      <c r="F146" s="290">
        <v>8416.3799999999992</v>
      </c>
      <c r="G146" s="290">
        <v>137650.96999999994</v>
      </c>
      <c r="H146" s="179">
        <v>0.17025663711448513</v>
      </c>
      <c r="I146" s="34"/>
    </row>
    <row r="147" spans="2:11" ht="10.5" customHeight="1" x14ac:dyDescent="0.2">
      <c r="B147" s="16" t="s">
        <v>382</v>
      </c>
      <c r="C147" s="289"/>
      <c r="D147" s="289">
        <v>550</v>
      </c>
      <c r="E147" s="289">
        <v>550</v>
      </c>
      <c r="F147" s="290"/>
      <c r="G147" s="290"/>
      <c r="H147" s="179">
        <v>-0.38888888888888884</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308</v>
      </c>
      <c r="D150" s="289">
        <v>3367673.2664939985</v>
      </c>
      <c r="E150" s="289">
        <v>3367981.2664939985</v>
      </c>
      <c r="F150" s="290">
        <v>2439.7783499999996</v>
      </c>
      <c r="G150" s="290">
        <v>7637.1315960000029</v>
      </c>
      <c r="H150" s="179">
        <v>0.37439839194740432</v>
      </c>
      <c r="I150" s="34"/>
    </row>
    <row r="151" spans="2:11" ht="10.5" customHeight="1" x14ac:dyDescent="0.2">
      <c r="B151" s="41" t="s">
        <v>120</v>
      </c>
      <c r="C151" s="293">
        <v>75989251.060000569</v>
      </c>
      <c r="D151" s="293">
        <v>15319601.48356411</v>
      </c>
      <c r="E151" s="293">
        <v>91308852.543564692</v>
      </c>
      <c r="F151" s="294">
        <v>15198.078349999998</v>
      </c>
      <c r="G151" s="294">
        <v>543273.31759600004</v>
      </c>
      <c r="H151" s="286">
        <v>0.16153622038285387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30.6.2024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635708570.17000186</v>
      </c>
      <c r="D164" s="289">
        <v>65840954.330000341</v>
      </c>
      <c r="E164" s="289">
        <v>701549524.50000215</v>
      </c>
      <c r="F164" s="290">
        <v>1019062.1599999995</v>
      </c>
      <c r="G164" s="290">
        <v>5726617.7500000065</v>
      </c>
      <c r="H164" s="179">
        <v>-9.9642158295072503E-2</v>
      </c>
      <c r="I164" s="36"/>
      <c r="J164" s="5"/>
    </row>
    <row r="165" spans="1:10" s="28" customFormat="1" ht="10.5" customHeight="1" x14ac:dyDescent="0.2">
      <c r="A165" s="24"/>
      <c r="B165" s="16" t="s">
        <v>117</v>
      </c>
      <c r="C165" s="289">
        <v>381342281.67999995</v>
      </c>
      <c r="D165" s="289">
        <v>49702647.520000026</v>
      </c>
      <c r="E165" s="289">
        <v>431044929.19999999</v>
      </c>
      <c r="F165" s="290">
        <v>18157.940000000006</v>
      </c>
      <c r="G165" s="290">
        <v>3043177.3899999997</v>
      </c>
      <c r="H165" s="179">
        <v>-0.14515455439285208</v>
      </c>
      <c r="I165" s="36"/>
      <c r="J165" s="5"/>
    </row>
    <row r="166" spans="1:10" s="28" customFormat="1" ht="10.5" customHeight="1" x14ac:dyDescent="0.2">
      <c r="A166" s="24"/>
      <c r="B166" s="16" t="s">
        <v>118</v>
      </c>
      <c r="C166" s="289">
        <v>11151159.549999952</v>
      </c>
      <c r="D166" s="289">
        <v>237634362.0699999</v>
      </c>
      <c r="E166" s="289">
        <v>248785521.61999983</v>
      </c>
      <c r="F166" s="290"/>
      <c r="G166" s="290">
        <v>1331386.67</v>
      </c>
      <c r="H166" s="179">
        <v>2.1993063075463892E-2</v>
      </c>
      <c r="I166" s="36"/>
      <c r="J166" s="5"/>
    </row>
    <row r="167" spans="1:10" s="28" customFormat="1" ht="10.5" customHeight="1" x14ac:dyDescent="0.2">
      <c r="A167" s="24"/>
      <c r="B167" s="16" t="s">
        <v>166</v>
      </c>
      <c r="C167" s="289">
        <v>108523593.03000052</v>
      </c>
      <c r="D167" s="289">
        <v>8781784.3000000939</v>
      </c>
      <c r="E167" s="289">
        <v>117305377.33000061</v>
      </c>
      <c r="F167" s="290">
        <v>14713.849999999997</v>
      </c>
      <c r="G167" s="290">
        <v>892418.29999999981</v>
      </c>
      <c r="H167" s="179">
        <v>-8.7679686749472019E-2</v>
      </c>
      <c r="I167" s="36"/>
      <c r="J167" s="5"/>
    </row>
    <row r="168" spans="1:10" s="28" customFormat="1" ht="10.5" customHeight="1" x14ac:dyDescent="0.2">
      <c r="A168" s="24"/>
      <c r="B168" s="16" t="s">
        <v>22</v>
      </c>
      <c r="C168" s="289">
        <v>73614242.829998821</v>
      </c>
      <c r="D168" s="289">
        <v>8310734.7999999989</v>
      </c>
      <c r="E168" s="289">
        <v>81924977.629998818</v>
      </c>
      <c r="F168" s="290">
        <v>2927</v>
      </c>
      <c r="G168" s="290">
        <v>560055.3199999996</v>
      </c>
      <c r="H168" s="179">
        <v>-0.12284760394374561</v>
      </c>
      <c r="I168" s="36"/>
      <c r="J168" s="5"/>
    </row>
    <row r="169" spans="1:10" s="28" customFormat="1" ht="10.5" customHeight="1" x14ac:dyDescent="0.2">
      <c r="A169" s="24"/>
      <c r="B169" s="16" t="s">
        <v>115</v>
      </c>
      <c r="C169" s="289">
        <v>62189155.459999494</v>
      </c>
      <c r="D169" s="289">
        <v>54040171.470000423</v>
      </c>
      <c r="E169" s="289">
        <v>116229326.92999992</v>
      </c>
      <c r="F169" s="290">
        <v>7296530.2700000294</v>
      </c>
      <c r="G169" s="290">
        <v>712505.66999999969</v>
      </c>
      <c r="H169" s="179">
        <v>-2.1198063988823956E-2</v>
      </c>
      <c r="I169" s="36"/>
      <c r="J169" s="5"/>
    </row>
    <row r="170" spans="1:10" s="28" customFormat="1" ht="10.5" customHeight="1" x14ac:dyDescent="0.2">
      <c r="A170" s="24"/>
      <c r="B170" s="16" t="s">
        <v>114</v>
      </c>
      <c r="C170" s="289">
        <v>738362.65999999561</v>
      </c>
      <c r="D170" s="289">
        <v>40562988.410000347</v>
      </c>
      <c r="E170" s="289">
        <v>41301351.070000343</v>
      </c>
      <c r="F170" s="290">
        <v>4081.3900000000008</v>
      </c>
      <c r="G170" s="290">
        <v>253717.62999999954</v>
      </c>
      <c r="H170" s="179">
        <v>7.8644664760397998E-2</v>
      </c>
      <c r="I170" s="36"/>
      <c r="J170" s="5"/>
    </row>
    <row r="171" spans="1:10" s="28" customFormat="1" ht="10.5" customHeight="1" x14ac:dyDescent="0.2">
      <c r="A171" s="24"/>
      <c r="B171" s="16" t="s">
        <v>100</v>
      </c>
      <c r="C171" s="289">
        <v>20928.589999999953</v>
      </c>
      <c r="D171" s="289">
        <v>23214.400000000001</v>
      </c>
      <c r="E171" s="289">
        <v>44142.989999999954</v>
      </c>
      <c r="F171" s="290"/>
      <c r="G171" s="290">
        <v>185</v>
      </c>
      <c r="H171" s="179">
        <v>0.58738570536247292</v>
      </c>
      <c r="I171" s="36"/>
      <c r="J171" s="5"/>
    </row>
    <row r="172" spans="1:10" s="28" customFormat="1" ht="10.5" customHeight="1" x14ac:dyDescent="0.2">
      <c r="A172" s="24"/>
      <c r="B172" s="16" t="s">
        <v>283</v>
      </c>
      <c r="C172" s="289"/>
      <c r="D172" s="289">
        <v>-66648</v>
      </c>
      <c r="E172" s="289">
        <v>-66648</v>
      </c>
      <c r="F172" s="290"/>
      <c r="G172" s="290">
        <v>-312</v>
      </c>
      <c r="H172" s="179">
        <v>0.17869269949066213</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1496767.8335400005</v>
      </c>
      <c r="E174" s="289">
        <v>1496767.8335400005</v>
      </c>
      <c r="F174" s="290"/>
      <c r="G174" s="290"/>
      <c r="H174" s="179">
        <v>0.12022457881023363</v>
      </c>
      <c r="I174" s="36"/>
      <c r="J174" s="5"/>
    </row>
    <row r="175" spans="1:10" s="28" customFormat="1" ht="12.75" customHeight="1" x14ac:dyDescent="0.2">
      <c r="A175" s="24"/>
      <c r="B175" s="16" t="s">
        <v>374</v>
      </c>
      <c r="C175" s="289">
        <v>924653.07999999949</v>
      </c>
      <c r="D175" s="289">
        <v>667070.28500000085</v>
      </c>
      <c r="E175" s="289">
        <v>1591723.3650000002</v>
      </c>
      <c r="F175" s="290"/>
      <c r="G175" s="290">
        <v>5046</v>
      </c>
      <c r="H175" s="179">
        <v>-4.3798435558497939E-2</v>
      </c>
      <c r="I175" s="36"/>
      <c r="J175" s="5"/>
    </row>
    <row r="176" spans="1:10" s="28" customFormat="1" ht="12.75" customHeight="1" x14ac:dyDescent="0.2">
      <c r="A176" s="24"/>
      <c r="B176" s="574" t="s">
        <v>451</v>
      </c>
      <c r="C176" s="289"/>
      <c r="D176" s="289">
        <v>3672.78</v>
      </c>
      <c r="E176" s="289">
        <v>3672.78</v>
      </c>
      <c r="F176" s="290"/>
      <c r="G176" s="290"/>
      <c r="H176" s="179">
        <v>-0.91793238904120611</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245844.56</v>
      </c>
      <c r="E178" s="289">
        <v>245844.56</v>
      </c>
      <c r="F178" s="290"/>
      <c r="G178" s="290">
        <v>198</v>
      </c>
      <c r="H178" s="179">
        <v>0.29165528091694037</v>
      </c>
      <c r="I178" s="36"/>
    </row>
    <row r="179" spans="1:11" s="28" customFormat="1" ht="14.25" customHeight="1" x14ac:dyDescent="0.2">
      <c r="A179" s="24"/>
      <c r="B179" s="35" t="s">
        <v>119</v>
      </c>
      <c r="C179" s="291">
        <v>1274212947.0500004</v>
      </c>
      <c r="D179" s="291">
        <v>467243564.75854111</v>
      </c>
      <c r="E179" s="291">
        <v>1741456511.8085415</v>
      </c>
      <c r="F179" s="292">
        <v>8355472.6100000292</v>
      </c>
      <c r="G179" s="292">
        <v>12524995.730000004</v>
      </c>
      <c r="H179" s="178">
        <v>-8.7803413212134473E-2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118787356.75000058</v>
      </c>
      <c r="D182" s="289">
        <v>79949298.90760003</v>
      </c>
      <c r="E182" s="289">
        <v>198736655.65760058</v>
      </c>
      <c r="F182" s="290"/>
      <c r="G182" s="290">
        <v>683395.82574999984</v>
      </c>
      <c r="H182" s="179">
        <v>0.15694661986193492</v>
      </c>
      <c r="I182" s="36"/>
      <c r="J182" s="5"/>
    </row>
    <row r="183" spans="1:11" s="28" customFormat="1" ht="10.5" customHeight="1" x14ac:dyDescent="0.2">
      <c r="A183" s="24"/>
      <c r="B183" s="16" t="s">
        <v>387</v>
      </c>
      <c r="C183" s="289">
        <v>43900.248799999994</v>
      </c>
      <c r="D183" s="289">
        <v>372182.20842999936</v>
      </c>
      <c r="E183" s="289">
        <v>416082.45722999942</v>
      </c>
      <c r="F183" s="290"/>
      <c r="G183" s="290">
        <v>938.96630000000016</v>
      </c>
      <c r="H183" s="179">
        <v>-5.0816757312940886E-2</v>
      </c>
      <c r="I183" s="36"/>
      <c r="J183" s="5"/>
    </row>
    <row r="184" spans="1:11" s="28" customFormat="1" ht="10.5" customHeight="1" x14ac:dyDescent="0.2">
      <c r="A184" s="24"/>
      <c r="B184" s="16" t="s">
        <v>104</v>
      </c>
      <c r="C184" s="289">
        <v>107057972.44999985</v>
      </c>
      <c r="D184" s="289">
        <v>68533348.049999952</v>
      </c>
      <c r="E184" s="289">
        <v>175591320.49999979</v>
      </c>
      <c r="F184" s="290"/>
      <c r="G184" s="290">
        <v>816358.3400000002</v>
      </c>
      <c r="H184" s="179">
        <v>5.0356986874325216E-2</v>
      </c>
      <c r="I184" s="36"/>
      <c r="J184" s="5"/>
    </row>
    <row r="185" spans="1:11" s="28" customFormat="1" ht="10.5" customHeight="1" x14ac:dyDescent="0.2">
      <c r="A185" s="24"/>
      <c r="B185" s="33" t="s">
        <v>106</v>
      </c>
      <c r="C185" s="289">
        <v>86774010.200000018</v>
      </c>
      <c r="D185" s="289">
        <v>63513664.859999962</v>
      </c>
      <c r="E185" s="289">
        <v>150287675.05999997</v>
      </c>
      <c r="F185" s="290"/>
      <c r="G185" s="290">
        <v>756992.23</v>
      </c>
      <c r="H185" s="179">
        <v>7.0030635551407538E-2</v>
      </c>
      <c r="I185" s="36"/>
      <c r="J185" s="5"/>
    </row>
    <row r="186" spans="1:11" s="28" customFormat="1" ht="10.5" customHeight="1" x14ac:dyDescent="0.2">
      <c r="A186" s="24"/>
      <c r="B186" s="33" t="s">
        <v>304</v>
      </c>
      <c r="C186" s="289">
        <v>2045631.6099999975</v>
      </c>
      <c r="D186" s="289">
        <v>5432117.0600000005</v>
      </c>
      <c r="E186" s="289">
        <v>7477748.6699999981</v>
      </c>
      <c r="F186" s="290"/>
      <c r="G186" s="290">
        <v>88927.270000000019</v>
      </c>
      <c r="H186" s="179">
        <v>0.22963745460023932</v>
      </c>
      <c r="I186" s="36"/>
      <c r="J186" s="5"/>
    </row>
    <row r="187" spans="1:11" s="28" customFormat="1" ht="10.5" customHeight="1" x14ac:dyDescent="0.2">
      <c r="A187" s="24"/>
      <c r="B187" s="33" t="s">
        <v>305</v>
      </c>
      <c r="C187" s="289">
        <v>3428.3899999999994</v>
      </c>
      <c r="D187" s="289">
        <v>7671.7900000000009</v>
      </c>
      <c r="E187" s="289">
        <v>11100.18</v>
      </c>
      <c r="F187" s="290"/>
      <c r="G187" s="290"/>
      <c r="H187" s="179">
        <v>0.29072160632931721</v>
      </c>
      <c r="I187" s="36"/>
      <c r="J187" s="5"/>
    </row>
    <row r="188" spans="1:11" s="28" customFormat="1" ht="10.5" customHeight="1" x14ac:dyDescent="0.2">
      <c r="A188" s="24"/>
      <c r="B188" s="33" t="s">
        <v>306</v>
      </c>
      <c r="C188" s="289">
        <v>19894.220000000005</v>
      </c>
      <c r="D188" s="289">
        <v>1514187.4699999983</v>
      </c>
      <c r="E188" s="289">
        <v>1534081.6899999983</v>
      </c>
      <c r="F188" s="290"/>
      <c r="G188" s="290">
        <v>17693.43</v>
      </c>
      <c r="H188" s="179">
        <v>-0.35687154960465783</v>
      </c>
      <c r="I188" s="36"/>
      <c r="J188" s="5"/>
    </row>
    <row r="189" spans="1:11" s="28" customFormat="1" ht="10.5" customHeight="1" x14ac:dyDescent="0.2">
      <c r="A189" s="24"/>
      <c r="B189" s="33" t="s">
        <v>307</v>
      </c>
      <c r="C189" s="289">
        <v>10937423.520000024</v>
      </c>
      <c r="D189" s="289">
        <v>5678757.5999999903</v>
      </c>
      <c r="E189" s="289">
        <v>16616181.120000014</v>
      </c>
      <c r="F189" s="290"/>
      <c r="G189" s="290">
        <v>74946.31</v>
      </c>
      <c r="H189" s="179">
        <v>4.4378212519283977E-2</v>
      </c>
      <c r="I189" s="36"/>
      <c r="J189" s="5"/>
    </row>
    <row r="190" spans="1:11" s="28" customFormat="1" ht="10.5" customHeight="1" x14ac:dyDescent="0.2">
      <c r="A190" s="24"/>
      <c r="B190" s="33" t="s">
        <v>308</v>
      </c>
      <c r="C190" s="289">
        <v>14665397.160000158</v>
      </c>
      <c r="D190" s="289">
        <v>6102307.9100000029</v>
      </c>
      <c r="E190" s="289">
        <v>20767705.07000016</v>
      </c>
      <c r="F190" s="290"/>
      <c r="G190" s="290">
        <v>95679.860000000015</v>
      </c>
      <c r="H190" s="179">
        <v>4.5878006687211315E-2</v>
      </c>
      <c r="I190" s="36"/>
      <c r="J190" s="5"/>
    </row>
    <row r="191" spans="1:11" s="28" customFormat="1" ht="10.5" customHeight="1" x14ac:dyDescent="0.2">
      <c r="A191" s="24"/>
      <c r="B191" s="33" t="s">
        <v>309</v>
      </c>
      <c r="C191" s="289">
        <v>59102235.299999833</v>
      </c>
      <c r="D191" s="289">
        <v>44778623.029999971</v>
      </c>
      <c r="E191" s="289">
        <v>103880858.3299998</v>
      </c>
      <c r="F191" s="290"/>
      <c r="G191" s="290">
        <v>479745.36000000004</v>
      </c>
      <c r="H191" s="179">
        <v>7.9733648527695378E-2</v>
      </c>
      <c r="I191" s="36"/>
      <c r="J191" s="5"/>
    </row>
    <row r="192" spans="1:11" ht="10.5" customHeight="1" x14ac:dyDescent="0.2">
      <c r="B192" s="33" t="s">
        <v>105</v>
      </c>
      <c r="C192" s="289">
        <v>20283962.249999829</v>
      </c>
      <c r="D192" s="289">
        <v>5019683.1899999781</v>
      </c>
      <c r="E192" s="289">
        <v>25303645.439999804</v>
      </c>
      <c r="F192" s="290"/>
      <c r="G192" s="290">
        <v>59366.110000000073</v>
      </c>
      <c r="H192" s="179">
        <v>-5.3051317386047403E-2</v>
      </c>
      <c r="I192" s="34"/>
    </row>
    <row r="193" spans="1:10" ht="10.5" customHeight="1" x14ac:dyDescent="0.2">
      <c r="B193" s="16" t="s">
        <v>116</v>
      </c>
      <c r="C193" s="289">
        <v>120980467.30000015</v>
      </c>
      <c r="D193" s="289">
        <v>14826312.699999899</v>
      </c>
      <c r="E193" s="289">
        <v>135806780.00000003</v>
      </c>
      <c r="F193" s="290"/>
      <c r="G193" s="290">
        <v>387453.79</v>
      </c>
      <c r="H193" s="179">
        <v>-6.9222939822629392E-2</v>
      </c>
      <c r="I193" s="34"/>
    </row>
    <row r="194" spans="1:10" ht="10.5" customHeight="1" x14ac:dyDescent="0.2">
      <c r="B194" s="16" t="s">
        <v>117</v>
      </c>
      <c r="C194" s="289">
        <v>81147595.409999907</v>
      </c>
      <c r="D194" s="289">
        <v>14821016.629999999</v>
      </c>
      <c r="E194" s="289">
        <v>95968612.039999902</v>
      </c>
      <c r="F194" s="290"/>
      <c r="G194" s="290">
        <v>243899.71999999997</v>
      </c>
      <c r="H194" s="179">
        <v>-0.11131694379656731</v>
      </c>
      <c r="I194" s="34"/>
    </row>
    <row r="195" spans="1:10" ht="10.5" customHeight="1" x14ac:dyDescent="0.2">
      <c r="B195" s="16" t="s">
        <v>118</v>
      </c>
      <c r="C195" s="289">
        <v>1269249.690000006</v>
      </c>
      <c r="D195" s="289">
        <v>26211910.199999996</v>
      </c>
      <c r="E195" s="289">
        <v>27481159.890000001</v>
      </c>
      <c r="F195" s="290"/>
      <c r="G195" s="290">
        <v>23930.66</v>
      </c>
      <c r="H195" s="179">
        <v>7.9339333784659516E-2</v>
      </c>
      <c r="I195" s="34"/>
    </row>
    <row r="196" spans="1:10" s="28" customFormat="1" ht="10.5" customHeight="1" x14ac:dyDescent="0.2">
      <c r="A196" s="24"/>
      <c r="B196" s="16" t="s">
        <v>115</v>
      </c>
      <c r="C196" s="289">
        <v>11520587.920000054</v>
      </c>
      <c r="D196" s="289">
        <v>15471927.369999992</v>
      </c>
      <c r="E196" s="289">
        <v>26992515.290000044</v>
      </c>
      <c r="F196" s="290"/>
      <c r="G196" s="290">
        <v>57719.739999999976</v>
      </c>
      <c r="H196" s="179">
        <v>-3.456064245128887E-2</v>
      </c>
      <c r="I196" s="36"/>
      <c r="J196" s="5"/>
    </row>
    <row r="197" spans="1:10" s="28" customFormat="1" ht="10.5" customHeight="1" x14ac:dyDescent="0.2">
      <c r="A197" s="24"/>
      <c r="B197" s="16" t="s">
        <v>114</v>
      </c>
      <c r="C197" s="289">
        <v>88370.310000000201</v>
      </c>
      <c r="D197" s="289">
        <v>12073935.390000047</v>
      </c>
      <c r="E197" s="289">
        <v>12162305.700000048</v>
      </c>
      <c r="F197" s="290"/>
      <c r="G197" s="290">
        <v>29748.769999999964</v>
      </c>
      <c r="H197" s="179">
        <v>-1.6215485985633826E-2</v>
      </c>
      <c r="I197" s="36"/>
      <c r="J197" s="5"/>
    </row>
    <row r="198" spans="1:10" s="28" customFormat="1" ht="10.5" customHeight="1" x14ac:dyDescent="0.2">
      <c r="A198" s="24"/>
      <c r="B198" s="16" t="s">
        <v>95</v>
      </c>
      <c r="C198" s="289">
        <v>795989.33999999927</v>
      </c>
      <c r="D198" s="289">
        <v>4453365.3999999994</v>
      </c>
      <c r="E198" s="289">
        <v>5249354.7399999984</v>
      </c>
      <c r="F198" s="290"/>
      <c r="G198" s="290">
        <v>16309.040000000005</v>
      </c>
      <c r="H198" s="179">
        <v>2.2124755695729359E-3</v>
      </c>
      <c r="I198" s="36"/>
      <c r="J198" s="5"/>
    </row>
    <row r="199" spans="1:10" ht="10.5" customHeight="1" x14ac:dyDescent="0.2">
      <c r="B199" s="16" t="s">
        <v>381</v>
      </c>
      <c r="C199" s="289">
        <v>55259876.120000027</v>
      </c>
      <c r="D199" s="289">
        <v>8873816.9685709979</v>
      </c>
      <c r="E199" s="289">
        <v>64133693.088571027</v>
      </c>
      <c r="F199" s="290"/>
      <c r="G199" s="290">
        <v>427545.87000000005</v>
      </c>
      <c r="H199" s="179">
        <v>0.52953681742372494</v>
      </c>
      <c r="I199" s="20"/>
    </row>
    <row r="200" spans="1:10" ht="10.5" customHeight="1" x14ac:dyDescent="0.2">
      <c r="B200" s="16" t="s">
        <v>418</v>
      </c>
      <c r="C200" s="289"/>
      <c r="D200" s="289">
        <v>56905.764592000007</v>
      </c>
      <c r="E200" s="289">
        <v>56905.764592000007</v>
      </c>
      <c r="F200" s="290"/>
      <c r="G200" s="290"/>
      <c r="H200" s="179">
        <v>0.68526710186757578</v>
      </c>
      <c r="I200" s="34"/>
    </row>
    <row r="201" spans="1:10" ht="10.5" customHeight="1" x14ac:dyDescent="0.2">
      <c r="B201" s="16" t="s">
        <v>441</v>
      </c>
      <c r="C201" s="289"/>
      <c r="D201" s="289">
        <v>8972858.9870439973</v>
      </c>
      <c r="E201" s="289">
        <v>8972858.9870439973</v>
      </c>
      <c r="F201" s="290"/>
      <c r="G201" s="290"/>
      <c r="H201" s="179">
        <v>0.23654180897113308</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96313803.76235801</v>
      </c>
      <c r="E203" s="289">
        <v>96313803.76235801</v>
      </c>
      <c r="F203" s="290"/>
      <c r="G203" s="290"/>
      <c r="H203" s="179">
        <v>-4.5972506941302727E-2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v>-0.53331057856884834</v>
      </c>
      <c r="I206" s="34"/>
    </row>
    <row r="207" spans="1:10" ht="10.5" customHeight="1" x14ac:dyDescent="0.2">
      <c r="B207" s="16" t="s">
        <v>100</v>
      </c>
      <c r="C207" s="289">
        <v>389555.02000000025</v>
      </c>
      <c r="D207" s="289">
        <v>2451779.1140000001</v>
      </c>
      <c r="E207" s="289">
        <v>2841334.1340000005</v>
      </c>
      <c r="F207" s="290"/>
      <c r="G207" s="290">
        <v>11153.39</v>
      </c>
      <c r="H207" s="179">
        <v>0.13219796940802997</v>
      </c>
      <c r="I207" s="34"/>
    </row>
    <row r="208" spans="1:10" ht="10.5" customHeight="1" x14ac:dyDescent="0.2">
      <c r="B208" s="16" t="s">
        <v>388</v>
      </c>
      <c r="C208" s="289">
        <v>20078.751200000039</v>
      </c>
      <c r="D208" s="289">
        <v>250145.49157000059</v>
      </c>
      <c r="E208" s="289">
        <v>270224.24277000059</v>
      </c>
      <c r="F208" s="290"/>
      <c r="G208" s="290">
        <v>392.53369999999984</v>
      </c>
      <c r="H208" s="179">
        <v>-0.22847135569778787</v>
      </c>
      <c r="I208" s="34"/>
    </row>
    <row r="209" spans="1:10" ht="10.5" customHeight="1" x14ac:dyDescent="0.2">
      <c r="B209" s="16" t="s">
        <v>94</v>
      </c>
      <c r="C209" s="289">
        <v>4459.1000000000013</v>
      </c>
      <c r="D209" s="289">
        <v>144512.25</v>
      </c>
      <c r="E209" s="289">
        <v>148971.35</v>
      </c>
      <c r="F209" s="290"/>
      <c r="G209" s="290"/>
      <c r="H209" s="179">
        <v>-0.30046201395710503</v>
      </c>
      <c r="I209" s="34"/>
    </row>
    <row r="210" spans="1:10" ht="10.5" customHeight="1" x14ac:dyDescent="0.2">
      <c r="B210" s="16" t="s">
        <v>92</v>
      </c>
      <c r="C210" s="289">
        <v>139426.56999999992</v>
      </c>
      <c r="D210" s="289">
        <v>19873.510000000009</v>
      </c>
      <c r="E210" s="289">
        <v>159300.07999999993</v>
      </c>
      <c r="F210" s="290"/>
      <c r="G210" s="290">
        <v>221.02</v>
      </c>
      <c r="H210" s="179">
        <v>-0.12752600401140857</v>
      </c>
      <c r="I210" s="34"/>
    </row>
    <row r="211" spans="1:10" s="28" customFormat="1" ht="10.5" customHeight="1" x14ac:dyDescent="0.2">
      <c r="A211" s="24"/>
      <c r="B211" s="16" t="s">
        <v>93</v>
      </c>
      <c r="C211" s="289">
        <v>146290.37999999998</v>
      </c>
      <c r="D211" s="289">
        <v>21610.5</v>
      </c>
      <c r="E211" s="289">
        <v>167900.87999999998</v>
      </c>
      <c r="F211" s="290"/>
      <c r="G211" s="290"/>
      <c r="H211" s="179">
        <v>-0.10456101907354975</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688357.88000000035</v>
      </c>
      <c r="D213" s="289">
        <v>70605.439999999959</v>
      </c>
      <c r="E213" s="289">
        <v>758963.32000000018</v>
      </c>
      <c r="F213" s="290"/>
      <c r="G213" s="290">
        <v>1425.69</v>
      </c>
      <c r="H213" s="179">
        <v>0.16926704042190877</v>
      </c>
      <c r="I213" s="34"/>
    </row>
    <row r="214" spans="1:10" ht="10.5" customHeight="1" x14ac:dyDescent="0.2">
      <c r="B214" s="16" t="s">
        <v>107</v>
      </c>
      <c r="C214" s="289"/>
      <c r="D214" s="289">
        <v>500</v>
      </c>
      <c r="E214" s="289">
        <v>500</v>
      </c>
      <c r="F214" s="290"/>
      <c r="G214" s="290"/>
      <c r="H214" s="179">
        <v>0</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v>0</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42699.140000000014</v>
      </c>
      <c r="D219" s="289">
        <v>785.25</v>
      </c>
      <c r="E219" s="289">
        <v>43484.390000000014</v>
      </c>
      <c r="F219" s="290"/>
      <c r="G219" s="290">
        <v>115.36</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523554.27</v>
      </c>
      <c r="D222" s="295">
        <v>281019.52999999997</v>
      </c>
      <c r="E222" s="295">
        <v>804573.8</v>
      </c>
      <c r="F222" s="296"/>
      <c r="G222" s="296">
        <v>2212</v>
      </c>
      <c r="H222" s="190">
        <v>0.28797111226522532</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1950</v>
      </c>
      <c r="E224" s="295">
        <v>1950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14639325.912052</v>
      </c>
      <c r="E228" s="295">
        <v>14639325.912052</v>
      </c>
      <c r="F228" s="296"/>
      <c r="G228" s="296"/>
      <c r="H228" s="190">
        <v>0.32025833680785909</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35569.264900000002</v>
      </c>
      <c r="E230" s="295">
        <v>35569.264900000002</v>
      </c>
      <c r="F230" s="296"/>
      <c r="G230" s="296"/>
      <c r="H230" s="190">
        <v>0.43141410591139673</v>
      </c>
      <c r="I230" s="47"/>
      <c r="J230" s="5"/>
    </row>
    <row r="231" spans="1:11" s="28" customFormat="1" ht="10.5" customHeight="1" x14ac:dyDescent="0.2">
      <c r="A231" s="24"/>
      <c r="B231" s="16" t="s">
        <v>374</v>
      </c>
      <c r="C231" s="295">
        <v>109024.8</v>
      </c>
      <c r="D231" s="295">
        <v>61631.322500000148</v>
      </c>
      <c r="E231" s="295">
        <v>170656.12250000014</v>
      </c>
      <c r="F231" s="296"/>
      <c r="G231" s="296">
        <v>549</v>
      </c>
      <c r="H231" s="190">
        <v>-1.3392095977658225E-2</v>
      </c>
      <c r="I231" s="47"/>
      <c r="J231" s="5"/>
    </row>
    <row r="232" spans="1:11" s="28" customFormat="1" ht="10.5" customHeight="1" x14ac:dyDescent="0.2">
      <c r="A232" s="24"/>
      <c r="B232" s="16" t="s">
        <v>420</v>
      </c>
      <c r="C232" s="295"/>
      <c r="D232" s="295">
        <v>832283.48753000004</v>
      </c>
      <c r="E232" s="295">
        <v>832283.48753000004</v>
      </c>
      <c r="F232" s="296"/>
      <c r="G232" s="296"/>
      <c r="H232" s="190">
        <v>0.73386972644992876</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184337.73999999976</v>
      </c>
      <c r="D235" s="295">
        <v>915916.99402799935</v>
      </c>
      <c r="E235" s="295">
        <v>1100254.734027999</v>
      </c>
      <c r="F235" s="296"/>
      <c r="G235" s="296">
        <v>6323.7728309999993</v>
      </c>
      <c r="H235" s="190">
        <v>0.13992124301282072</v>
      </c>
      <c r="I235" s="47"/>
      <c r="J235" s="5"/>
    </row>
    <row r="236" spans="1:11" s="28" customFormat="1" ht="10.5" customHeight="1" x14ac:dyDescent="0.2">
      <c r="A236" s="24"/>
      <c r="B236" s="16" t="s">
        <v>283</v>
      </c>
      <c r="C236" s="295"/>
      <c r="D236" s="295">
        <v>-622464</v>
      </c>
      <c r="E236" s="295">
        <v>-622464</v>
      </c>
      <c r="F236" s="296"/>
      <c r="G236" s="296">
        <v>-1176</v>
      </c>
      <c r="H236" s="190">
        <v>0.17485051639789817</v>
      </c>
      <c r="I236" s="47"/>
      <c r="J236" s="5"/>
    </row>
    <row r="237" spans="1:11" s="28" customFormat="1" ht="12.75" customHeight="1" x14ac:dyDescent="0.2">
      <c r="A237" s="24"/>
      <c r="B237" s="16" t="s">
        <v>279</v>
      </c>
      <c r="C237" s="295">
        <v>73</v>
      </c>
      <c r="D237" s="295">
        <v>-11422842</v>
      </c>
      <c r="E237" s="295">
        <v>-11422769</v>
      </c>
      <c r="F237" s="296"/>
      <c r="G237" s="296">
        <v>-51116</v>
      </c>
      <c r="H237" s="190">
        <v>0.3957982482701552</v>
      </c>
      <c r="I237" s="47"/>
    </row>
    <row r="238" spans="1:11" ht="10.5" customHeight="1" x14ac:dyDescent="0.2">
      <c r="B238" s="35" t="s">
        <v>245</v>
      </c>
      <c r="C238" s="297">
        <v>499199222.19000059</v>
      </c>
      <c r="D238" s="297">
        <v>358653238.79878992</v>
      </c>
      <c r="E238" s="297">
        <v>857852460.98879051</v>
      </c>
      <c r="F238" s="298"/>
      <c r="G238" s="298">
        <v>2657401.4885809999</v>
      </c>
      <c r="H238" s="180">
        <v>4.1732414004246543E-2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2494600708.9099932</v>
      </c>
      <c r="D241" s="295">
        <v>1403315506.0902398</v>
      </c>
      <c r="E241" s="295">
        <v>3897916215.0002332</v>
      </c>
      <c r="F241" s="296">
        <v>161055627.39999989</v>
      </c>
      <c r="G241" s="296">
        <v>22268096.697750024</v>
      </c>
      <c r="H241" s="190">
        <v>5.8154052749486151E-2</v>
      </c>
      <c r="I241" s="47"/>
    </row>
    <row r="242" spans="2:9" ht="10.5" customHeight="1" x14ac:dyDescent="0.2">
      <c r="B242" s="16" t="s">
        <v>387</v>
      </c>
      <c r="C242" s="295">
        <v>667247.89548500313</v>
      </c>
      <c r="D242" s="295">
        <v>8664710.5957249869</v>
      </c>
      <c r="E242" s="295">
        <v>9331958.4912099894</v>
      </c>
      <c r="F242" s="296">
        <v>384138.6201499998</v>
      </c>
      <c r="G242" s="296">
        <v>9877.8575399999991</v>
      </c>
      <c r="H242" s="190">
        <v>-0.32226172840504119</v>
      </c>
      <c r="I242" s="47"/>
    </row>
    <row r="243" spans="2:9" ht="10.5" customHeight="1" x14ac:dyDescent="0.2">
      <c r="B243" s="16" t="s">
        <v>104</v>
      </c>
      <c r="C243" s="295">
        <v>1870478096.3499901</v>
      </c>
      <c r="D243" s="295">
        <v>3365868564.1200061</v>
      </c>
      <c r="E243" s="295">
        <v>5236346660.4699965</v>
      </c>
      <c r="F243" s="296">
        <v>1657029320.5200031</v>
      </c>
      <c r="G243" s="296">
        <v>30936082.340000004</v>
      </c>
      <c r="H243" s="190">
        <v>2.7174154665578376E-2</v>
      </c>
      <c r="I243" s="47"/>
    </row>
    <row r="244" spans="2:9" ht="10.5" customHeight="1" x14ac:dyDescent="0.2">
      <c r="B244" s="33" t="s">
        <v>106</v>
      </c>
      <c r="C244" s="295">
        <v>1718584437.97999</v>
      </c>
      <c r="D244" s="295">
        <v>3328466979.3300066</v>
      </c>
      <c r="E244" s="295">
        <v>5047051417.3099966</v>
      </c>
      <c r="F244" s="296">
        <v>1635081174.1100037</v>
      </c>
      <c r="G244" s="296">
        <v>29705930.190000005</v>
      </c>
      <c r="H244" s="190">
        <v>3.0449793220758803E-2</v>
      </c>
      <c r="I244" s="47"/>
    </row>
    <row r="245" spans="2:9" ht="10.5" customHeight="1" x14ac:dyDescent="0.2">
      <c r="B245" s="33" t="s">
        <v>304</v>
      </c>
      <c r="C245" s="295">
        <v>47150247.619999856</v>
      </c>
      <c r="D245" s="295">
        <v>817363752.3600018</v>
      </c>
      <c r="E245" s="295">
        <v>864513999.98000157</v>
      </c>
      <c r="F245" s="296">
        <v>684823176.10000181</v>
      </c>
      <c r="G245" s="296">
        <v>5456899.1699999953</v>
      </c>
      <c r="H245" s="190">
        <v>1.7725861342284155E-2</v>
      </c>
      <c r="I245" s="47"/>
    </row>
    <row r="246" spans="2:9" ht="10.5" customHeight="1" x14ac:dyDescent="0.2">
      <c r="B246" s="33" t="s">
        <v>305</v>
      </c>
      <c r="C246" s="295">
        <v>161284.2100000006</v>
      </c>
      <c r="D246" s="295">
        <v>241842.29000000021</v>
      </c>
      <c r="E246" s="295">
        <v>403126.50000000081</v>
      </c>
      <c r="F246" s="296">
        <v>354067.34000000084</v>
      </c>
      <c r="G246" s="296">
        <v>858.84</v>
      </c>
      <c r="H246" s="190">
        <v>-0.15992115822981579</v>
      </c>
      <c r="I246" s="47"/>
    </row>
    <row r="247" spans="2:9" ht="10.5" customHeight="1" x14ac:dyDescent="0.2">
      <c r="B247" s="33" t="s">
        <v>306</v>
      </c>
      <c r="C247" s="295">
        <v>2290501.6699999901</v>
      </c>
      <c r="D247" s="295">
        <v>358495824.48000145</v>
      </c>
      <c r="E247" s="295">
        <v>360786326.15000141</v>
      </c>
      <c r="F247" s="296">
        <v>351396929.33000141</v>
      </c>
      <c r="G247" s="296">
        <v>2197345.4600000004</v>
      </c>
      <c r="H247" s="190">
        <v>2.3983918650549718E-3</v>
      </c>
      <c r="I247" s="47"/>
    </row>
    <row r="248" spans="2:9" ht="10.5" customHeight="1" x14ac:dyDescent="0.2">
      <c r="B248" s="33" t="s">
        <v>307</v>
      </c>
      <c r="C248" s="295">
        <v>421849292.31999671</v>
      </c>
      <c r="D248" s="295">
        <v>333742780.04999733</v>
      </c>
      <c r="E248" s="295">
        <v>755592072.36999416</v>
      </c>
      <c r="F248" s="296">
        <v>33954266.230000176</v>
      </c>
      <c r="G248" s="296">
        <v>4771194.429999996</v>
      </c>
      <c r="H248" s="190">
        <v>2.0412043652921374E-2</v>
      </c>
      <c r="I248" s="47"/>
    </row>
    <row r="249" spans="2:9" ht="10.5" customHeight="1" x14ac:dyDescent="0.2">
      <c r="B249" s="33" t="s">
        <v>308</v>
      </c>
      <c r="C249" s="295">
        <v>543837410.35999417</v>
      </c>
      <c r="D249" s="295">
        <v>469327063.72000188</v>
      </c>
      <c r="E249" s="295">
        <v>1013164474.079996</v>
      </c>
      <c r="F249" s="296">
        <v>138076261.08999914</v>
      </c>
      <c r="G249" s="296">
        <v>5674393.600000008</v>
      </c>
      <c r="H249" s="190">
        <v>2.7209967933671253E-2</v>
      </c>
      <c r="I249" s="47"/>
    </row>
    <row r="250" spans="2:9" ht="10.5" customHeight="1" x14ac:dyDescent="0.2">
      <c r="B250" s="33" t="s">
        <v>309</v>
      </c>
      <c r="C250" s="295">
        <v>703295701.79999936</v>
      </c>
      <c r="D250" s="295">
        <v>1349295716.4300039</v>
      </c>
      <c r="E250" s="295">
        <v>2052591418.2300034</v>
      </c>
      <c r="F250" s="296">
        <v>426476474.02000076</v>
      </c>
      <c r="G250" s="296">
        <v>11605238.689999999</v>
      </c>
      <c r="H250" s="190">
        <v>4.6574418832962206E-2</v>
      </c>
      <c r="I250" s="47"/>
    </row>
    <row r="251" spans="2:9" ht="10.5" customHeight="1" x14ac:dyDescent="0.2">
      <c r="B251" s="33" t="s">
        <v>105</v>
      </c>
      <c r="C251" s="295">
        <v>151893658.37000033</v>
      </c>
      <c r="D251" s="295">
        <v>37401584.790000081</v>
      </c>
      <c r="E251" s="295">
        <v>189295243.16000041</v>
      </c>
      <c r="F251" s="296">
        <v>21948146.410000015</v>
      </c>
      <c r="G251" s="296">
        <v>1230152.1499999999</v>
      </c>
      <c r="H251" s="190">
        <v>-5.3082202910339715E-2</v>
      </c>
      <c r="I251" s="47"/>
    </row>
    <row r="252" spans="2:9" ht="10.5" customHeight="1" x14ac:dyDescent="0.2">
      <c r="B252" s="16" t="s">
        <v>116</v>
      </c>
      <c r="C252" s="295">
        <v>756689037.47000194</v>
      </c>
      <c r="D252" s="295">
        <v>80667267.03000024</v>
      </c>
      <c r="E252" s="295">
        <v>837356304.50000215</v>
      </c>
      <c r="F252" s="296">
        <v>1019062.1599999995</v>
      </c>
      <c r="G252" s="296">
        <v>6114071.5400000066</v>
      </c>
      <c r="H252" s="190">
        <v>-9.4844417590402519E-2</v>
      </c>
      <c r="I252" s="47"/>
    </row>
    <row r="253" spans="2:9" ht="10.5" customHeight="1" x14ac:dyDescent="0.2">
      <c r="B253" s="16" t="s">
        <v>117</v>
      </c>
      <c r="C253" s="295">
        <v>462489877.08999991</v>
      </c>
      <c r="D253" s="295">
        <v>64523664.150000028</v>
      </c>
      <c r="E253" s="295">
        <v>527013541.23999995</v>
      </c>
      <c r="F253" s="296">
        <v>18157.940000000006</v>
      </c>
      <c r="G253" s="296">
        <v>3287077.1099999994</v>
      </c>
      <c r="H253" s="190">
        <v>-0.13918599455498859</v>
      </c>
      <c r="I253" s="47"/>
    </row>
    <row r="254" spans="2:9" ht="10.5" customHeight="1" x14ac:dyDescent="0.2">
      <c r="B254" s="16" t="s">
        <v>118</v>
      </c>
      <c r="C254" s="295">
        <v>12420409.239999959</v>
      </c>
      <c r="D254" s="295">
        <v>263846272.26999989</v>
      </c>
      <c r="E254" s="295">
        <v>276266681.50999981</v>
      </c>
      <c r="F254" s="296"/>
      <c r="G254" s="296">
        <v>1355317.3299999998</v>
      </c>
      <c r="H254" s="190">
        <v>2.7423103361297052E-2</v>
      </c>
      <c r="I254" s="47"/>
    </row>
    <row r="255" spans="2:9" ht="10.5" customHeight="1" x14ac:dyDescent="0.2">
      <c r="B255" s="16" t="s">
        <v>100</v>
      </c>
      <c r="C255" s="295">
        <v>47248145.940000407</v>
      </c>
      <c r="D255" s="295">
        <v>220479395.80320978</v>
      </c>
      <c r="E255" s="295">
        <v>267727541.7432102</v>
      </c>
      <c r="F255" s="296">
        <v>137190.61000000002</v>
      </c>
      <c r="G255" s="296">
        <v>885325.10000000009</v>
      </c>
      <c r="H255" s="190">
        <v>-4.609184519386067E-2</v>
      </c>
      <c r="I255" s="47"/>
    </row>
    <row r="256" spans="2:9" ht="10.5" customHeight="1" x14ac:dyDescent="0.2">
      <c r="B256" s="16" t="s">
        <v>388</v>
      </c>
      <c r="C256" s="295">
        <v>99836.184514999593</v>
      </c>
      <c r="D256" s="295">
        <v>2254465.5942749996</v>
      </c>
      <c r="E256" s="295">
        <v>2354301.778789999</v>
      </c>
      <c r="F256" s="296">
        <v>42423.379849999925</v>
      </c>
      <c r="G256" s="296">
        <v>1868.342460000001</v>
      </c>
      <c r="H256" s="190">
        <v>-0.4374427523355755</v>
      </c>
      <c r="I256" s="20"/>
    </row>
    <row r="257" spans="2:9" ht="10.5" customHeight="1" x14ac:dyDescent="0.2">
      <c r="B257" s="16" t="s">
        <v>107</v>
      </c>
      <c r="C257" s="295"/>
      <c r="D257" s="295">
        <v>948012897.50000143</v>
      </c>
      <c r="E257" s="295">
        <v>948012897.50000143</v>
      </c>
      <c r="F257" s="296">
        <v>941127917.76000142</v>
      </c>
      <c r="G257" s="296">
        <v>4921896.7099999925</v>
      </c>
      <c r="H257" s="190">
        <v>0.11959077960398301</v>
      </c>
      <c r="I257" s="47"/>
    </row>
    <row r="258" spans="2:9" ht="10.5" customHeight="1" x14ac:dyDescent="0.2">
      <c r="B258" s="33" t="s">
        <v>110</v>
      </c>
      <c r="C258" s="289"/>
      <c r="D258" s="289">
        <v>280617436.30999929</v>
      </c>
      <c r="E258" s="289">
        <v>280617436.30999929</v>
      </c>
      <c r="F258" s="290">
        <v>280617436.30999929</v>
      </c>
      <c r="G258" s="290">
        <v>1468721.1899999983</v>
      </c>
      <c r="H258" s="179">
        <v>0.11057843674993673</v>
      </c>
      <c r="I258" s="47"/>
    </row>
    <row r="259" spans="2:9" ht="10.5" customHeight="1" x14ac:dyDescent="0.2">
      <c r="B259" s="33" t="s">
        <v>109</v>
      </c>
      <c r="C259" s="295"/>
      <c r="D259" s="295">
        <v>511129072.0500021</v>
      </c>
      <c r="E259" s="295">
        <v>511129072.0500021</v>
      </c>
      <c r="F259" s="296">
        <v>511129072.0500021</v>
      </c>
      <c r="G259" s="296">
        <v>2639075.519999994</v>
      </c>
      <c r="H259" s="190">
        <v>0.11856064318982806</v>
      </c>
      <c r="I259" s="47"/>
    </row>
    <row r="260" spans="2:9" ht="10.5" customHeight="1" x14ac:dyDescent="0.2">
      <c r="B260" s="33" t="s">
        <v>112</v>
      </c>
      <c r="C260" s="295"/>
      <c r="D260" s="295">
        <v>154216809.40000001</v>
      </c>
      <c r="E260" s="295">
        <v>154216809.40000001</v>
      </c>
      <c r="F260" s="296">
        <v>149380909.40000001</v>
      </c>
      <c r="G260" s="296">
        <v>805600</v>
      </c>
      <c r="H260" s="190">
        <v>0.14025667866059632</v>
      </c>
      <c r="I260" s="47"/>
    </row>
    <row r="261" spans="2:9" ht="10.5" customHeight="1" x14ac:dyDescent="0.2">
      <c r="B261" s="33" t="s">
        <v>111</v>
      </c>
      <c r="C261" s="295"/>
      <c r="D261" s="295">
        <v>2049579.74</v>
      </c>
      <c r="E261" s="295">
        <v>2049579.74</v>
      </c>
      <c r="F261" s="296">
        <v>500</v>
      </c>
      <c r="G261" s="296">
        <v>8500</v>
      </c>
      <c r="H261" s="190">
        <v>9.4452423422282328E-2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448491037.80249608</v>
      </c>
      <c r="E265" s="295">
        <v>448491037.80249608</v>
      </c>
      <c r="F265" s="296"/>
      <c r="G265" s="296"/>
      <c r="H265" s="190">
        <v>7.0938723807561166E-2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73709743.379999548</v>
      </c>
      <c r="D268" s="295">
        <v>69512098.840000406</v>
      </c>
      <c r="E268" s="295">
        <v>143221842.21999997</v>
      </c>
      <c r="F268" s="296">
        <v>7296530.2700000294</v>
      </c>
      <c r="G268" s="296">
        <v>770225.40999999968</v>
      </c>
      <c r="H268" s="190">
        <v>-2.3744676008486842E-2</v>
      </c>
      <c r="I268" s="47"/>
    </row>
    <row r="269" spans="2:9" ht="10.5" customHeight="1" x14ac:dyDescent="0.2">
      <c r="B269" s="16" t="s">
        <v>114</v>
      </c>
      <c r="C269" s="295">
        <v>826732.96999999578</v>
      </c>
      <c r="D269" s="295">
        <v>52636923.800000392</v>
      </c>
      <c r="E269" s="295">
        <v>53463656.770000391</v>
      </c>
      <c r="F269" s="296">
        <v>4081.3900000000008</v>
      </c>
      <c r="G269" s="296">
        <v>283466.3999999995</v>
      </c>
      <c r="H269" s="190">
        <v>5.5492258418500917E-2</v>
      </c>
      <c r="I269" s="47"/>
    </row>
    <row r="270" spans="2:9" ht="10.5" customHeight="1" x14ac:dyDescent="0.2">
      <c r="B270" s="16" t="s">
        <v>123</v>
      </c>
      <c r="C270" s="295">
        <v>18343868.189999901</v>
      </c>
      <c r="D270" s="295">
        <v>1739820.480000003</v>
      </c>
      <c r="E270" s="295">
        <v>20083688.669999901</v>
      </c>
      <c r="F270" s="296">
        <v>1130.42</v>
      </c>
      <c r="G270" s="296">
        <v>125486.97</v>
      </c>
      <c r="H270" s="190">
        <v>8.0941710348599871E-2</v>
      </c>
      <c r="I270" s="47"/>
    </row>
    <row r="271" spans="2:9" ht="10.5" customHeight="1" x14ac:dyDescent="0.2">
      <c r="B271" s="16" t="s">
        <v>95</v>
      </c>
      <c r="C271" s="295">
        <v>2980726.5600000024</v>
      </c>
      <c r="D271" s="295">
        <v>23183085.940000009</v>
      </c>
      <c r="E271" s="295">
        <v>26163812.500000007</v>
      </c>
      <c r="F271" s="296">
        <v>20251239.000000011</v>
      </c>
      <c r="G271" s="296">
        <v>73617.72000000003</v>
      </c>
      <c r="H271" s="190">
        <v>-5.0077624488492178E-2</v>
      </c>
      <c r="I271" s="47"/>
    </row>
    <row r="272" spans="2:9" ht="10.5" customHeight="1" x14ac:dyDescent="0.2">
      <c r="B272" s="16" t="s">
        <v>422</v>
      </c>
      <c r="C272" s="295">
        <v>108232617.36</v>
      </c>
      <c r="D272" s="295">
        <v>46842349.613571092</v>
      </c>
      <c r="E272" s="295">
        <v>155074966.97357109</v>
      </c>
      <c r="F272" s="296">
        <v>134915.03</v>
      </c>
      <c r="G272" s="296">
        <v>970848.87000000011</v>
      </c>
      <c r="H272" s="190">
        <v>0.25617013399141997</v>
      </c>
      <c r="I272" s="47"/>
    </row>
    <row r="273" spans="2:10" ht="10.5" customHeight="1" x14ac:dyDescent="0.2">
      <c r="B273" s="16" t="s">
        <v>418</v>
      </c>
      <c r="C273" s="295"/>
      <c r="D273" s="295">
        <v>525527.05491999991</v>
      </c>
      <c r="E273" s="295">
        <v>525527.05491999991</v>
      </c>
      <c r="F273" s="296"/>
      <c r="G273" s="296">
        <v>20020</v>
      </c>
      <c r="H273" s="190">
        <v>-0.15667106666736441</v>
      </c>
      <c r="I273" s="34"/>
    </row>
    <row r="274" spans="2:10" ht="10.5" customHeight="1" x14ac:dyDescent="0.2">
      <c r="B274" s="16" t="s">
        <v>441</v>
      </c>
      <c r="C274" s="295"/>
      <c r="D274" s="295">
        <v>626041750.69224632</v>
      </c>
      <c r="E274" s="295">
        <v>626041750.69224632</v>
      </c>
      <c r="F274" s="296"/>
      <c r="G274" s="296"/>
      <c r="H274" s="190">
        <v>7.6967191338746632E-2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96313803.76235801</v>
      </c>
      <c r="E276" s="295">
        <v>96313803.76235801</v>
      </c>
      <c r="F276" s="296"/>
      <c r="G276" s="296"/>
      <c r="H276" s="190">
        <v>-4.5972506941302727E-2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2491778.5758200013</v>
      </c>
      <c r="E279" s="295">
        <v>2491778.5758200013</v>
      </c>
      <c r="F279" s="296"/>
      <c r="G279" s="296"/>
      <c r="H279" s="190">
        <v>-0.1453267651475828</v>
      </c>
      <c r="I279" s="47"/>
    </row>
    <row r="280" spans="2:10" ht="10.5" customHeight="1" x14ac:dyDescent="0.2">
      <c r="B280" s="269" t="s">
        <v>412</v>
      </c>
      <c r="C280" s="295"/>
      <c r="D280" s="295">
        <v>1502430.4492550006</v>
      </c>
      <c r="E280" s="295">
        <v>1502430.4492550006</v>
      </c>
      <c r="F280" s="296"/>
      <c r="G280" s="296"/>
      <c r="H280" s="190">
        <v>0.11434315248833382</v>
      </c>
      <c r="I280" s="47"/>
    </row>
    <row r="281" spans="2:10" ht="10.5" customHeight="1" x14ac:dyDescent="0.2">
      <c r="B281" s="16" t="s">
        <v>94</v>
      </c>
      <c r="C281" s="295">
        <v>170214.64000000048</v>
      </c>
      <c r="D281" s="295">
        <v>3907993.5599999991</v>
      </c>
      <c r="E281" s="295">
        <v>4078208.1999999997</v>
      </c>
      <c r="F281" s="296"/>
      <c r="G281" s="296">
        <v>13941.68</v>
      </c>
      <c r="H281" s="190">
        <v>-7.671307200099009E-2</v>
      </c>
      <c r="I281" s="47"/>
    </row>
    <row r="282" spans="2:10" ht="10.5" customHeight="1" x14ac:dyDescent="0.2">
      <c r="B282" s="16" t="s">
        <v>92</v>
      </c>
      <c r="C282" s="295">
        <v>864723.11999999988</v>
      </c>
      <c r="D282" s="295">
        <v>126677.25999999998</v>
      </c>
      <c r="E282" s="295">
        <v>991400.37999999989</v>
      </c>
      <c r="F282" s="296">
        <v>4810.1400000000012</v>
      </c>
      <c r="G282" s="296">
        <v>2684.8799999999997</v>
      </c>
      <c r="H282" s="190">
        <v>-0.33050083657311535</v>
      </c>
      <c r="I282" s="47"/>
    </row>
    <row r="283" spans="2:10" ht="10.5" customHeight="1" x14ac:dyDescent="0.2">
      <c r="B283" s="16" t="s">
        <v>93</v>
      </c>
      <c r="C283" s="295">
        <v>1471618.41</v>
      </c>
      <c r="D283" s="295">
        <v>250625.04000000004</v>
      </c>
      <c r="E283" s="295">
        <v>1722243.45</v>
      </c>
      <c r="F283" s="296">
        <v>44771.98</v>
      </c>
      <c r="G283" s="296">
        <v>4794.68</v>
      </c>
      <c r="H283" s="190">
        <v>-0.24278185238435879</v>
      </c>
      <c r="I283" s="47"/>
    </row>
    <row r="284" spans="2:10" ht="10.5" customHeight="1" x14ac:dyDescent="0.2">
      <c r="B284" s="16" t="s">
        <v>91</v>
      </c>
      <c r="C284" s="295">
        <v>7425667.1599999983</v>
      </c>
      <c r="D284" s="295">
        <v>4177026.2499999995</v>
      </c>
      <c r="E284" s="295">
        <v>11602693.41</v>
      </c>
      <c r="F284" s="296">
        <v>296844.14</v>
      </c>
      <c r="G284" s="296">
        <v>75761.290000000008</v>
      </c>
      <c r="H284" s="190">
        <v>1.586036146637837E-2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1583432.1000000094</v>
      </c>
      <c r="D286" s="295">
        <v>7252.5499999999902</v>
      </c>
      <c r="E286" s="295">
        <v>1590684.6500000097</v>
      </c>
      <c r="F286" s="296">
        <v>909.60000000000014</v>
      </c>
      <c r="G286" s="296">
        <v>10272.989999999998</v>
      </c>
      <c r="H286" s="190">
        <v>0.5108256541944538</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600</v>
      </c>
      <c r="E288" s="295">
        <v>600</v>
      </c>
      <c r="F288" s="296"/>
      <c r="G288" s="296"/>
      <c r="H288" s="190">
        <v>-0.36842105263157898</v>
      </c>
      <c r="I288" s="47"/>
    </row>
    <row r="289" spans="1:11" ht="10.5" customHeight="1" x14ac:dyDescent="0.2">
      <c r="B289" s="268" t="s">
        <v>255</v>
      </c>
      <c r="C289" s="295"/>
      <c r="D289" s="295">
        <v>33750</v>
      </c>
      <c r="E289" s="295">
        <v>33750</v>
      </c>
      <c r="F289" s="296">
        <v>31800</v>
      </c>
      <c r="G289" s="296"/>
      <c r="H289" s="190">
        <v>0.27840909090909083</v>
      </c>
      <c r="I289" s="47"/>
    </row>
    <row r="290" spans="1:11" ht="10.5" customHeight="1" x14ac:dyDescent="0.2">
      <c r="B290" s="16" t="s">
        <v>486</v>
      </c>
      <c r="C290" s="295"/>
      <c r="D290" s="295">
        <v>27548912.527950015</v>
      </c>
      <c r="E290" s="295">
        <v>27548912.527950015</v>
      </c>
      <c r="F290" s="296"/>
      <c r="G290" s="296"/>
      <c r="H290" s="190"/>
      <c r="I290" s="47"/>
    </row>
    <row r="291" spans="1:11" ht="10.5" customHeight="1" x14ac:dyDescent="0.2">
      <c r="B291" s="268" t="s">
        <v>487</v>
      </c>
      <c r="C291" s="295"/>
      <c r="D291" s="295">
        <v>15114830.801400008</v>
      </c>
      <c r="E291" s="295">
        <v>15114830.801400008</v>
      </c>
      <c r="F291" s="296"/>
      <c r="G291" s="296"/>
      <c r="H291" s="190">
        <v>0.29482384422875096</v>
      </c>
      <c r="I291" s="47"/>
    </row>
    <row r="292" spans="1:11" ht="10.5" customHeight="1" x14ac:dyDescent="0.2">
      <c r="B292" s="16" t="s">
        <v>374</v>
      </c>
      <c r="C292" s="295">
        <v>1033677.8799999995</v>
      </c>
      <c r="D292" s="295">
        <v>728701.60750000097</v>
      </c>
      <c r="E292" s="295">
        <v>1762379.4875000003</v>
      </c>
      <c r="F292" s="296"/>
      <c r="G292" s="296">
        <v>5595</v>
      </c>
      <c r="H292" s="190">
        <v>-4.0936304959952929E-2</v>
      </c>
      <c r="I292" s="47"/>
    </row>
    <row r="293" spans="1:11" ht="10.5" customHeight="1" x14ac:dyDescent="0.2">
      <c r="B293" s="16" t="s">
        <v>420</v>
      </c>
      <c r="C293" s="295"/>
      <c r="D293" s="295">
        <v>32054148.138197996</v>
      </c>
      <c r="E293" s="295">
        <v>32054148.138197996</v>
      </c>
      <c r="F293" s="296"/>
      <c r="G293" s="296"/>
      <c r="H293" s="190">
        <v>0.26117564935115944</v>
      </c>
      <c r="I293" s="47"/>
    </row>
    <row r="294" spans="1:11" ht="10.5" customHeight="1" x14ac:dyDescent="0.2">
      <c r="B294" s="574" t="s">
        <v>460</v>
      </c>
      <c r="C294" s="295"/>
      <c r="D294" s="295">
        <v>33937.340000000004</v>
      </c>
      <c r="E294" s="295">
        <v>33937.340000000004</v>
      </c>
      <c r="F294" s="296"/>
      <c r="G294" s="296"/>
      <c r="H294" s="190">
        <v>-0.94126542433475591</v>
      </c>
      <c r="I294" s="47"/>
    </row>
    <row r="295" spans="1:11" ht="13.5" customHeight="1" x14ac:dyDescent="0.2">
      <c r="B295" s="16" t="s">
        <v>99</v>
      </c>
      <c r="C295" s="295">
        <v>3089029.0100000179</v>
      </c>
      <c r="D295" s="295">
        <v>7901425.1045819931</v>
      </c>
      <c r="E295" s="295">
        <v>10990454.114582013</v>
      </c>
      <c r="F295" s="296">
        <v>1169485.2407200004</v>
      </c>
      <c r="G295" s="296">
        <v>37091.431243999999</v>
      </c>
      <c r="H295" s="190">
        <v>0.12642535903807661</v>
      </c>
      <c r="I295" s="117"/>
    </row>
    <row r="296" spans="1:11" s="28" customFormat="1" ht="14.25" customHeight="1" x14ac:dyDescent="0.2">
      <c r="A296" s="24"/>
      <c r="B296" s="16" t="s">
        <v>283</v>
      </c>
      <c r="C296" s="295"/>
      <c r="D296" s="295">
        <v>-17481919.07</v>
      </c>
      <c r="E296" s="295">
        <v>-17481919.07</v>
      </c>
      <c r="F296" s="296">
        <v>-129648</v>
      </c>
      <c r="G296" s="296">
        <v>-120240</v>
      </c>
      <c r="H296" s="190">
        <v>0.10944406479137636</v>
      </c>
      <c r="I296" s="47"/>
      <c r="J296" s="5"/>
    </row>
    <row r="297" spans="1:11" s="28" customFormat="1" ht="14.25" customHeight="1" x14ac:dyDescent="0.2">
      <c r="A297" s="24"/>
      <c r="B297" s="16" t="s">
        <v>279</v>
      </c>
      <c r="C297" s="295">
        <v>232.78</v>
      </c>
      <c r="D297" s="295">
        <v>-218106377.80000001</v>
      </c>
      <c r="E297" s="295">
        <v>-218106145.02000001</v>
      </c>
      <c r="F297" s="296">
        <v>-425841</v>
      </c>
      <c r="G297" s="296">
        <v>-1391471</v>
      </c>
      <c r="H297" s="190">
        <v>0.23397768763363658</v>
      </c>
      <c r="I297" s="47"/>
    </row>
    <row r="298" spans="1:11" s="28" customFormat="1" ht="11.25" customHeight="1" x14ac:dyDescent="0.2">
      <c r="A298" s="24"/>
      <c r="B298" s="263" t="s">
        <v>286</v>
      </c>
      <c r="C298" s="299">
        <v>5864425642.639986</v>
      </c>
      <c r="D298" s="299">
        <v>7583294014.9737568</v>
      </c>
      <c r="E298" s="299">
        <v>13447719657.613741</v>
      </c>
      <c r="F298" s="300">
        <v>2789494866.6007242</v>
      </c>
      <c r="G298" s="300">
        <v>70661709.348994017</v>
      </c>
      <c r="H298" s="234">
        <v>2.758896229298502E-2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30.6.2024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278398872.91009611</v>
      </c>
      <c r="D311" s="301">
        <v>1603895145.3372934</v>
      </c>
      <c r="E311" s="301">
        <v>1882294018.2473896</v>
      </c>
      <c r="F311" s="302">
        <v>4804179.1199992942</v>
      </c>
      <c r="G311" s="302">
        <v>7099904.2989999345</v>
      </c>
      <c r="H311" s="239">
        <v>-6.2065438069281997E-3</v>
      </c>
      <c r="I311" s="20"/>
    </row>
    <row r="312" spans="1:9" ht="10.5" customHeight="1" x14ac:dyDescent="0.2">
      <c r="A312" s="2"/>
      <c r="B312" s="37" t="s">
        <v>126</v>
      </c>
      <c r="C312" s="301">
        <v>3360477.4900000277</v>
      </c>
      <c r="D312" s="301">
        <v>60102453.520000286</v>
      </c>
      <c r="E312" s="301">
        <v>63462931.010000311</v>
      </c>
      <c r="F312" s="302"/>
      <c r="G312" s="302">
        <v>190783.98000000013</v>
      </c>
      <c r="H312" s="239"/>
      <c r="I312" s="20"/>
    </row>
    <row r="313" spans="1:9" ht="10.5" customHeight="1" x14ac:dyDescent="0.2">
      <c r="A313" s="2"/>
      <c r="B313" s="37" t="s">
        <v>127</v>
      </c>
      <c r="C313" s="301">
        <v>91118445.890000597</v>
      </c>
      <c r="D313" s="301">
        <v>1183128840.1399953</v>
      </c>
      <c r="E313" s="301">
        <v>1274247286.0299959</v>
      </c>
      <c r="F313" s="302"/>
      <c r="G313" s="302">
        <v>4466878.4899999993</v>
      </c>
      <c r="H313" s="239"/>
      <c r="I313" s="20"/>
    </row>
    <row r="314" spans="1:9" ht="10.5" customHeight="1" x14ac:dyDescent="0.2">
      <c r="A314" s="2"/>
      <c r="B314" s="37" t="s">
        <v>219</v>
      </c>
      <c r="C314" s="301">
        <v>78182114.609970108</v>
      </c>
      <c r="D314" s="301">
        <v>749352154.56001616</v>
      </c>
      <c r="E314" s="301">
        <v>827534269.16998625</v>
      </c>
      <c r="F314" s="302">
        <v>2.5</v>
      </c>
      <c r="G314" s="302">
        <v>3130043.0199999954</v>
      </c>
      <c r="H314" s="239">
        <v>0.12042239851859482</v>
      </c>
      <c r="I314" s="20"/>
    </row>
    <row r="315" spans="1:9" ht="10.5" customHeight="1" x14ac:dyDescent="0.2">
      <c r="A315" s="2"/>
      <c r="B315" s="37" t="s">
        <v>312</v>
      </c>
      <c r="C315" s="301"/>
      <c r="D315" s="301">
        <v>4368117.2196150003</v>
      </c>
      <c r="E315" s="301">
        <v>4368117.2196150003</v>
      </c>
      <c r="F315" s="302"/>
      <c r="G315" s="302"/>
      <c r="H315" s="239">
        <v>-0.40130655617285105</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75257.209999999366</v>
      </c>
      <c r="D319" s="301">
        <v>158986.9</v>
      </c>
      <c r="E319" s="301">
        <v>234244.10999999937</v>
      </c>
      <c r="F319" s="302"/>
      <c r="G319" s="302">
        <v>2207.900000000001</v>
      </c>
      <c r="H319" s="239">
        <v>0.4460982270173881</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259913.11899999995</v>
      </c>
      <c r="E321" s="301">
        <v>259913.11899999995</v>
      </c>
      <c r="F321" s="302"/>
      <c r="G321" s="302"/>
      <c r="H321" s="239"/>
      <c r="I321" s="20"/>
    </row>
    <row r="322" spans="1:11" ht="10.5" customHeight="1" x14ac:dyDescent="0.2">
      <c r="A322" s="2"/>
      <c r="B322" s="16" t="s">
        <v>423</v>
      </c>
      <c r="C322" s="301"/>
      <c r="D322" s="301">
        <v>20760</v>
      </c>
      <c r="E322" s="301">
        <v>20760</v>
      </c>
      <c r="F322" s="302"/>
      <c r="G322" s="302">
        <v>90</v>
      </c>
      <c r="H322" s="239"/>
      <c r="I322" s="20"/>
    </row>
    <row r="323" spans="1:11" s="60" customFormat="1" ht="10.5" customHeight="1" x14ac:dyDescent="0.2">
      <c r="A323" s="24"/>
      <c r="B323" s="16" t="s">
        <v>280</v>
      </c>
      <c r="C323" s="301"/>
      <c r="D323" s="301">
        <v>-62653343.060004644</v>
      </c>
      <c r="E323" s="301">
        <v>-62653343.060004644</v>
      </c>
      <c r="F323" s="302">
        <v>-2214.65</v>
      </c>
      <c r="G323" s="302">
        <v>-335544.93000000052</v>
      </c>
      <c r="H323" s="239">
        <v>0.10243016629364088</v>
      </c>
      <c r="I323" s="59"/>
      <c r="J323" s="5"/>
    </row>
    <row r="324" spans="1:11" s="28" customFormat="1" ht="15.75" customHeight="1" x14ac:dyDescent="0.2">
      <c r="A324" s="54"/>
      <c r="B324" s="35" t="s">
        <v>131</v>
      </c>
      <c r="C324" s="303">
        <v>451135168.11006683</v>
      </c>
      <c r="D324" s="303">
        <v>3538633027.7359157</v>
      </c>
      <c r="E324" s="303">
        <v>3989768195.8459821</v>
      </c>
      <c r="F324" s="304">
        <v>4801966.9699992938</v>
      </c>
      <c r="G324" s="304">
        <v>14554362.758999927</v>
      </c>
      <c r="H324" s="237">
        <v>4.531670338449989E-2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830935011.85008264</v>
      </c>
      <c r="D327" s="301">
        <v>494395170.66998643</v>
      </c>
      <c r="E327" s="301">
        <v>1325330182.5200691</v>
      </c>
      <c r="F327" s="302">
        <v>17454887.890000053</v>
      </c>
      <c r="G327" s="302">
        <v>7188944.5699999984</v>
      </c>
      <c r="H327" s="239">
        <v>3.4417010117101743E-2</v>
      </c>
      <c r="I327" s="20"/>
    </row>
    <row r="328" spans="1:11" ht="10.5" customHeight="1" x14ac:dyDescent="0.2">
      <c r="A328" s="2"/>
      <c r="B328" s="37" t="s">
        <v>133</v>
      </c>
      <c r="C328" s="301">
        <v>144224242.49994871</v>
      </c>
      <c r="D328" s="301">
        <v>538090092.02993441</v>
      </c>
      <c r="E328" s="301">
        <v>682314334.52988315</v>
      </c>
      <c r="F328" s="302">
        <v>8882724.3900000956</v>
      </c>
      <c r="G328" s="302">
        <v>2841900.5699999961</v>
      </c>
      <c r="H328" s="239">
        <v>0.10980623909001452</v>
      </c>
      <c r="I328" s="20"/>
    </row>
    <row r="329" spans="1:11" ht="10.5" customHeight="1" x14ac:dyDescent="0.2">
      <c r="A329" s="2"/>
      <c r="B329" s="37" t="s">
        <v>134</v>
      </c>
      <c r="C329" s="305">
        <v>5309759.5299998261</v>
      </c>
      <c r="D329" s="301">
        <v>53045637.06999696</v>
      </c>
      <c r="E329" s="301">
        <v>58355396.599996783</v>
      </c>
      <c r="F329" s="302">
        <v>33563976.139997803</v>
      </c>
      <c r="G329" s="302">
        <v>210278.61999999965</v>
      </c>
      <c r="H329" s="239">
        <v>-0.26234475865591467</v>
      </c>
      <c r="I329" s="20"/>
    </row>
    <row r="330" spans="1:11" ht="10.5" customHeight="1" x14ac:dyDescent="0.2">
      <c r="A330" s="2"/>
      <c r="B330" s="37" t="s">
        <v>220</v>
      </c>
      <c r="C330" s="301">
        <v>11871843.689999983</v>
      </c>
      <c r="D330" s="301">
        <v>78047029.73999995</v>
      </c>
      <c r="E330" s="301">
        <v>89918873.429999933</v>
      </c>
      <c r="F330" s="302">
        <v>5332.71</v>
      </c>
      <c r="G330" s="302">
        <v>423755.44</v>
      </c>
      <c r="H330" s="239">
        <v>-2.6993950832123415E-2</v>
      </c>
      <c r="I330" s="20"/>
    </row>
    <row r="331" spans="1:11" ht="10.5" customHeight="1" x14ac:dyDescent="0.2">
      <c r="A331" s="2"/>
      <c r="B331" s="37" t="s">
        <v>352</v>
      </c>
      <c r="C331" s="301"/>
      <c r="D331" s="301">
        <v>14768167.898084993</v>
      </c>
      <c r="E331" s="301">
        <v>14768167.898084993</v>
      </c>
      <c r="F331" s="302"/>
      <c r="G331" s="302"/>
      <c r="H331" s="239">
        <v>0.10344480514606125</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223.20000000000002</v>
      </c>
      <c r="D333" s="301">
        <v>14590</v>
      </c>
      <c r="E333" s="301">
        <v>14813.2</v>
      </c>
      <c r="F333" s="302"/>
      <c r="G333" s="302">
        <v>30</v>
      </c>
      <c r="H333" s="239"/>
      <c r="I333" s="20"/>
    </row>
    <row r="334" spans="1:11" ht="10.5" customHeight="1" x14ac:dyDescent="0.2">
      <c r="A334" s="2"/>
      <c r="B334" s="574" t="s">
        <v>453</v>
      </c>
      <c r="C334" s="301"/>
      <c r="D334" s="301">
        <v>5953.88</v>
      </c>
      <c r="E334" s="301">
        <v>5953.88</v>
      </c>
      <c r="F334" s="302"/>
      <c r="G334" s="302"/>
      <c r="H334" s="239">
        <v>-0.75085209547486564</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134898</v>
      </c>
      <c r="D336" s="301">
        <v>155930</v>
      </c>
      <c r="E336" s="301">
        <v>290828</v>
      </c>
      <c r="F336" s="302">
        <v>12</v>
      </c>
      <c r="G336" s="302">
        <v>2634</v>
      </c>
      <c r="H336" s="239">
        <v>-1.3225843664963377E-2</v>
      </c>
      <c r="I336" s="20"/>
    </row>
    <row r="337" spans="1:11" ht="10.5" customHeight="1" x14ac:dyDescent="0.2">
      <c r="A337" s="2"/>
      <c r="B337" s="16" t="s">
        <v>280</v>
      </c>
      <c r="C337" s="301"/>
      <c r="D337" s="301">
        <v>-61292486.229999274</v>
      </c>
      <c r="E337" s="301">
        <v>-61292486.229999274</v>
      </c>
      <c r="F337" s="302">
        <v>-9027.0399999999991</v>
      </c>
      <c r="G337" s="302">
        <v>-339654.40000000014</v>
      </c>
      <c r="H337" s="239">
        <v>0.25165708632724182</v>
      </c>
      <c r="I337" s="20"/>
    </row>
    <row r="338" spans="1:11" s="28" customFormat="1" ht="16.5" customHeight="1" x14ac:dyDescent="0.2">
      <c r="A338" s="54"/>
      <c r="B338" s="35" t="s">
        <v>135</v>
      </c>
      <c r="C338" s="303">
        <v>992475978.77003121</v>
      </c>
      <c r="D338" s="303">
        <v>1117230085.0580034</v>
      </c>
      <c r="E338" s="303">
        <v>2109706063.8280346</v>
      </c>
      <c r="F338" s="304">
        <v>59897906.089997962</v>
      </c>
      <c r="G338" s="304">
        <v>10327888.799999993</v>
      </c>
      <c r="H338" s="237">
        <v>3.8090503996351943E-2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234187224.74001968</v>
      </c>
      <c r="D341" s="301">
        <v>179542387.85000253</v>
      </c>
      <c r="E341" s="301">
        <v>413729612.59002221</v>
      </c>
      <c r="F341" s="302">
        <v>1065908.3600000006</v>
      </c>
      <c r="G341" s="302">
        <v>1721057.899999999</v>
      </c>
      <c r="H341" s="239">
        <v>5.3685902940097563E-2</v>
      </c>
      <c r="I341" s="20"/>
    </row>
    <row r="342" spans="1:11" ht="10.5" customHeight="1" x14ac:dyDescent="0.2">
      <c r="A342" s="2"/>
      <c r="B342" s="37" t="s">
        <v>221</v>
      </c>
      <c r="C342" s="301">
        <v>122469.52999999985</v>
      </c>
      <c r="D342" s="301">
        <v>3754167.4300000006</v>
      </c>
      <c r="E342" s="301">
        <v>3876636.9600000004</v>
      </c>
      <c r="F342" s="302">
        <v>109.5</v>
      </c>
      <c r="G342" s="302">
        <v>8350.76</v>
      </c>
      <c r="H342" s="239">
        <v>3.5560433880978071E-2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2490</v>
      </c>
      <c r="E344" s="301">
        <v>2490</v>
      </c>
      <c r="F344" s="302"/>
      <c r="G344" s="302"/>
      <c r="H344" s="239">
        <v>0.74125874125874125</v>
      </c>
      <c r="I344" s="27"/>
      <c r="J344" s="5"/>
    </row>
    <row r="345" spans="1:11" s="28" customFormat="1" ht="10.5" customHeight="1" x14ac:dyDescent="0.2">
      <c r="A345" s="54"/>
      <c r="B345" s="16" t="s">
        <v>436</v>
      </c>
      <c r="C345" s="301">
        <v>1289226.56</v>
      </c>
      <c r="D345" s="301">
        <v>1109476</v>
      </c>
      <c r="E345" s="301">
        <v>2398702.56</v>
      </c>
      <c r="F345" s="302"/>
      <c r="G345" s="302">
        <v>9300</v>
      </c>
      <c r="H345" s="239">
        <v>0.16955396876089424</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-1670051.4000000064</v>
      </c>
      <c r="E348" s="301">
        <v>-1670051.4000000064</v>
      </c>
      <c r="F348" s="302">
        <v>-215.5</v>
      </c>
      <c r="G348" s="302">
        <v>-5363.5800000000017</v>
      </c>
      <c r="H348" s="239">
        <v>0.25231411339538612</v>
      </c>
      <c r="I348" s="20"/>
    </row>
    <row r="349" spans="1:11" s="28" customFormat="1" ht="16.5" customHeight="1" x14ac:dyDescent="0.2">
      <c r="A349" s="54"/>
      <c r="B349" s="16" t="s">
        <v>356</v>
      </c>
      <c r="C349" s="301"/>
      <c r="D349" s="301">
        <v>2899997.7874999987</v>
      </c>
      <c r="E349" s="301">
        <v>2899997.7874999987</v>
      </c>
      <c r="F349" s="302"/>
      <c r="G349" s="302"/>
      <c r="H349" s="239">
        <v>0.15314706502385622</v>
      </c>
      <c r="I349" s="27"/>
      <c r="J349" s="5"/>
    </row>
    <row r="350" spans="1:11" s="28" customFormat="1" ht="16.5" customHeight="1" x14ac:dyDescent="0.2">
      <c r="A350" s="54"/>
      <c r="B350" s="35" t="s">
        <v>137</v>
      </c>
      <c r="C350" s="303">
        <v>235598920.83001968</v>
      </c>
      <c r="D350" s="303">
        <v>185640629.66750252</v>
      </c>
      <c r="E350" s="303">
        <v>421239550.49752218</v>
      </c>
      <c r="F350" s="304">
        <v>1065802.3600000006</v>
      </c>
      <c r="G350" s="304">
        <v>1733345.0799999989</v>
      </c>
      <c r="H350" s="237">
        <v>5.4081716427994087E-2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73192977.849998638</v>
      </c>
      <c r="D353" s="301">
        <v>24307071.479999598</v>
      </c>
      <c r="E353" s="301">
        <v>97500049.32999824</v>
      </c>
      <c r="F353" s="302">
        <v>28182.329999999994</v>
      </c>
      <c r="G353" s="302">
        <v>354146.26000000024</v>
      </c>
      <c r="H353" s="239">
        <v>0.12515816252295875</v>
      </c>
      <c r="I353" s="56"/>
      <c r="J353" s="5"/>
    </row>
    <row r="354" spans="1:11" s="57" customFormat="1" ht="10.5" customHeight="1" x14ac:dyDescent="0.2">
      <c r="A354" s="6"/>
      <c r="B354" s="37" t="s">
        <v>222</v>
      </c>
      <c r="C354" s="301">
        <v>3602</v>
      </c>
      <c r="D354" s="301">
        <v>33514.33</v>
      </c>
      <c r="E354" s="301">
        <v>37116.33</v>
      </c>
      <c r="F354" s="302">
        <v>60</v>
      </c>
      <c r="G354" s="302">
        <v>130.94</v>
      </c>
      <c r="H354" s="239">
        <v>6.7467941159214728E-2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3569.2</v>
      </c>
      <c r="D356" s="306">
        <v>8833</v>
      </c>
      <c r="E356" s="306">
        <v>12402.2</v>
      </c>
      <c r="F356" s="307"/>
      <c r="G356" s="307"/>
      <c r="H356" s="182">
        <v>0.48846643143467516</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-2290822.1799999997</v>
      </c>
      <c r="E361" s="306">
        <v>-2290822.1799999997</v>
      </c>
      <c r="F361" s="307">
        <v>-5</v>
      </c>
      <c r="G361" s="307">
        <v>-8512.09</v>
      </c>
      <c r="H361" s="182">
        <v>0.49338414997202107</v>
      </c>
      <c r="I361" s="59"/>
    </row>
    <row r="362" spans="1:11" s="57" customFormat="1" ht="10.5" customHeight="1" x14ac:dyDescent="0.2">
      <c r="A362" s="6"/>
      <c r="B362" s="35" t="s">
        <v>142</v>
      </c>
      <c r="C362" s="308">
        <v>73200149.049998641</v>
      </c>
      <c r="D362" s="308">
        <v>22058596.6299996</v>
      </c>
      <c r="E362" s="308">
        <v>95258745.679998249</v>
      </c>
      <c r="F362" s="309">
        <v>28237.329999999994</v>
      </c>
      <c r="G362" s="309">
        <v>345765.11000000028</v>
      </c>
      <c r="H362" s="183">
        <v>0.11853761202545132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1111709.3599999908</v>
      </c>
      <c r="D364" s="308">
        <v>159888.56000000102</v>
      </c>
      <c r="E364" s="308">
        <v>1271597.9199999918</v>
      </c>
      <c r="F364" s="309"/>
      <c r="G364" s="309">
        <v>3430.2600000000011</v>
      </c>
      <c r="H364" s="183"/>
      <c r="I364" s="56"/>
      <c r="J364" s="5"/>
    </row>
    <row r="365" spans="1:11" s="57" customFormat="1" ht="10.5" customHeight="1" x14ac:dyDescent="0.2">
      <c r="A365" s="6"/>
      <c r="B365" s="37" t="s">
        <v>179</v>
      </c>
      <c r="C365" s="306">
        <v>304279.0600000018</v>
      </c>
      <c r="D365" s="306">
        <v>32494282.810001981</v>
      </c>
      <c r="E365" s="306">
        <v>32798561.870001983</v>
      </c>
      <c r="F365" s="307">
        <v>14067.54</v>
      </c>
      <c r="G365" s="307">
        <v>113635.65000000039</v>
      </c>
      <c r="H365" s="182">
        <v>0.17629608708023103</v>
      </c>
      <c r="I365" s="56"/>
      <c r="J365" s="5"/>
    </row>
    <row r="366" spans="1:11" s="57" customFormat="1" ht="10.5" customHeight="1" x14ac:dyDescent="0.2">
      <c r="A366" s="6"/>
      <c r="B366" s="37" t="s">
        <v>223</v>
      </c>
      <c r="C366" s="364">
        <v>4492.43</v>
      </c>
      <c r="D366" s="306">
        <v>820457.78000000084</v>
      </c>
      <c r="E366" s="306">
        <v>824950.21000000089</v>
      </c>
      <c r="F366" s="307"/>
      <c r="G366" s="307">
        <v>2608.5000000000009</v>
      </c>
      <c r="H366" s="182">
        <v>6.5553019486775499E-2</v>
      </c>
      <c r="I366" s="56"/>
      <c r="J366" s="5"/>
    </row>
    <row r="367" spans="1:11" s="60" customFormat="1" ht="11.25" customHeight="1" x14ac:dyDescent="0.2">
      <c r="A367" s="24"/>
      <c r="B367" s="37" t="s">
        <v>498</v>
      </c>
      <c r="C367" s="306"/>
      <c r="D367" s="306">
        <v>2620</v>
      </c>
      <c r="E367" s="306">
        <v>2620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-553795.38000000012</v>
      </c>
      <c r="E371" s="306">
        <v>-553795.38000000012</v>
      </c>
      <c r="F371" s="307">
        <v>-7</v>
      </c>
      <c r="G371" s="307">
        <v>-2221.7199999999998</v>
      </c>
      <c r="H371" s="182">
        <v>0.5190901687657814</v>
      </c>
      <c r="I371" s="59"/>
    </row>
    <row r="372" spans="1:11" s="60" customFormat="1" ht="10.5" customHeight="1" x14ac:dyDescent="0.2">
      <c r="A372" s="24"/>
      <c r="B372" s="35" t="s">
        <v>143</v>
      </c>
      <c r="C372" s="308">
        <v>1420480.8499999926</v>
      </c>
      <c r="D372" s="308">
        <v>32923453.770001981</v>
      </c>
      <c r="E372" s="308">
        <v>34343934.620001972</v>
      </c>
      <c r="F372" s="309">
        <v>14060.54</v>
      </c>
      <c r="G372" s="309">
        <v>117452.69000000038</v>
      </c>
      <c r="H372" s="183">
        <v>0.21133050391805153</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9694759.8100000005</v>
      </c>
      <c r="D374" s="306">
        <v>1287032</v>
      </c>
      <c r="E374" s="306">
        <v>10981791.810000001</v>
      </c>
      <c r="F374" s="307"/>
      <c r="G374" s="307">
        <v>31779</v>
      </c>
      <c r="H374" s="182">
        <v>0.21453517403952649</v>
      </c>
      <c r="I374" s="56"/>
      <c r="J374" s="5"/>
    </row>
    <row r="375" spans="1:11" s="57" customFormat="1" ht="10.5" customHeight="1" x14ac:dyDescent="0.2">
      <c r="A375" s="6"/>
      <c r="B375" s="35" t="s">
        <v>467</v>
      </c>
      <c r="C375" s="308">
        <v>9694759.8100000005</v>
      </c>
      <c r="D375" s="308">
        <v>1287032</v>
      </c>
      <c r="E375" s="308">
        <v>10981791.810000001</v>
      </c>
      <c r="F375" s="309"/>
      <c r="G375" s="309">
        <v>31779</v>
      </c>
      <c r="H375" s="183">
        <v>0.21453517403952649</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11731.400000000032</v>
      </c>
      <c r="D377" s="306">
        <v>128302.79999999997</v>
      </c>
      <c r="E377" s="306">
        <v>140034.20000000001</v>
      </c>
      <c r="F377" s="307"/>
      <c r="G377" s="307">
        <v>1.53</v>
      </c>
      <c r="H377" s="182">
        <v>-5.6620412160237943E-2</v>
      </c>
      <c r="I377" s="59"/>
      <c r="J377" s="5"/>
    </row>
    <row r="378" spans="1:11" s="63" customFormat="1" ht="14.25" customHeight="1" x14ac:dyDescent="0.2">
      <c r="A378" s="61"/>
      <c r="B378" s="37" t="s">
        <v>224</v>
      </c>
      <c r="C378" s="306">
        <v>1430.4</v>
      </c>
      <c r="D378" s="306">
        <v>56951.680000000008</v>
      </c>
      <c r="E378" s="306">
        <v>58382.080000000009</v>
      </c>
      <c r="F378" s="307"/>
      <c r="G378" s="307"/>
      <c r="H378" s="182">
        <v>-0.20109680383054773</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13161.800000000032</v>
      </c>
      <c r="D382" s="308">
        <v>185254.47999999998</v>
      </c>
      <c r="E382" s="308">
        <v>198416.28</v>
      </c>
      <c r="F382" s="309"/>
      <c r="G382" s="309">
        <v>1.53</v>
      </c>
      <c r="H382" s="183">
        <v>-0.10428281105357928</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135.28</v>
      </c>
      <c r="D385" s="306"/>
      <c r="E385" s="306">
        <v>135.28</v>
      </c>
      <c r="F385" s="307"/>
      <c r="G385" s="307"/>
      <c r="H385" s="182">
        <v>0.25097096356574822</v>
      </c>
      <c r="I385" s="56"/>
      <c r="J385" s="5"/>
    </row>
    <row r="386" spans="1:11" s="57" customFormat="1" ht="10.5" customHeight="1" x14ac:dyDescent="0.2">
      <c r="A386" s="6"/>
      <c r="B386" s="37" t="s">
        <v>125</v>
      </c>
      <c r="C386" s="306">
        <v>5369786.1899998141</v>
      </c>
      <c r="D386" s="306">
        <v>26470589.560002096</v>
      </c>
      <c r="E386" s="306">
        <v>31840375.750001911</v>
      </c>
      <c r="F386" s="307"/>
      <c r="G386" s="307">
        <v>101131.98000000004</v>
      </c>
      <c r="H386" s="182">
        <v>-3.9447037821870312E-2</v>
      </c>
      <c r="I386" s="56"/>
      <c r="J386" s="5"/>
    </row>
    <row r="387" spans="1:11" s="57" customFormat="1" ht="10.5" customHeight="1" x14ac:dyDescent="0.2">
      <c r="A387" s="6"/>
      <c r="B387" s="37" t="s">
        <v>126</v>
      </c>
      <c r="C387" s="306">
        <v>31574.740000000067</v>
      </c>
      <c r="D387" s="306">
        <v>393614.64000000077</v>
      </c>
      <c r="E387" s="306">
        <v>425189.38000000082</v>
      </c>
      <c r="F387" s="307"/>
      <c r="G387" s="307">
        <v>2458.0100000000002</v>
      </c>
      <c r="H387" s="182"/>
      <c r="I387" s="56"/>
      <c r="J387" s="5"/>
    </row>
    <row r="388" spans="1:11" s="57" customFormat="1" ht="10.5" customHeight="1" x14ac:dyDescent="0.2">
      <c r="A388" s="6"/>
      <c r="B388" s="37" t="s">
        <v>127</v>
      </c>
      <c r="C388" s="306">
        <v>1635049.3199999987</v>
      </c>
      <c r="D388" s="306">
        <v>17503230.300000008</v>
      </c>
      <c r="E388" s="306">
        <v>19138279.620000008</v>
      </c>
      <c r="F388" s="307"/>
      <c r="G388" s="307">
        <v>57262.939999999995</v>
      </c>
      <c r="H388" s="182"/>
      <c r="I388" s="56"/>
      <c r="J388" s="5"/>
    </row>
    <row r="389" spans="1:11" s="57" customFormat="1" ht="10.5" customHeight="1" x14ac:dyDescent="0.2">
      <c r="A389" s="6"/>
      <c r="B389" s="37" t="s">
        <v>133</v>
      </c>
      <c r="C389" s="306">
        <v>351758.40000000078</v>
      </c>
      <c r="D389" s="306">
        <v>915913.31000000029</v>
      </c>
      <c r="E389" s="306">
        <v>1267671.7100000011</v>
      </c>
      <c r="F389" s="307"/>
      <c r="G389" s="307">
        <v>10456.720000000001</v>
      </c>
      <c r="H389" s="182">
        <v>0.16791221106322429</v>
      </c>
      <c r="I389" s="56"/>
      <c r="J389" s="5"/>
    </row>
    <row r="390" spans="1:11" s="57" customFormat="1" ht="10.5" customHeight="1" x14ac:dyDescent="0.2">
      <c r="A390" s="6"/>
      <c r="B390" s="37" t="s">
        <v>134</v>
      </c>
      <c r="C390" s="306">
        <v>44599.7</v>
      </c>
      <c r="D390" s="306">
        <v>362925.98999999982</v>
      </c>
      <c r="E390" s="306">
        <v>407525.68999999983</v>
      </c>
      <c r="F390" s="307"/>
      <c r="G390" s="307">
        <v>1161.6499999999999</v>
      </c>
      <c r="H390" s="182">
        <v>-0.18926715066853428</v>
      </c>
      <c r="I390" s="56"/>
      <c r="J390" s="5"/>
      <c r="K390" s="5"/>
    </row>
    <row r="391" spans="1:11" s="57" customFormat="1" ht="10.5" customHeight="1" x14ac:dyDescent="0.2">
      <c r="A391" s="6"/>
      <c r="B391" s="37" t="s">
        <v>24</v>
      </c>
      <c r="C391" s="306">
        <v>1695287.5799999996</v>
      </c>
      <c r="D391" s="306">
        <v>1358303.7100000002</v>
      </c>
      <c r="E391" s="306">
        <v>3053591.29</v>
      </c>
      <c r="F391" s="307"/>
      <c r="G391" s="307">
        <v>8744.25</v>
      </c>
      <c r="H391" s="182">
        <v>0.17932956799805777</v>
      </c>
      <c r="I391" s="56"/>
    </row>
    <row r="392" spans="1:11" s="57" customFormat="1" ht="10.5" customHeight="1" x14ac:dyDescent="0.2">
      <c r="A392" s="6"/>
      <c r="B392" s="37" t="s">
        <v>138</v>
      </c>
      <c r="C392" s="306">
        <v>378863.64</v>
      </c>
      <c r="D392" s="306">
        <v>224282.9599999999</v>
      </c>
      <c r="E392" s="306">
        <v>603146.59999999986</v>
      </c>
      <c r="F392" s="307"/>
      <c r="G392" s="307">
        <v>2397.7399999999998</v>
      </c>
      <c r="H392" s="182">
        <v>-6.9974960343610726E-2</v>
      </c>
      <c r="I392" s="56"/>
    </row>
    <row r="393" spans="1:11" s="57" customFormat="1" ht="10.5" customHeight="1" x14ac:dyDescent="0.2">
      <c r="A393" s="6"/>
      <c r="B393" s="37" t="s">
        <v>34</v>
      </c>
      <c r="C393" s="306">
        <v>21146477.850001592</v>
      </c>
      <c r="D393" s="306">
        <v>4616911.9999999171</v>
      </c>
      <c r="E393" s="306">
        <v>25763389.85000151</v>
      </c>
      <c r="F393" s="307"/>
      <c r="G393" s="307">
        <v>48113.519999999917</v>
      </c>
      <c r="H393" s="182">
        <v>-9.7607189989495802E-2</v>
      </c>
      <c r="I393" s="56"/>
      <c r="J393" s="5"/>
    </row>
    <row r="394" spans="1:11" s="57" customFormat="1" ht="10.5" customHeight="1" x14ac:dyDescent="0.2">
      <c r="A394" s="6"/>
      <c r="B394" s="37" t="s">
        <v>140</v>
      </c>
      <c r="C394" s="306">
        <v>2659.3</v>
      </c>
      <c r="D394" s="306">
        <v>422.4</v>
      </c>
      <c r="E394" s="306">
        <v>3081.7000000000003</v>
      </c>
      <c r="F394" s="307"/>
      <c r="G394" s="307"/>
      <c r="H394" s="182"/>
      <c r="I394" s="56"/>
      <c r="J394" s="5"/>
    </row>
    <row r="395" spans="1:11" s="57" customFormat="1" ht="10.5" customHeight="1" x14ac:dyDescent="0.2">
      <c r="A395" s="6"/>
      <c r="B395" s="37" t="s">
        <v>129</v>
      </c>
      <c r="C395" s="306">
        <v>1613582.2200000549</v>
      </c>
      <c r="D395" s="306">
        <v>14267784.369999995</v>
      </c>
      <c r="E395" s="306">
        <v>15881366.590000052</v>
      </c>
      <c r="F395" s="307"/>
      <c r="G395" s="307">
        <v>64966.500000000007</v>
      </c>
      <c r="H395" s="182">
        <v>0.10145519116901558</v>
      </c>
      <c r="I395" s="56"/>
      <c r="J395" s="5"/>
    </row>
    <row r="396" spans="1:11" s="57" customFormat="1" ht="11.25" customHeight="1" x14ac:dyDescent="0.2">
      <c r="A396" s="6"/>
      <c r="B396" s="37" t="s">
        <v>381</v>
      </c>
      <c r="C396" s="306">
        <v>16467.270000000015</v>
      </c>
      <c r="D396" s="306">
        <v>12652.5</v>
      </c>
      <c r="E396" s="306">
        <v>29119.770000000015</v>
      </c>
      <c r="F396" s="307"/>
      <c r="G396" s="307">
        <v>30</v>
      </c>
      <c r="H396" s="182"/>
      <c r="I396" s="56"/>
      <c r="J396" s="5"/>
    </row>
    <row r="397" spans="1:11" s="57" customFormat="1" ht="11.25" customHeight="1" x14ac:dyDescent="0.2">
      <c r="A397" s="6"/>
      <c r="B397" s="16" t="s">
        <v>427</v>
      </c>
      <c r="C397" s="306">
        <v>990</v>
      </c>
      <c r="D397" s="306">
        <v>950</v>
      </c>
      <c r="E397" s="306">
        <v>1940</v>
      </c>
      <c r="F397" s="307"/>
      <c r="G397" s="307"/>
      <c r="H397" s="182">
        <v>6.0109289617486406E-2</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1434.99</v>
      </c>
      <c r="D400" s="306">
        <v>236831.2799999998</v>
      </c>
      <c r="E400" s="306">
        <v>238266.26999999979</v>
      </c>
      <c r="F400" s="307"/>
      <c r="G400" s="307">
        <v>201</v>
      </c>
      <c r="H400" s="182">
        <v>0.24074540039049119</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42477.8</v>
      </c>
      <c r="D403" s="306">
        <v>13402</v>
      </c>
      <c r="E403" s="306">
        <v>55879.8</v>
      </c>
      <c r="F403" s="307"/>
      <c r="G403" s="307"/>
      <c r="H403" s="182">
        <v>0.80152814494809466</v>
      </c>
      <c r="I403" s="59"/>
    </row>
    <row r="404" spans="1:11" s="60" customFormat="1" ht="13.5" customHeight="1" x14ac:dyDescent="0.2">
      <c r="A404" s="24"/>
      <c r="B404" s="37" t="s">
        <v>424</v>
      </c>
      <c r="C404" s="306"/>
      <c r="D404" s="306">
        <v>29850</v>
      </c>
      <c r="E404" s="306">
        <v>29850</v>
      </c>
      <c r="F404" s="307"/>
      <c r="G404" s="307">
        <v>30</v>
      </c>
      <c r="H404" s="182"/>
      <c r="I404" s="59"/>
    </row>
    <row r="405" spans="1:11" s="60" customFormat="1" ht="10.5" customHeight="1" x14ac:dyDescent="0.2">
      <c r="A405" s="24"/>
      <c r="B405" s="37" t="s">
        <v>280</v>
      </c>
      <c r="C405" s="306"/>
      <c r="D405" s="306">
        <v>-2077310.179999992</v>
      </c>
      <c r="E405" s="306">
        <v>-2077310.179999992</v>
      </c>
      <c r="F405" s="307"/>
      <c r="G405" s="307">
        <v>-7955.869999999999</v>
      </c>
      <c r="H405" s="182">
        <v>0.19608202460357926</v>
      </c>
      <c r="I405" s="59"/>
      <c r="J405" s="5"/>
    </row>
    <row r="406" spans="1:11" s="60" customFormat="1" ht="10.5" customHeight="1" x14ac:dyDescent="0.2">
      <c r="A406" s="24"/>
      <c r="B406" s="35" t="s">
        <v>246</v>
      </c>
      <c r="C406" s="308">
        <v>32331144.280001462</v>
      </c>
      <c r="D406" s="308">
        <v>64330354.840002023</v>
      </c>
      <c r="E406" s="308">
        <v>96661499.120003492</v>
      </c>
      <c r="F406" s="309"/>
      <c r="G406" s="309">
        <v>288998.43999999994</v>
      </c>
      <c r="H406" s="183">
        <v>2.5296861572754459E-3</v>
      </c>
      <c r="I406" s="59"/>
      <c r="J406" s="5"/>
      <c r="K406" s="209" t="b">
        <f>IF(ABS(E406-SUM(E385:E405))&lt;0.001,TRUE,FALSE)</f>
        <v>1</v>
      </c>
    </row>
    <row r="407" spans="1:11" s="60" customFormat="1" ht="10.5" customHeight="1" x14ac:dyDescent="0.2">
      <c r="A407" s="24"/>
      <c r="B407" s="35" t="s">
        <v>287</v>
      </c>
      <c r="C407" s="308">
        <v>1795869763.5001173</v>
      </c>
      <c r="D407" s="308">
        <v>4962288434.181426</v>
      </c>
      <c r="E407" s="308">
        <v>6758158197.6815424</v>
      </c>
      <c r="F407" s="309">
        <v>65807973.28999725</v>
      </c>
      <c r="G407" s="309">
        <v>27399593.408999924</v>
      </c>
      <c r="H407" s="183">
        <v>4.4873145092405586E-2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799797264.42990589</v>
      </c>
      <c r="D410" s="306">
        <v>900911765.88694501</v>
      </c>
      <c r="E410" s="306">
        <v>1700709030.3168511</v>
      </c>
      <c r="F410" s="307">
        <v>146130959.60499215</v>
      </c>
      <c r="G410" s="307">
        <v>11110568.323519999</v>
      </c>
      <c r="H410" s="182">
        <v>-6.0570150531394362E-2</v>
      </c>
      <c r="I410" s="59"/>
      <c r="J410" s="5"/>
    </row>
    <row r="411" spans="1:11" s="60" customFormat="1" ht="10.5" customHeight="1" x14ac:dyDescent="0.2">
      <c r="A411" s="24"/>
      <c r="B411" s="37" t="s">
        <v>442</v>
      </c>
      <c r="C411" s="306">
        <v>1525763.7899999579</v>
      </c>
      <c r="D411" s="306">
        <v>862267.13000002864</v>
      </c>
      <c r="E411" s="306">
        <v>2388030.9199999864</v>
      </c>
      <c r="F411" s="307">
        <v>115210.73999999979</v>
      </c>
      <c r="G411" s="307">
        <v>11368.05</v>
      </c>
      <c r="H411" s="182">
        <v>-0.63801133045624947</v>
      </c>
      <c r="I411" s="59"/>
      <c r="J411" s="5"/>
    </row>
    <row r="412" spans="1:11" s="57" customFormat="1" ht="10.5" customHeight="1" x14ac:dyDescent="0.2">
      <c r="A412" s="6"/>
      <c r="B412" s="37" t="s">
        <v>147</v>
      </c>
      <c r="C412" s="306">
        <v>2581306.7000012239</v>
      </c>
      <c r="D412" s="306">
        <v>2780027.5500007072</v>
      </c>
      <c r="E412" s="306">
        <v>5361334.2500019316</v>
      </c>
      <c r="F412" s="307">
        <v>430801.93999999017</v>
      </c>
      <c r="G412" s="307">
        <v>21286.160000000087</v>
      </c>
      <c r="H412" s="182">
        <v>-7.6152468997224609E-2</v>
      </c>
      <c r="I412" s="56"/>
      <c r="J412" s="5"/>
    </row>
    <row r="413" spans="1:11" s="57" customFormat="1" ht="10.5" customHeight="1" x14ac:dyDescent="0.2">
      <c r="A413" s="6"/>
      <c r="B413" s="37" t="s">
        <v>148</v>
      </c>
      <c r="C413" s="306">
        <v>14428002.709976848</v>
      </c>
      <c r="D413" s="306">
        <v>16764091.189992931</v>
      </c>
      <c r="E413" s="306">
        <v>31192093.899969779</v>
      </c>
      <c r="F413" s="307">
        <v>2411928.2300003287</v>
      </c>
      <c r="G413" s="307">
        <v>133013.38999999815</v>
      </c>
      <c r="H413" s="182">
        <v>-8.5305260496425728E-2</v>
      </c>
      <c r="I413" s="56"/>
      <c r="J413" s="5"/>
    </row>
    <row r="414" spans="1:11" s="60" customFormat="1" ht="10.5" customHeight="1" x14ac:dyDescent="0.2">
      <c r="A414" s="24"/>
      <c r="B414" s="37" t="s">
        <v>125</v>
      </c>
      <c r="C414" s="306">
        <v>5509440.0600007912</v>
      </c>
      <c r="D414" s="306">
        <v>5912056.0699991425</v>
      </c>
      <c r="E414" s="306">
        <v>11421496.129999934</v>
      </c>
      <c r="F414" s="307">
        <v>963105.51999998069</v>
      </c>
      <c r="G414" s="307">
        <v>127515.76999999981</v>
      </c>
      <c r="H414" s="182">
        <v>1.9743963154335686E-2</v>
      </c>
      <c r="I414" s="59"/>
      <c r="J414" s="5"/>
    </row>
    <row r="415" spans="1:11" s="60" customFormat="1" ht="10.5" customHeight="1" x14ac:dyDescent="0.2">
      <c r="A415" s="24"/>
      <c r="B415" s="37" t="s">
        <v>149</v>
      </c>
      <c r="C415" s="306">
        <v>161111.65000001094</v>
      </c>
      <c r="D415" s="306">
        <v>758265.28000004985</v>
      </c>
      <c r="E415" s="306">
        <v>919376.9300000607</v>
      </c>
      <c r="F415" s="307">
        <v>3268.7299999999987</v>
      </c>
      <c r="G415" s="307">
        <v>3565.020000000005</v>
      </c>
      <c r="H415" s="182">
        <v>-0.13754260999596013</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499</v>
      </c>
      <c r="D417" s="306">
        <v>-165981552</v>
      </c>
      <c r="E417" s="306">
        <v>-165981053</v>
      </c>
      <c r="F417" s="307">
        <v>-202332</v>
      </c>
      <c r="G417" s="307">
        <v>-1077271</v>
      </c>
      <c r="H417" s="182">
        <v>0.15967981246479646</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6522.0709900000002</v>
      </c>
      <c r="E419" s="306">
        <v>6522.0709900000002</v>
      </c>
      <c r="F419" s="307"/>
      <c r="G419" s="307"/>
      <c r="H419" s="182"/>
      <c r="I419" s="59"/>
      <c r="K419" s="209"/>
    </row>
    <row r="420" spans="1:11" s="60" customFormat="1" ht="10.5" customHeight="1" x14ac:dyDescent="0.2">
      <c r="A420" s="24"/>
      <c r="B420" s="575" t="s">
        <v>491</v>
      </c>
      <c r="C420" s="306"/>
      <c r="D420" s="306">
        <v>7273.0899999999592</v>
      </c>
      <c r="E420" s="306">
        <v>7273.0899999999592</v>
      </c>
      <c r="F420" s="307"/>
      <c r="G420" s="307">
        <v>346.68999999999971</v>
      </c>
      <c r="H420" s="182"/>
      <c r="I420" s="59"/>
      <c r="K420" s="209"/>
    </row>
    <row r="421" spans="1:11" s="60" customFormat="1" ht="10.5" customHeight="1" x14ac:dyDescent="0.2">
      <c r="A421" s="24"/>
      <c r="B421" s="41" t="s">
        <v>150</v>
      </c>
      <c r="C421" s="311">
        <v>824003388.33988476</v>
      </c>
      <c r="D421" s="311">
        <v>762020716.26792789</v>
      </c>
      <c r="E421" s="311">
        <v>1586024104.6078129</v>
      </c>
      <c r="F421" s="312">
        <v>149852942.76499248</v>
      </c>
      <c r="G421" s="312">
        <v>10330392.403519996</v>
      </c>
      <c r="H421" s="184">
        <v>-8.1838684493497293E-2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30.6.2024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9913700151.6809978</v>
      </c>
      <c r="E434" s="306">
        <v>9913700151.6809978</v>
      </c>
      <c r="F434" s="307">
        <v>16407197.769999979</v>
      </c>
      <c r="G434" s="307">
        <v>50226414.830000214</v>
      </c>
      <c r="H434" s="182">
        <v>6.8797466246583783E-2</v>
      </c>
      <c r="I434" s="56"/>
      <c r="J434" s="5"/>
    </row>
    <row r="435" spans="1:11" s="57" customFormat="1" ht="10.5" customHeight="1" x14ac:dyDescent="0.2">
      <c r="A435" s="6"/>
      <c r="B435" s="16" t="s">
        <v>10</v>
      </c>
      <c r="C435" s="306">
        <v>2342697007.979795</v>
      </c>
      <c r="D435" s="306"/>
      <c r="E435" s="306">
        <v>2342697007.979795</v>
      </c>
      <c r="F435" s="307">
        <v>64798.70000000015</v>
      </c>
      <c r="G435" s="307">
        <v>13988675.209999874</v>
      </c>
      <c r="H435" s="182">
        <v>1.9340210761528809E-2</v>
      </c>
      <c r="I435" s="56"/>
      <c r="J435" s="5"/>
    </row>
    <row r="436" spans="1:11" s="60" customFormat="1" ht="10.5" customHeight="1" x14ac:dyDescent="0.2">
      <c r="A436" s="24"/>
      <c r="B436" s="16" t="s">
        <v>9</v>
      </c>
      <c r="C436" s="306">
        <v>170267.31000000026</v>
      </c>
      <c r="D436" s="306"/>
      <c r="E436" s="306">
        <v>170267.31000000026</v>
      </c>
      <c r="F436" s="307"/>
      <c r="G436" s="307">
        <v>135.91999999999999</v>
      </c>
      <c r="H436" s="182"/>
      <c r="I436" s="59"/>
      <c r="J436" s="5"/>
    </row>
    <row r="437" spans="1:11" s="60" customFormat="1" x14ac:dyDescent="0.2">
      <c r="A437" s="24"/>
      <c r="B437" s="16" t="s">
        <v>299</v>
      </c>
      <c r="C437" s="306">
        <v>228898472.39995432</v>
      </c>
      <c r="D437" s="306"/>
      <c r="E437" s="306">
        <v>228898472.39995432</v>
      </c>
      <c r="F437" s="307"/>
      <c r="G437" s="307">
        <v>813720.45999997784</v>
      </c>
      <c r="H437" s="182">
        <v>1.7534733822567761E-2</v>
      </c>
      <c r="I437" s="59"/>
      <c r="J437" s="5"/>
    </row>
    <row r="438" spans="1:11" s="57" customFormat="1" x14ac:dyDescent="0.2">
      <c r="A438" s="6"/>
      <c r="B438" s="16" t="s">
        <v>11</v>
      </c>
      <c r="C438" s="306">
        <v>1258606.7000000034</v>
      </c>
      <c r="D438" s="306"/>
      <c r="E438" s="306">
        <v>1258606.7000000034</v>
      </c>
      <c r="F438" s="307"/>
      <c r="G438" s="307">
        <v>1234854.2400000035</v>
      </c>
      <c r="H438" s="182">
        <v>1.2301024710857478E-2</v>
      </c>
      <c r="I438" s="56"/>
      <c r="J438" s="5"/>
    </row>
    <row r="439" spans="1:11" s="57" customFormat="1" ht="10.5" customHeight="1" x14ac:dyDescent="0.2">
      <c r="A439" s="6"/>
      <c r="B439" s="16" t="s">
        <v>75</v>
      </c>
      <c r="C439" s="306">
        <v>33790668.040010862</v>
      </c>
      <c r="D439" s="306"/>
      <c r="E439" s="306">
        <v>33790668.040010862</v>
      </c>
      <c r="F439" s="313"/>
      <c r="G439" s="313">
        <v>180007.43000000305</v>
      </c>
      <c r="H439" s="185">
        <v>5.0716591526345001E-2</v>
      </c>
      <c r="I439" s="66"/>
      <c r="J439" s="5"/>
    </row>
    <row r="440" spans="1:11" s="57" customFormat="1" ht="10.5" customHeight="1" x14ac:dyDescent="0.2">
      <c r="A440" s="6"/>
      <c r="B440" s="16" t="s">
        <v>85</v>
      </c>
      <c r="C440" s="306">
        <v>5076862.9099999741</v>
      </c>
      <c r="D440" s="306">
        <v>989509400.89999342</v>
      </c>
      <c r="E440" s="306">
        <v>994586263.80999351</v>
      </c>
      <c r="F440" s="313">
        <v>994586263.80999351</v>
      </c>
      <c r="G440" s="313">
        <v>5447526.459999999</v>
      </c>
      <c r="H440" s="185">
        <v>-4.630347097459353E-3</v>
      </c>
      <c r="I440" s="66"/>
      <c r="J440" s="5"/>
    </row>
    <row r="441" spans="1:11" s="57" customFormat="1" ht="10.5" customHeight="1" x14ac:dyDescent="0.2">
      <c r="A441" s="6"/>
      <c r="B441" s="37" t="s">
        <v>25</v>
      </c>
      <c r="C441" s="306">
        <v>8056109.7599988328</v>
      </c>
      <c r="D441" s="306">
        <v>918.19</v>
      </c>
      <c r="E441" s="306">
        <v>8057027.9499988323</v>
      </c>
      <c r="F441" s="313">
        <v>4084.5400000000009</v>
      </c>
      <c r="G441" s="313">
        <v>30395.699999999953</v>
      </c>
      <c r="H441" s="185">
        <v>-7.0366006294843908E-2</v>
      </c>
      <c r="I441" s="56"/>
      <c r="J441" s="5"/>
    </row>
    <row r="442" spans="1:11" s="57" customFormat="1" ht="10.5" customHeight="1" x14ac:dyDescent="0.2">
      <c r="A442" s="6"/>
      <c r="B442" s="37" t="s">
        <v>48</v>
      </c>
      <c r="C442" s="306"/>
      <c r="D442" s="306">
        <v>3910861.8294700976</v>
      </c>
      <c r="E442" s="306">
        <v>3910861.8294700976</v>
      </c>
      <c r="F442" s="307">
        <v>645.45262000000014</v>
      </c>
      <c r="G442" s="307">
        <v>11110.12057500001</v>
      </c>
      <c r="H442" s="182">
        <v>0.12185656978032933</v>
      </c>
      <c r="I442" s="56"/>
      <c r="J442" s="5"/>
    </row>
    <row r="443" spans="1:11" s="60" customFormat="1" ht="10.5" customHeight="1" x14ac:dyDescent="0.2">
      <c r="A443" s="24"/>
      <c r="B443" s="37" t="s">
        <v>355</v>
      </c>
      <c r="C443" s="306">
        <v>79630.420000000115</v>
      </c>
      <c r="D443" s="306">
        <v>11579827.44411803</v>
      </c>
      <c r="E443" s="306">
        <v>11659457.86411803</v>
      </c>
      <c r="F443" s="307"/>
      <c r="G443" s="307">
        <v>15389.380000000034</v>
      </c>
      <c r="H443" s="182"/>
      <c r="I443" s="59"/>
      <c r="J443" s="5"/>
    </row>
    <row r="444" spans="1:11" s="57" customFormat="1" ht="12.75" customHeight="1" x14ac:dyDescent="0.2">
      <c r="A444" s="6"/>
      <c r="B444" s="37" t="s">
        <v>79</v>
      </c>
      <c r="C444" s="314"/>
      <c r="D444" s="306">
        <v>59954008.350000195</v>
      </c>
      <c r="E444" s="306">
        <v>59954008.350000195</v>
      </c>
      <c r="F444" s="313"/>
      <c r="G444" s="313">
        <v>77283.180000000008</v>
      </c>
      <c r="H444" s="185">
        <v>3.5946286264764593E-2</v>
      </c>
      <c r="I444" s="56"/>
    </row>
    <row r="445" spans="1:11" s="57" customFormat="1" ht="10.5" customHeight="1" x14ac:dyDescent="0.2">
      <c r="A445" s="6"/>
      <c r="B445" s="563" t="s">
        <v>432</v>
      </c>
      <c r="C445" s="314">
        <v>254036382.73936421</v>
      </c>
      <c r="D445" s="306">
        <v>323710310.45711672</v>
      </c>
      <c r="E445" s="306">
        <v>577746693.19648087</v>
      </c>
      <c r="F445" s="313"/>
      <c r="G445" s="313">
        <v>4097700.0099998866</v>
      </c>
      <c r="H445" s="185">
        <v>3.1804807314159245E-2</v>
      </c>
      <c r="I445" s="56"/>
      <c r="J445" s="5"/>
    </row>
    <row r="446" spans="1:11" s="57" customFormat="1" ht="10.5" customHeight="1" x14ac:dyDescent="0.2">
      <c r="A446" s="6"/>
      <c r="B446" s="563" t="s">
        <v>440</v>
      </c>
      <c r="C446" s="314">
        <v>6975446.0800001873</v>
      </c>
      <c r="D446" s="306">
        <v>2678163.949999983</v>
      </c>
      <c r="E446" s="306">
        <v>9653610.0300001707</v>
      </c>
      <c r="F446" s="313"/>
      <c r="G446" s="313">
        <v>52346.659999999953</v>
      </c>
      <c r="H446" s="185"/>
      <c r="I446" s="56"/>
      <c r="J446" s="5"/>
    </row>
    <row r="447" spans="1:11" s="60" customFormat="1" ht="15" customHeight="1" x14ac:dyDescent="0.2">
      <c r="A447" s="24"/>
      <c r="B447" s="574" t="s">
        <v>457</v>
      </c>
      <c r="C447" s="314"/>
      <c r="D447" s="306">
        <v>7425</v>
      </c>
      <c r="E447" s="306">
        <v>7425</v>
      </c>
      <c r="F447" s="313"/>
      <c r="G447" s="313"/>
      <c r="H447" s="185">
        <v>-0.84984295696731715</v>
      </c>
      <c r="I447" s="56"/>
      <c r="J447" s="5"/>
      <c r="K447" s="57"/>
    </row>
    <row r="448" spans="1:11" s="60" customFormat="1" ht="16.5" customHeight="1" x14ac:dyDescent="0.2">
      <c r="A448" s="24"/>
      <c r="B448" s="574" t="s">
        <v>476</v>
      </c>
      <c r="C448" s="314">
        <v>30293881.629998967</v>
      </c>
      <c r="D448" s="306">
        <v>45116863.709999159</v>
      </c>
      <c r="E448" s="306">
        <v>75410745.339998126</v>
      </c>
      <c r="F448" s="313">
        <v>1440</v>
      </c>
      <c r="G448" s="313">
        <v>256178.34999999974</v>
      </c>
      <c r="H448" s="185">
        <v>-0.39564289936416874</v>
      </c>
      <c r="I448" s="56"/>
      <c r="J448" s="5"/>
      <c r="K448" s="57"/>
    </row>
    <row r="449" spans="1:11" s="60" customFormat="1" ht="14.25" customHeight="1" x14ac:dyDescent="0.2">
      <c r="A449" s="24"/>
      <c r="B449" s="574" t="s">
        <v>493</v>
      </c>
      <c r="C449" s="314"/>
      <c r="D449" s="306">
        <v>9378601.4794999994</v>
      </c>
      <c r="E449" s="306">
        <v>9378601.4794999994</v>
      </c>
      <c r="F449" s="313"/>
      <c r="G449" s="313"/>
      <c r="H449" s="185"/>
      <c r="I449" s="56"/>
      <c r="J449" s="5"/>
      <c r="K449" s="57"/>
    </row>
    <row r="450" spans="1:11" s="60" customFormat="1" ht="14.25" customHeight="1" x14ac:dyDescent="0.2">
      <c r="A450" s="24"/>
      <c r="B450" s="563" t="s">
        <v>445</v>
      </c>
      <c r="C450" s="314"/>
      <c r="D450" s="306">
        <v>182220.03000007954</v>
      </c>
      <c r="E450" s="306">
        <v>182220.03000007954</v>
      </c>
      <c r="F450" s="313"/>
      <c r="G450" s="313">
        <v>585.71000000000663</v>
      </c>
      <c r="H450" s="185">
        <v>1.2794307115973069E-3</v>
      </c>
      <c r="I450" s="56"/>
      <c r="J450" s="5"/>
      <c r="K450" s="57"/>
    </row>
    <row r="451" spans="1:11" ht="14.25" customHeight="1" x14ac:dyDescent="0.2">
      <c r="A451" s="2"/>
      <c r="B451" s="16" t="s">
        <v>280</v>
      </c>
      <c r="C451" s="310"/>
      <c r="D451" s="306">
        <v>-496949705.4799993</v>
      </c>
      <c r="E451" s="306">
        <v>-496949705.4799993</v>
      </c>
      <c r="F451" s="313"/>
      <c r="G451" s="313">
        <v>-2967430.2000000039</v>
      </c>
      <c r="H451" s="185">
        <v>0.31873945295835227</v>
      </c>
      <c r="I451" s="59"/>
      <c r="J451" s="60"/>
      <c r="K451" s="60"/>
    </row>
    <row r="452" spans="1:11" ht="10.5" customHeight="1" x14ac:dyDescent="0.2">
      <c r="A452" s="2"/>
      <c r="B452" s="29" t="s">
        <v>156</v>
      </c>
      <c r="C452" s="308">
        <v>2911333335.9691229</v>
      </c>
      <c r="D452" s="308">
        <v>10862779047.541195</v>
      </c>
      <c r="E452" s="308">
        <v>13774112383.510317</v>
      </c>
      <c r="F452" s="315">
        <v>1011064430.2726134</v>
      </c>
      <c r="G452" s="315">
        <v>73464893.460574955</v>
      </c>
      <c r="H452" s="186">
        <v>4.1988657443979616E-2</v>
      </c>
      <c r="I452" s="69"/>
      <c r="K452" s="209" t="b">
        <f>IF(ABS(E452-SUM(E434:E451))&lt;0.001,TRUE,FALSE)</f>
        <v>1</v>
      </c>
    </row>
    <row r="453" spans="1:11" ht="21" customHeight="1" x14ac:dyDescent="0.2">
      <c r="A453" s="2"/>
      <c r="B453" s="29" t="s">
        <v>153</v>
      </c>
      <c r="C453" s="308"/>
      <c r="D453" s="308">
        <v>213119.28999999998</v>
      </c>
      <c r="E453" s="308">
        <v>213119.28999999998</v>
      </c>
      <c r="F453" s="315"/>
      <c r="G453" s="315"/>
      <c r="H453" s="186">
        <v>-0.10004351155475866</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713002478.98999918</v>
      </c>
      <c r="D456" s="317">
        <v>2387472219.52984</v>
      </c>
      <c r="E456" s="317">
        <v>3100474698.5198393</v>
      </c>
      <c r="F456" s="318"/>
      <c r="G456" s="318">
        <v>16898593.899999946</v>
      </c>
      <c r="H456" s="281">
        <v>6.6243073335735758E-2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216240964.21993667</v>
      </c>
      <c r="D458" s="317">
        <v>71472096.459996134</v>
      </c>
      <c r="E458" s="317">
        <v>287713060.67993277</v>
      </c>
      <c r="F458" s="318"/>
      <c r="G458" s="318">
        <v>1612422.300000001</v>
      </c>
      <c r="H458" s="281">
        <v>7.4418959034385779E-3</v>
      </c>
      <c r="I458" s="69"/>
    </row>
    <row r="459" spans="1:11" ht="10.5" customHeight="1" x14ac:dyDescent="0.2">
      <c r="A459" s="2"/>
      <c r="B459" s="16" t="s">
        <v>258</v>
      </c>
      <c r="C459" s="317">
        <v>37454592.969999596</v>
      </c>
      <c r="D459" s="317">
        <v>10277928.649999993</v>
      </c>
      <c r="E459" s="317">
        <v>47732521.619999595</v>
      </c>
      <c r="F459" s="318"/>
      <c r="G459" s="318">
        <v>158030.24000000002</v>
      </c>
      <c r="H459" s="281">
        <v>0.17066503427776936</v>
      </c>
      <c r="I459" s="69"/>
    </row>
    <row r="460" spans="1:11" ht="10.5" customHeight="1" x14ac:dyDescent="0.2">
      <c r="A460" s="2"/>
      <c r="B460" s="67" t="s">
        <v>259</v>
      </c>
      <c r="C460" s="317">
        <v>145791459.18000001</v>
      </c>
      <c r="D460" s="317">
        <v>45014682.54999999</v>
      </c>
      <c r="E460" s="317">
        <v>190806141.72999999</v>
      </c>
      <c r="F460" s="318"/>
      <c r="G460" s="318">
        <v>892931.38</v>
      </c>
      <c r="H460" s="281">
        <v>-2.6809975896301186E-2</v>
      </c>
      <c r="I460" s="69"/>
    </row>
    <row r="461" spans="1:11" ht="10.5" customHeight="1" x14ac:dyDescent="0.2">
      <c r="A461" s="2"/>
      <c r="B461" s="67" t="s">
        <v>260</v>
      </c>
      <c r="C461" s="317">
        <v>4995184.8999999966</v>
      </c>
      <c r="D461" s="317">
        <v>10874207.62000061</v>
      </c>
      <c r="E461" s="317">
        <v>15869392.520000607</v>
      </c>
      <c r="F461" s="318"/>
      <c r="G461" s="318">
        <v>79370.250000000029</v>
      </c>
      <c r="H461" s="281">
        <v>8.2761431012860598E-2</v>
      </c>
      <c r="I461" s="71"/>
    </row>
    <row r="462" spans="1:11" ht="18.75" customHeight="1" x14ac:dyDescent="0.2">
      <c r="A462" s="2"/>
      <c r="B462" s="67" t="s">
        <v>261</v>
      </c>
      <c r="C462" s="317"/>
      <c r="D462" s="317">
        <v>7509670.2799999164</v>
      </c>
      <c r="E462" s="317">
        <v>7509670.2799999164</v>
      </c>
      <c r="F462" s="318"/>
      <c r="G462" s="318">
        <v>43963.410000000018</v>
      </c>
      <c r="H462" s="281">
        <v>3.2470346830265395E-2</v>
      </c>
      <c r="I462" s="69"/>
    </row>
    <row r="463" spans="1:11" ht="10.5" customHeight="1" x14ac:dyDescent="0.2">
      <c r="A463" s="2"/>
      <c r="B463" s="67" t="s">
        <v>262</v>
      </c>
      <c r="C463" s="317">
        <v>4875952.5800000262</v>
      </c>
      <c r="D463" s="317">
        <v>41845375.88000118</v>
      </c>
      <c r="E463" s="317">
        <v>46721328.460001208</v>
      </c>
      <c r="F463" s="318"/>
      <c r="G463" s="318">
        <v>160287.72000000009</v>
      </c>
      <c r="H463" s="281">
        <v>1.9500568252736938E-2</v>
      </c>
      <c r="I463" s="69"/>
    </row>
    <row r="464" spans="1:11" ht="10.5" customHeight="1" x14ac:dyDescent="0.2">
      <c r="A464" s="2"/>
      <c r="B464" s="67" t="s">
        <v>264</v>
      </c>
      <c r="C464" s="317"/>
      <c r="D464" s="317">
        <v>165226649.079999</v>
      </c>
      <c r="E464" s="317">
        <v>165226649.079999</v>
      </c>
      <c r="F464" s="318"/>
      <c r="G464" s="318">
        <v>756741.25000000012</v>
      </c>
      <c r="H464" s="281">
        <v>4.4443864719889259E-2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333171.95999999926</v>
      </c>
      <c r="D467" s="317">
        <v>1186914.5000000214</v>
      </c>
      <c r="E467" s="317">
        <v>1520086.4600000207</v>
      </c>
      <c r="F467" s="318"/>
      <c r="G467" s="318">
        <v>6070.43</v>
      </c>
      <c r="H467" s="281">
        <v>-8.9211980816396363E-2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72222328.319999546</v>
      </c>
      <c r="E470" s="317">
        <v>72222328.319999546</v>
      </c>
      <c r="F470" s="318"/>
      <c r="G470" s="318">
        <v>280572.0500000001</v>
      </c>
      <c r="H470" s="281">
        <v>-2.1218254518236668E-2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314282.33999999985</v>
      </c>
      <c r="E472" s="317">
        <v>314282.33999999985</v>
      </c>
      <c r="F472" s="318"/>
      <c r="G472" s="318">
        <v>15.010000000000002</v>
      </c>
      <c r="H472" s="281">
        <v>0.4995335105646479</v>
      </c>
      <c r="I472" s="69"/>
    </row>
    <row r="473" spans="1:11" s="28" customFormat="1" x14ac:dyDescent="0.2">
      <c r="A473" s="54"/>
      <c r="B473" s="29" t="s">
        <v>155</v>
      </c>
      <c r="C473" s="308">
        <v>1122693804.7999356</v>
      </c>
      <c r="D473" s="308">
        <v>2813416355.2098365</v>
      </c>
      <c r="E473" s="308">
        <v>3936110160.0097718</v>
      </c>
      <c r="F473" s="315"/>
      <c r="G473" s="315">
        <v>20888997.939999949</v>
      </c>
      <c r="H473" s="186">
        <v>5.4721884513654784E-2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43151647.900000043</v>
      </c>
      <c r="D475" s="308">
        <v>24103238.199999977</v>
      </c>
      <c r="E475" s="308">
        <v>67254886.100000024</v>
      </c>
      <c r="F475" s="315"/>
      <c r="G475" s="315">
        <v>318879.42999999988</v>
      </c>
      <c r="H475" s="186">
        <v>5.8109073716789084E-2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8528.26</v>
      </c>
      <c r="D477" s="306">
        <v>17123.16</v>
      </c>
      <c r="E477" s="306">
        <v>25651.42</v>
      </c>
      <c r="F477" s="313"/>
      <c r="G477" s="313">
        <v>378.17</v>
      </c>
      <c r="H477" s="185"/>
      <c r="I477" s="69"/>
    </row>
    <row r="478" spans="1:11" s="28" customFormat="1" ht="10.5" customHeight="1" x14ac:dyDescent="0.2">
      <c r="A478" s="54"/>
      <c r="B478" s="75" t="s">
        <v>159</v>
      </c>
      <c r="C478" s="306">
        <v>76019960.219999209</v>
      </c>
      <c r="D478" s="306">
        <v>696822529.29353344</v>
      </c>
      <c r="E478" s="306">
        <v>772842489.51353264</v>
      </c>
      <c r="F478" s="313"/>
      <c r="G478" s="313">
        <v>2769633.0000000014</v>
      </c>
      <c r="H478" s="185">
        <v>2.8718825147619587E-2</v>
      </c>
      <c r="I478" s="70"/>
    </row>
    <row r="479" spans="1:11" ht="10.5" customHeight="1" x14ac:dyDescent="0.2">
      <c r="A479" s="2"/>
      <c r="B479" s="75" t="s">
        <v>26</v>
      </c>
      <c r="C479" s="306">
        <v>23966839.619999856</v>
      </c>
      <c r="D479" s="306">
        <v>384568860.72000521</v>
      </c>
      <c r="E479" s="306">
        <v>408535700.3400051</v>
      </c>
      <c r="F479" s="313"/>
      <c r="G479" s="313">
        <v>2161247.1800000016</v>
      </c>
      <c r="H479" s="185">
        <v>6.3020652596851745E-2</v>
      </c>
      <c r="I479" s="69"/>
    </row>
    <row r="480" spans="1:11" ht="10.5" customHeight="1" x14ac:dyDescent="0.2">
      <c r="A480" s="2"/>
      <c r="B480" s="75" t="s">
        <v>27</v>
      </c>
      <c r="C480" s="306">
        <v>72226468.070000455</v>
      </c>
      <c r="D480" s="306">
        <v>1193159974.4599965</v>
      </c>
      <c r="E480" s="306">
        <v>1265386442.5299969</v>
      </c>
      <c r="F480" s="313"/>
      <c r="G480" s="313">
        <v>6403363.6899999725</v>
      </c>
      <c r="H480" s="185">
        <v>6.1977315522711018E-2</v>
      </c>
      <c r="I480" s="69"/>
    </row>
    <row r="481" spans="1:11" ht="10.5" customHeight="1" x14ac:dyDescent="0.2">
      <c r="A481" s="2"/>
      <c r="B481" s="75" t="s">
        <v>274</v>
      </c>
      <c r="C481" s="306">
        <v>2066095.6100000027</v>
      </c>
      <c r="D481" s="306">
        <v>29918710.560000092</v>
      </c>
      <c r="E481" s="306">
        <v>31984806.170000095</v>
      </c>
      <c r="F481" s="313"/>
      <c r="G481" s="313">
        <v>246681.84</v>
      </c>
      <c r="H481" s="185">
        <v>1.0836810834513821E-2</v>
      </c>
      <c r="I481" s="69"/>
    </row>
    <row r="482" spans="1:11" ht="10.5" customHeight="1" x14ac:dyDescent="0.2">
      <c r="A482" s="2"/>
      <c r="B482" s="75" t="s">
        <v>273</v>
      </c>
      <c r="C482" s="306">
        <v>7167.5</v>
      </c>
      <c r="D482" s="306">
        <v>106640</v>
      </c>
      <c r="E482" s="306">
        <v>113807.5</v>
      </c>
      <c r="F482" s="313"/>
      <c r="G482" s="313">
        <v>89860</v>
      </c>
      <c r="H482" s="185">
        <v>9.1182103798520764E-2</v>
      </c>
      <c r="I482" s="69"/>
    </row>
    <row r="483" spans="1:11" ht="10.5" customHeight="1" x14ac:dyDescent="0.2">
      <c r="A483" s="2"/>
      <c r="B483" s="75" t="s">
        <v>49</v>
      </c>
      <c r="C483" s="306">
        <v>46160.209999999992</v>
      </c>
      <c r="D483" s="306">
        <v>244732782.14304921</v>
      </c>
      <c r="E483" s="306">
        <v>244778942.35304919</v>
      </c>
      <c r="F483" s="313"/>
      <c r="G483" s="313">
        <v>781699.69999999984</v>
      </c>
      <c r="H483" s="185">
        <v>-4.5299936937546414E-2</v>
      </c>
      <c r="I483" s="69"/>
    </row>
    <row r="484" spans="1:11" ht="10.5" customHeight="1" x14ac:dyDescent="0.2">
      <c r="A484" s="2"/>
      <c r="B484" s="37" t="s">
        <v>349</v>
      </c>
      <c r="C484" s="305"/>
      <c r="D484" s="306">
        <v>24893592.141805999</v>
      </c>
      <c r="E484" s="306">
        <v>24893592.141805999</v>
      </c>
      <c r="F484" s="313"/>
      <c r="G484" s="313"/>
      <c r="H484" s="185"/>
      <c r="I484" s="69"/>
    </row>
    <row r="485" spans="1:11" x14ac:dyDescent="0.2">
      <c r="A485" s="2"/>
      <c r="B485" s="574" t="s">
        <v>459</v>
      </c>
      <c r="C485" s="306"/>
      <c r="D485" s="306">
        <v>177591.31</v>
      </c>
      <c r="E485" s="306">
        <v>177591.31</v>
      </c>
      <c r="F485" s="313"/>
      <c r="G485" s="313"/>
      <c r="H485" s="185">
        <v>-0.47516106265816682</v>
      </c>
      <c r="I485" s="69"/>
    </row>
    <row r="486" spans="1:11" x14ac:dyDescent="0.2">
      <c r="A486" s="2"/>
      <c r="B486" s="75" t="s">
        <v>28</v>
      </c>
      <c r="C486" s="306">
        <v>1165050.4899999972</v>
      </c>
      <c r="D486" s="306">
        <v>11374186.830000006</v>
      </c>
      <c r="E486" s="306">
        <v>12539237.320000002</v>
      </c>
      <c r="F486" s="313"/>
      <c r="G486" s="313">
        <v>23736.559999999998</v>
      </c>
      <c r="H486" s="185">
        <v>3.5238461419657918E-2</v>
      </c>
      <c r="I486" s="69"/>
    </row>
    <row r="487" spans="1:11" ht="10.5" customHeight="1" x14ac:dyDescent="0.2">
      <c r="A487" s="2"/>
      <c r="B487" s="37" t="s">
        <v>280</v>
      </c>
      <c r="C487" s="306"/>
      <c r="D487" s="306">
        <v>-24995278.009999912</v>
      </c>
      <c r="E487" s="306">
        <v>-24995278.009999912</v>
      </c>
      <c r="F487" s="313"/>
      <c r="G487" s="313">
        <v>-124822.88999999994</v>
      </c>
      <c r="H487" s="185">
        <v>0.13052114236440393</v>
      </c>
      <c r="I487" s="69"/>
    </row>
    <row r="488" spans="1:11" ht="10.5" customHeight="1" x14ac:dyDescent="0.2">
      <c r="A488" s="2"/>
      <c r="B488" s="35" t="s">
        <v>160</v>
      </c>
      <c r="C488" s="308">
        <v>175506269.97999951</v>
      </c>
      <c r="D488" s="308">
        <v>2560776712.6083903</v>
      </c>
      <c r="E488" s="308">
        <v>2736282982.5883899</v>
      </c>
      <c r="F488" s="315"/>
      <c r="G488" s="315">
        <v>12351777.249999974</v>
      </c>
      <c r="H488" s="186">
        <v>4.8994958635986574E-2</v>
      </c>
      <c r="I488" s="69"/>
      <c r="K488" s="209" t="b">
        <f>IF(ABS(E488-SUM(E477:E487))&lt;0.001,TRUE,FALSE)</f>
        <v>1</v>
      </c>
    </row>
    <row r="489" spans="1:11" ht="10.5" customHeight="1" x14ac:dyDescent="0.2">
      <c r="A489" s="2"/>
      <c r="B489" s="76" t="s">
        <v>33</v>
      </c>
      <c r="C489" s="306">
        <v>18871.43</v>
      </c>
      <c r="D489" s="306">
        <v>1481998.9300000002</v>
      </c>
      <c r="E489" s="306">
        <v>1500870.36</v>
      </c>
      <c r="F489" s="313"/>
      <c r="G489" s="313"/>
      <c r="H489" s="185"/>
      <c r="I489" s="69"/>
    </row>
    <row r="490" spans="1:11" x14ac:dyDescent="0.2">
      <c r="A490" s="2"/>
      <c r="B490" s="76" t="s">
        <v>383</v>
      </c>
      <c r="C490" s="306"/>
      <c r="D490" s="306">
        <v>145170954.48190004</v>
      </c>
      <c r="E490" s="306">
        <v>145170954.48190004</v>
      </c>
      <c r="F490" s="313"/>
      <c r="G490" s="313"/>
      <c r="H490" s="185">
        <v>0.20062257835948305</v>
      </c>
      <c r="I490" s="69"/>
    </row>
    <row r="491" spans="1:11" ht="10.5" customHeight="1" x14ac:dyDescent="0.2">
      <c r="A491" s="2"/>
      <c r="B491" s="76" t="s">
        <v>446</v>
      </c>
      <c r="C491" s="306"/>
      <c r="D491" s="306">
        <v>2968944.4689699998</v>
      </c>
      <c r="E491" s="306">
        <v>2968944.4689699998</v>
      </c>
      <c r="F491" s="313"/>
      <c r="G491" s="313"/>
      <c r="H491" s="185"/>
      <c r="I491" s="69"/>
    </row>
    <row r="492" spans="1:11" ht="10.5" customHeight="1" x14ac:dyDescent="0.2">
      <c r="A492" s="2"/>
      <c r="B492" s="76" t="s">
        <v>477</v>
      </c>
      <c r="C492" s="306"/>
      <c r="D492" s="306">
        <v>17010879.958504934</v>
      </c>
      <c r="E492" s="306">
        <v>17010879.958504934</v>
      </c>
      <c r="F492" s="313"/>
      <c r="G492" s="313">
        <v>74586.422845000125</v>
      </c>
      <c r="H492" s="185">
        <v>-0.57518423592688817</v>
      </c>
      <c r="I492" s="69"/>
    </row>
    <row r="493" spans="1:11" ht="10.5" customHeight="1" x14ac:dyDescent="0.2">
      <c r="A493" s="2"/>
      <c r="B493" s="76" t="s">
        <v>492</v>
      </c>
      <c r="C493" s="306"/>
      <c r="D493" s="306">
        <v>2142824.6072400031</v>
      </c>
      <c r="E493" s="306">
        <v>2142824.6072400031</v>
      </c>
      <c r="F493" s="313"/>
      <c r="G493" s="313">
        <v>5.1623649999999826</v>
      </c>
      <c r="H493" s="185"/>
      <c r="I493" s="69"/>
    </row>
    <row r="494" spans="1:11" x14ac:dyDescent="0.2">
      <c r="A494" s="2"/>
      <c r="B494" s="76" t="s">
        <v>439</v>
      </c>
      <c r="C494" s="306"/>
      <c r="D494" s="306">
        <v>79658657.174765006</v>
      </c>
      <c r="E494" s="306">
        <v>79658657.174765006</v>
      </c>
      <c r="F494" s="313"/>
      <c r="G494" s="313"/>
      <c r="H494" s="185">
        <v>0.40982699877321171</v>
      </c>
      <c r="I494" s="69"/>
    </row>
    <row r="495" spans="1:11" x14ac:dyDescent="0.2">
      <c r="A495" s="2"/>
      <c r="B495" s="76" t="s">
        <v>480</v>
      </c>
      <c r="C495" s="306"/>
      <c r="D495" s="306">
        <v>679443</v>
      </c>
      <c r="E495" s="306">
        <v>679443</v>
      </c>
      <c r="F495" s="313"/>
      <c r="G495" s="313">
        <v>110</v>
      </c>
      <c r="H495" s="185">
        <v>0.27191252012111633</v>
      </c>
      <c r="I495" s="69"/>
    </row>
    <row r="496" spans="1:11" s="80" customFormat="1" ht="12.75" x14ac:dyDescent="0.2">
      <c r="A496" s="2"/>
      <c r="B496" s="76" t="s">
        <v>490</v>
      </c>
      <c r="C496" s="306">
        <v>369126.80000000016</v>
      </c>
      <c r="D496" s="306">
        <v>10847429.40000003</v>
      </c>
      <c r="E496" s="306">
        <v>11216556.200000029</v>
      </c>
      <c r="F496" s="313"/>
      <c r="G496" s="313">
        <v>43654.200000000004</v>
      </c>
      <c r="H496" s="185"/>
      <c r="I496" s="79"/>
      <c r="J496" s="5"/>
    </row>
    <row r="497" spans="1:12" s="80" customFormat="1" ht="12.75" x14ac:dyDescent="0.2">
      <c r="A497" s="2"/>
      <c r="B497" s="76" t="s">
        <v>494</v>
      </c>
      <c r="C497" s="306"/>
      <c r="D497" s="306">
        <v>84652724.32228604</v>
      </c>
      <c r="E497" s="306">
        <v>84652724.32228604</v>
      </c>
      <c r="F497" s="313"/>
      <c r="G497" s="313"/>
      <c r="H497" s="185"/>
      <c r="I497" s="79"/>
      <c r="J497" s="5"/>
    </row>
    <row r="498" spans="1:12" s="80" customFormat="1" ht="12.75" x14ac:dyDescent="0.2">
      <c r="A498" s="2"/>
      <c r="B498" s="76" t="s">
        <v>499</v>
      </c>
      <c r="C498" s="306"/>
      <c r="D498" s="306">
        <v>3364.64</v>
      </c>
      <c r="E498" s="306">
        <v>3364.64</v>
      </c>
      <c r="F498" s="313"/>
      <c r="G498" s="313"/>
      <c r="H498" s="185"/>
      <c r="I498" s="79"/>
      <c r="J498" s="5"/>
    </row>
    <row r="499" spans="1:12" s="80" customFormat="1" ht="12.75" x14ac:dyDescent="0.2">
      <c r="A499" s="2"/>
      <c r="B499" s="73" t="s">
        <v>158</v>
      </c>
      <c r="C499" s="306"/>
      <c r="D499" s="306">
        <v>537873.18999999983</v>
      </c>
      <c r="E499" s="306">
        <v>537873.18999999983</v>
      </c>
      <c r="F499" s="313"/>
      <c r="G499" s="313"/>
      <c r="H499" s="185">
        <v>0.63596578285640071</v>
      </c>
      <c r="I499" s="79"/>
      <c r="J499" s="5"/>
    </row>
    <row r="500" spans="1:12" ht="16.5" customHeight="1" x14ac:dyDescent="0.2">
      <c r="A500" s="77"/>
      <c r="B500" s="78" t="s">
        <v>297</v>
      </c>
      <c r="C500" s="308">
        <v>219045916.10999954</v>
      </c>
      <c r="D500" s="308">
        <v>2930035044.9820566</v>
      </c>
      <c r="E500" s="308">
        <v>3149080961.0920558</v>
      </c>
      <c r="F500" s="315"/>
      <c r="G500" s="315">
        <v>12789012.465209974</v>
      </c>
      <c r="H500" s="186">
        <v>7.8758307286508566E-2</v>
      </c>
      <c r="I500" s="69"/>
      <c r="K500" s="209" t="b">
        <f>IF(ABS(E500-SUM(E475,E488,E489:E499))&lt;0.001,TRUE,FALSE)</f>
        <v>1</v>
      </c>
      <c r="L500" s="164"/>
    </row>
    <row r="501" spans="1:12" ht="12" customHeight="1" x14ac:dyDescent="0.2">
      <c r="A501" s="2"/>
      <c r="B501" s="76" t="s">
        <v>80</v>
      </c>
      <c r="C501" s="306"/>
      <c r="D501" s="306">
        <v>3198041299.3799829</v>
      </c>
      <c r="E501" s="306">
        <v>3198041299.3799829</v>
      </c>
      <c r="F501" s="313"/>
      <c r="G501" s="313"/>
      <c r="H501" s="185">
        <v>1.6695237589652301E-2</v>
      </c>
      <c r="I501" s="69"/>
    </row>
    <row r="502" spans="1:12" ht="12" customHeight="1" x14ac:dyDescent="0.2">
      <c r="A502" s="2"/>
      <c r="B502" s="76" t="s">
        <v>81</v>
      </c>
      <c r="C502" s="306"/>
      <c r="D502" s="306">
        <v>2175788131.6599922</v>
      </c>
      <c r="E502" s="306">
        <v>2175788131.6599922</v>
      </c>
      <c r="F502" s="313"/>
      <c r="G502" s="313"/>
      <c r="H502" s="185">
        <v>8.2864176263285794E-2</v>
      </c>
      <c r="I502" s="69"/>
    </row>
    <row r="503" spans="1:12" ht="12" customHeight="1" x14ac:dyDescent="0.2">
      <c r="A503" s="2"/>
      <c r="B503" s="76" t="s">
        <v>438</v>
      </c>
      <c r="C503" s="306"/>
      <c r="D503" s="306">
        <v>217363144.34000075</v>
      </c>
      <c r="E503" s="306">
        <v>217363144.34000075</v>
      </c>
      <c r="F503" s="313"/>
      <c r="G503" s="313"/>
      <c r="H503" s="185">
        <v>9.2240136938350981E-2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5591192575.3799772</v>
      </c>
      <c r="E507" s="308">
        <v>5591192575.3799772</v>
      </c>
      <c r="F507" s="315"/>
      <c r="G507" s="315"/>
      <c r="H507" s="186">
        <v>4.4336520651183431E-2</v>
      </c>
      <c r="I507" s="70"/>
      <c r="J507" s="5"/>
      <c r="K507" s="209" t="b">
        <f>IF(ABS(E507-SUM(E501:E506))&lt;0.001,TRUE,FALSE)</f>
        <v>1</v>
      </c>
    </row>
    <row r="508" spans="1:12" ht="10.5" customHeight="1" x14ac:dyDescent="0.2">
      <c r="A508" s="54"/>
      <c r="B508" s="52" t="s">
        <v>157</v>
      </c>
      <c r="C508" s="308">
        <v>6872946208.7190609</v>
      </c>
      <c r="D508" s="308">
        <v>27921945292.852417</v>
      </c>
      <c r="E508" s="308">
        <v>34794891501.57148</v>
      </c>
      <c r="F508" s="315">
        <v>1011064430.2726134</v>
      </c>
      <c r="G508" s="315">
        <v>144872889.67830479</v>
      </c>
      <c r="H508" s="186">
        <v>4.1155333416473372E-2</v>
      </c>
      <c r="I508" s="69"/>
      <c r="K508" s="209" t="b">
        <f>IF(ABS(E508-SUM(E421,E407,E452:E453,E473,E474,E475,E488:E499,E507))&lt;0.001,TRUE,FALSE)</f>
        <v>1</v>
      </c>
    </row>
    <row r="509" spans="1:12" ht="10.5" customHeight="1" x14ac:dyDescent="0.2">
      <c r="A509" s="2"/>
      <c r="B509" s="167" t="s">
        <v>181</v>
      </c>
      <c r="C509" s="319">
        <v>4.17</v>
      </c>
      <c r="D509" s="319">
        <v>-105.77000000000002</v>
      </c>
      <c r="E509" s="319">
        <v>-101.60000000000002</v>
      </c>
      <c r="F509" s="320"/>
      <c r="G509" s="320"/>
      <c r="H509" s="240"/>
      <c r="I509" s="69"/>
    </row>
    <row r="510" spans="1:12" s="28" customFormat="1" x14ac:dyDescent="0.2">
      <c r="A510" s="2"/>
      <c r="B510" s="168" t="s">
        <v>182</v>
      </c>
      <c r="C510" s="321"/>
      <c r="D510" s="321">
        <v>154.02000000000001</v>
      </c>
      <c r="E510" s="321">
        <v>154.02000000000001</v>
      </c>
      <c r="F510" s="322"/>
      <c r="G510" s="322"/>
      <c r="H510" s="194"/>
      <c r="I510" s="70"/>
      <c r="J510" s="5"/>
    </row>
    <row r="511" spans="1:12" s="28" customFormat="1" ht="12.75" x14ac:dyDescent="0.2">
      <c r="A511" s="54"/>
      <c r="B511" s="212" t="s">
        <v>31</v>
      </c>
      <c r="C511" s="431">
        <v>12737371855.529049</v>
      </c>
      <c r="D511" s="431">
        <v>35505239356.076187</v>
      </c>
      <c r="E511" s="431">
        <v>48242611211.605255</v>
      </c>
      <c r="F511" s="432"/>
      <c r="G511" s="432">
        <v>215534599.02729887</v>
      </c>
      <c r="H511" s="433">
        <v>3.7337799909992642E-2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197341.73000000004</v>
      </c>
      <c r="E515" s="323">
        <v>197341.73000000004</v>
      </c>
      <c r="F515" s="324"/>
      <c r="G515" s="324"/>
      <c r="H515" s="433">
        <v>-7.5994415185773212E-2</v>
      </c>
      <c r="I515" s="70"/>
    </row>
    <row r="516" spans="1:11" s="28" customFormat="1" ht="12" x14ac:dyDescent="0.2">
      <c r="A516" s="54"/>
      <c r="B516" s="229" t="s">
        <v>421</v>
      </c>
      <c r="C516" s="229"/>
      <c r="D516" s="323">
        <v>240188.90269400002</v>
      </c>
      <c r="E516" s="323">
        <v>240188.90269400002</v>
      </c>
      <c r="F516" s="323"/>
      <c r="G516" s="324"/>
      <c r="H516" s="433">
        <v>-0.73647342587299391</v>
      </c>
      <c r="I516" s="70"/>
    </row>
    <row r="517" spans="1:11" s="28" customFormat="1" ht="12" hidden="1" x14ac:dyDescent="0.2">
      <c r="A517" s="54"/>
      <c r="B517" s="229" t="s">
        <v>495</v>
      </c>
      <c r="C517" s="323"/>
      <c r="D517" s="323">
        <v>73161868.335518017</v>
      </c>
      <c r="E517" s="323">
        <v>73161868.335518017</v>
      </c>
      <c r="F517" s="323"/>
      <c r="G517" s="324"/>
      <c r="H517" s="433">
        <v>-0.52278396495694057</v>
      </c>
      <c r="I517" s="70"/>
    </row>
    <row r="518" spans="1:11" s="28" customFormat="1" ht="12" x14ac:dyDescent="0.2">
      <c r="A518" s="54"/>
      <c r="B518" s="229" t="s">
        <v>389</v>
      </c>
      <c r="C518" s="323"/>
      <c r="D518" s="323">
        <v>52780.649999999994</v>
      </c>
      <c r="E518" s="323">
        <v>52780.649999999994</v>
      </c>
      <c r="F518" s="323"/>
      <c r="G518" s="324">
        <v>93.23</v>
      </c>
      <c r="H518" s="433">
        <v>0.51790664902795358</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30.6.2024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626"/>
      <c r="C526" s="627"/>
      <c r="D526" s="87"/>
      <c r="E526" s="88" t="s">
        <v>6</v>
      </c>
      <c r="F526" s="339" t="str">
        <f>$H$5</f>
        <v>PCAP</v>
      </c>
      <c r="G526" s="197"/>
      <c r="H526" s="89"/>
      <c r="I526" s="20"/>
    </row>
    <row r="527" spans="1:11" ht="12.75" customHeight="1" x14ac:dyDescent="0.2">
      <c r="B527" s="643" t="s">
        <v>296</v>
      </c>
      <c r="C527" s="644"/>
      <c r="D527" s="90"/>
      <c r="E527" s="301"/>
      <c r="F527" s="239"/>
      <c r="G527" s="199"/>
      <c r="H527" s="90"/>
      <c r="I527" s="20"/>
    </row>
    <row r="528" spans="1:11" ht="22.5" customHeight="1" x14ac:dyDescent="0.2">
      <c r="A528" s="91"/>
      <c r="B528" s="647" t="s">
        <v>295</v>
      </c>
      <c r="C528" s="648"/>
      <c r="D528" s="93"/>
      <c r="E528" s="303"/>
      <c r="F528" s="237"/>
      <c r="G528" s="200"/>
      <c r="H528" s="93"/>
      <c r="I528" s="20"/>
    </row>
    <row r="529" spans="1:11" ht="22.5" customHeight="1" x14ac:dyDescent="0.2">
      <c r="A529" s="91"/>
      <c r="B529" s="92" t="s">
        <v>294</v>
      </c>
      <c r="C529" s="172"/>
      <c r="D529" s="93"/>
      <c r="E529" s="303">
        <v>38977032351.523766</v>
      </c>
      <c r="F529" s="237">
        <v>7.9723813267528643E-2</v>
      </c>
      <c r="G529" s="200"/>
      <c r="H529" s="93"/>
      <c r="I529" s="20"/>
      <c r="J529" s="104"/>
      <c r="K529" s="209" t="b">
        <f>IF(ABS(E529-SUM(E530,E535,E547:E548,E551:E556))&lt;0.001,TRUE,FALSE)</f>
        <v>1</v>
      </c>
    </row>
    <row r="530" spans="1:11" ht="15" customHeight="1" x14ac:dyDescent="0.2">
      <c r="B530" s="645" t="s">
        <v>410</v>
      </c>
      <c r="C530" s="646"/>
      <c r="D530" s="90"/>
      <c r="E530" s="303">
        <v>9562200481.9986782</v>
      </c>
      <c r="F530" s="237">
        <v>1.4765428452094165E-2</v>
      </c>
      <c r="G530" s="201"/>
      <c r="H530" s="90"/>
      <c r="I530" s="20"/>
      <c r="J530" s="104"/>
      <c r="K530" s="209" t="b">
        <f>IF(ABS(E530-SUM(E531:E534))&lt;0.001,TRUE,FALSE)</f>
        <v>1</v>
      </c>
    </row>
    <row r="531" spans="1:11" ht="15" customHeight="1" x14ac:dyDescent="0.2">
      <c r="B531" s="641" t="s">
        <v>72</v>
      </c>
      <c r="C531" s="642"/>
      <c r="D531" s="90"/>
      <c r="E531" s="301">
        <v>637134334.5273689</v>
      </c>
      <c r="F531" s="239">
        <v>7.6968711370912546E-2</v>
      </c>
      <c r="G531" s="199"/>
      <c r="H531" s="90"/>
      <c r="I531" s="20"/>
      <c r="J531" s="104"/>
    </row>
    <row r="532" spans="1:11" ht="15" customHeight="1" x14ac:dyDescent="0.2">
      <c r="B532" s="421" t="s">
        <v>404</v>
      </c>
      <c r="C532" s="404"/>
      <c r="D532" s="90"/>
      <c r="E532" s="301">
        <v>7977578341.9750881</v>
      </c>
      <c r="F532" s="239">
        <v>-6.2969107292871862E-2</v>
      </c>
      <c r="G532" s="199"/>
      <c r="H532" s="90"/>
      <c r="I532" s="20"/>
      <c r="J532" s="104"/>
    </row>
    <row r="533" spans="1:11" ht="15" customHeight="1" x14ac:dyDescent="0.2">
      <c r="B533" s="421" t="s">
        <v>407</v>
      </c>
      <c r="C533" s="404"/>
      <c r="D533" s="90"/>
      <c r="E533" s="301">
        <v>30311497.179380704</v>
      </c>
      <c r="F533" s="239">
        <v>-0.27698564808958026</v>
      </c>
      <c r="G533" s="199"/>
      <c r="H533" s="90"/>
      <c r="I533" s="20"/>
      <c r="J533" s="104"/>
    </row>
    <row r="534" spans="1:11" ht="15" customHeight="1" x14ac:dyDescent="0.2">
      <c r="B534" s="421" t="s">
        <v>405</v>
      </c>
      <c r="C534" s="404"/>
      <c r="D534" s="90"/>
      <c r="E534" s="301">
        <v>917176308.31684041</v>
      </c>
      <c r="F534" s="239"/>
      <c r="G534" s="199"/>
      <c r="H534" s="90"/>
      <c r="I534" s="20"/>
      <c r="J534" s="104"/>
    </row>
    <row r="535" spans="1:11" ht="15" customHeight="1" x14ac:dyDescent="0.2">
      <c r="B535" s="624" t="s">
        <v>71</v>
      </c>
      <c r="C535" s="625"/>
      <c r="D535" s="90"/>
      <c r="E535" s="303">
        <v>23922306587.051208</v>
      </c>
      <c r="F535" s="237">
        <v>0.11833919669738568</v>
      </c>
      <c r="G535" s="201"/>
      <c r="H535" s="90"/>
      <c r="I535" s="20"/>
      <c r="J535" s="104"/>
      <c r="K535" s="209" t="b">
        <f>IF(ABS(E535-SUM(E536:E541))&lt;0.001,TRUE,FALSE)</f>
        <v>1</v>
      </c>
    </row>
    <row r="536" spans="1:11" ht="15" customHeight="1" x14ac:dyDescent="0.2">
      <c r="B536" s="641" t="s">
        <v>70</v>
      </c>
      <c r="C536" s="642"/>
      <c r="D536" s="90"/>
      <c r="E536" s="301"/>
      <c r="F536" s="239"/>
      <c r="G536" s="199"/>
      <c r="H536" s="90"/>
      <c r="I536" s="20"/>
      <c r="J536" s="104"/>
    </row>
    <row r="537" spans="1:11" ht="15" customHeight="1" x14ac:dyDescent="0.2">
      <c r="B537" s="641" t="s">
        <v>361</v>
      </c>
      <c r="C537" s="642"/>
      <c r="D537" s="90"/>
      <c r="E537" s="301">
        <v>0</v>
      </c>
      <c r="F537" s="239"/>
      <c r="G537" s="199"/>
      <c r="H537" s="90"/>
      <c r="I537" s="20"/>
      <c r="J537" s="104"/>
    </row>
    <row r="538" spans="1:11" ht="15" customHeight="1" x14ac:dyDescent="0.2">
      <c r="B538" s="639" t="s">
        <v>413</v>
      </c>
      <c r="C538" s="640"/>
      <c r="D538" s="90"/>
      <c r="E538" s="301">
        <v>18329164152.176189</v>
      </c>
      <c r="F538" s="239">
        <v>0.11278073146202972</v>
      </c>
      <c r="G538" s="199"/>
      <c r="H538" s="90"/>
      <c r="I538" s="20"/>
      <c r="J538" s="104"/>
    </row>
    <row r="539" spans="1:11" ht="15" customHeight="1" x14ac:dyDescent="0.2">
      <c r="B539" s="641" t="s">
        <v>357</v>
      </c>
      <c r="C539" s="642"/>
      <c r="D539" s="90"/>
      <c r="E539" s="301">
        <v>3331238869.7610593</v>
      </c>
      <c r="F539" s="239">
        <v>0.19007806919161063</v>
      </c>
      <c r="G539" s="199"/>
      <c r="H539" s="90"/>
      <c r="I539" s="20"/>
      <c r="J539" s="104"/>
    </row>
    <row r="540" spans="1:11" ht="15" customHeight="1" x14ac:dyDescent="0.2">
      <c r="B540" s="641" t="s">
        <v>358</v>
      </c>
      <c r="C540" s="642"/>
      <c r="D540" s="90"/>
      <c r="E540" s="301">
        <v>592133437.05612147</v>
      </c>
      <c r="F540" s="239">
        <v>2.6234660132757437E-2</v>
      </c>
      <c r="G540" s="199"/>
      <c r="H540" s="90"/>
      <c r="I540" s="20"/>
      <c r="J540" s="104"/>
    </row>
    <row r="541" spans="1:11" ht="12.75" customHeight="1" x14ac:dyDescent="0.2">
      <c r="B541" s="641" t="s">
        <v>359</v>
      </c>
      <c r="C541" s="642"/>
      <c r="D541" s="90"/>
      <c r="E541" s="301">
        <v>1669770128.0578384</v>
      </c>
      <c r="F541" s="239">
        <v>8.1981191575417611E-2</v>
      </c>
      <c r="G541" s="199"/>
      <c r="H541" s="90"/>
      <c r="I541" s="20"/>
      <c r="J541" s="104"/>
      <c r="K541" s="209" t="b">
        <f>IF(ABS(E541-SUM(E542:E546))&lt;0.001,TRUE,FALSE)</f>
        <v>1</v>
      </c>
    </row>
    <row r="542" spans="1:11" ht="15" customHeight="1" x14ac:dyDescent="0.2">
      <c r="B542" s="607" t="s">
        <v>394</v>
      </c>
      <c r="C542" s="608"/>
      <c r="D542" s="90"/>
      <c r="E542" s="301">
        <v>1296657345.9872272</v>
      </c>
      <c r="F542" s="239">
        <v>7.8355965459581567E-2</v>
      </c>
      <c r="G542" s="199"/>
      <c r="H542" s="90"/>
      <c r="I542" s="20"/>
      <c r="J542" s="104"/>
    </row>
    <row r="543" spans="1:11" ht="15" customHeight="1" x14ac:dyDescent="0.2">
      <c r="B543" s="607" t="s">
        <v>395</v>
      </c>
      <c r="C543" s="608"/>
      <c r="D543" s="90"/>
      <c r="E543" s="301">
        <v>25955764.295326855</v>
      </c>
      <c r="F543" s="239">
        <v>0.15065185567018347</v>
      </c>
      <c r="G543" s="199"/>
      <c r="H543" s="90"/>
      <c r="I543" s="20"/>
      <c r="J543" s="104"/>
    </row>
    <row r="544" spans="1:11" ht="15" customHeight="1" x14ac:dyDescent="0.2">
      <c r="B544" s="607" t="s">
        <v>396</v>
      </c>
      <c r="C544" s="608"/>
      <c r="D544" s="90"/>
      <c r="E544" s="301">
        <v>42456620.44683601</v>
      </c>
      <c r="F544" s="239">
        <v>0.10699804684508152</v>
      </c>
      <c r="G544" s="199"/>
      <c r="H544" s="90"/>
      <c r="I544" s="20"/>
      <c r="J544" s="104"/>
    </row>
    <row r="545" spans="1:11" ht="15" customHeight="1" x14ac:dyDescent="0.2">
      <c r="B545" s="607" t="s">
        <v>397</v>
      </c>
      <c r="C545" s="608"/>
      <c r="D545" s="90"/>
      <c r="E545" s="301">
        <v>11109231.957647908</v>
      </c>
      <c r="F545" s="239">
        <v>8.9423540805499524E-2</v>
      </c>
      <c r="G545" s="199"/>
      <c r="H545" s="90"/>
      <c r="I545" s="20"/>
      <c r="J545" s="104"/>
    </row>
    <row r="546" spans="1:11" ht="12.75" x14ac:dyDescent="0.2">
      <c r="B546" s="631" t="s">
        <v>406</v>
      </c>
      <c r="C546" s="632"/>
      <c r="D546" s="90"/>
      <c r="E546" s="301">
        <v>293591165.37080038</v>
      </c>
      <c r="F546" s="239">
        <v>8.8561390673589591E-2</v>
      </c>
      <c r="G546" s="199"/>
      <c r="H546" s="90"/>
      <c r="I546" s="20"/>
      <c r="J546" s="104"/>
    </row>
    <row r="547" spans="1:11" ht="18.75" customHeight="1" x14ac:dyDescent="0.2">
      <c r="B547" s="624" t="s">
        <v>362</v>
      </c>
      <c r="C547" s="625"/>
      <c r="D547" s="90"/>
      <c r="E547" s="303">
        <v>10529875.060000004</v>
      </c>
      <c r="F547" s="237">
        <v>0.10718209197495598</v>
      </c>
      <c r="G547" s="199"/>
      <c r="H547" s="90"/>
      <c r="I547" s="20"/>
      <c r="J547" s="104"/>
      <c r="K547" s="209"/>
    </row>
    <row r="548" spans="1:11" ht="27.75" customHeight="1" x14ac:dyDescent="0.2">
      <c r="B548" s="622" t="s">
        <v>363</v>
      </c>
      <c r="C548" s="638"/>
      <c r="D548" s="90"/>
      <c r="E548" s="303">
        <v>5481995407.4138794</v>
      </c>
      <c r="F548" s="237">
        <v>3.9126804003966731E-2</v>
      </c>
      <c r="G548" s="201"/>
      <c r="H548" s="90"/>
      <c r="I548" s="20"/>
      <c r="J548" s="104"/>
      <c r="K548" s="209" t="b">
        <f>IF(ABS(E548-SUM(E549:E550))&lt;0.001,TRUE,FALSE)</f>
        <v>1</v>
      </c>
    </row>
    <row r="549" spans="1:11" ht="17.25" customHeight="1" x14ac:dyDescent="0.2">
      <c r="B549" s="423" t="s">
        <v>408</v>
      </c>
      <c r="C549" s="405"/>
      <c r="D549" s="90"/>
      <c r="E549" s="301">
        <v>5253007522.3532963</v>
      </c>
      <c r="F549" s="239">
        <v>1.6557716043587245E-2</v>
      </c>
      <c r="G549" s="201"/>
      <c r="H549" s="90"/>
      <c r="I549" s="20"/>
      <c r="J549" s="104"/>
    </row>
    <row r="550" spans="1:11" ht="24" customHeight="1" x14ac:dyDescent="0.2">
      <c r="B550" s="423" t="s">
        <v>409</v>
      </c>
      <c r="C550" s="405"/>
      <c r="D550" s="90"/>
      <c r="E550" s="301">
        <v>228987885.06058329</v>
      </c>
      <c r="F550" s="239"/>
      <c r="G550" s="201"/>
      <c r="H550" s="90"/>
      <c r="I550" s="20"/>
      <c r="J550" s="104"/>
    </row>
    <row r="551" spans="1:11" s="363" customFormat="1" ht="21.75" customHeight="1" x14ac:dyDescent="0.2">
      <c r="A551" s="6"/>
      <c r="B551" s="622" t="s">
        <v>364</v>
      </c>
      <c r="C551" s="638"/>
      <c r="D551" s="90"/>
      <c r="E551" s="301"/>
      <c r="F551" s="239"/>
      <c r="G551" s="199"/>
      <c r="H551" s="90"/>
      <c r="I551" s="362"/>
      <c r="J551" s="359"/>
    </row>
    <row r="552" spans="1:11" s="363" customFormat="1" ht="27" customHeight="1" x14ac:dyDescent="0.2">
      <c r="A552" s="356"/>
      <c r="B552" s="622" t="s">
        <v>365</v>
      </c>
      <c r="C552" s="630"/>
      <c r="D552" s="360"/>
      <c r="E552" s="301"/>
      <c r="F552" s="239"/>
      <c r="G552" s="361"/>
      <c r="H552" s="360"/>
      <c r="I552" s="362"/>
      <c r="J552" s="359"/>
    </row>
    <row r="553" spans="1:11" s="363" customFormat="1" ht="19.5" customHeight="1" x14ac:dyDescent="0.2">
      <c r="A553" s="356"/>
      <c r="B553" s="622" t="s">
        <v>366</v>
      </c>
      <c r="C553" s="630"/>
      <c r="D553" s="360"/>
      <c r="E553" s="301"/>
      <c r="F553" s="239"/>
      <c r="G553" s="361"/>
      <c r="H553" s="360"/>
      <c r="I553" s="362"/>
      <c r="J553" s="359"/>
    </row>
    <row r="554" spans="1:11" s="363" customFormat="1" ht="18.75" customHeight="1" x14ac:dyDescent="0.2">
      <c r="A554" s="356"/>
      <c r="B554" s="622" t="s">
        <v>367</v>
      </c>
      <c r="C554" s="630"/>
      <c r="D554" s="360"/>
      <c r="E554" s="301"/>
      <c r="F554" s="239"/>
      <c r="G554" s="361"/>
      <c r="H554" s="360"/>
      <c r="I554" s="362"/>
      <c r="J554" s="359"/>
    </row>
    <row r="555" spans="1:11" ht="12.75" customHeight="1" x14ac:dyDescent="0.2">
      <c r="A555" s="356"/>
      <c r="B555" s="622" t="s">
        <v>368</v>
      </c>
      <c r="C555" s="623"/>
      <c r="D555" s="360"/>
      <c r="E555" s="301"/>
      <c r="F555" s="239"/>
      <c r="G555" s="361"/>
      <c r="H555" s="360"/>
      <c r="I555" s="20"/>
      <c r="J555" s="104"/>
    </row>
    <row r="556" spans="1:11" s="95" customFormat="1" ht="16.5" customHeight="1" x14ac:dyDescent="0.2">
      <c r="A556" s="6"/>
      <c r="B556" s="622" t="s">
        <v>369</v>
      </c>
      <c r="C556" s="623"/>
      <c r="D556" s="90"/>
      <c r="E556" s="301"/>
      <c r="F556" s="239"/>
      <c r="G556" s="201"/>
      <c r="H556" s="90"/>
      <c r="I556" s="94"/>
      <c r="J556" s="104"/>
    </row>
    <row r="557" spans="1:11" s="95" customFormat="1" ht="16.5" customHeight="1" x14ac:dyDescent="0.2">
      <c r="A557" s="91"/>
      <c r="B557" s="628" t="s">
        <v>66</v>
      </c>
      <c r="C557" s="629"/>
      <c r="D557" s="93"/>
      <c r="E557" s="303">
        <v>1533866145.4271357</v>
      </c>
      <c r="F557" s="237">
        <v>6.9623223494379438E-3</v>
      </c>
      <c r="G557" s="200"/>
      <c r="H557" s="93"/>
      <c r="I557" s="94"/>
      <c r="J557" s="104"/>
    </row>
    <row r="558" spans="1:11" ht="16.5" customHeight="1" x14ac:dyDescent="0.2">
      <c r="A558" s="91"/>
      <c r="B558" s="624" t="s">
        <v>375</v>
      </c>
      <c r="C558" s="625"/>
      <c r="D558" s="93"/>
      <c r="E558" s="301">
        <v>1514138909.1371353</v>
      </c>
      <c r="F558" s="239">
        <v>6.6705645917093381E-3</v>
      </c>
      <c r="G558" s="200"/>
      <c r="H558" s="93"/>
      <c r="I558" s="20"/>
      <c r="J558" s="104"/>
    </row>
    <row r="559" spans="1:11" ht="13.5" customHeight="1" x14ac:dyDescent="0.2">
      <c r="B559" s="624" t="s">
        <v>236</v>
      </c>
      <c r="C559" s="625"/>
      <c r="D559" s="90"/>
      <c r="E559" s="301">
        <v>-311312</v>
      </c>
      <c r="F559" s="239">
        <v>-0.42637398679587035</v>
      </c>
      <c r="G559" s="199"/>
      <c r="H559" s="90"/>
      <c r="I559" s="20"/>
      <c r="J559" s="104"/>
    </row>
    <row r="560" spans="1:11" s="95" customFormat="1" ht="16.5" customHeight="1" x14ac:dyDescent="0.2">
      <c r="A560" s="6"/>
      <c r="B560" s="624" t="s">
        <v>316</v>
      </c>
      <c r="C560" s="625"/>
      <c r="D560" s="90"/>
      <c r="E560" s="301">
        <v>-27228</v>
      </c>
      <c r="F560" s="239">
        <v>-9.6195976897032409E-2</v>
      </c>
      <c r="G560" s="199"/>
      <c r="H560" s="90"/>
      <c r="I560" s="94"/>
      <c r="J560" s="104"/>
    </row>
    <row r="561" spans="1:11" ht="18" customHeight="1" x14ac:dyDescent="0.2">
      <c r="A561" s="91"/>
      <c r="B561" s="628" t="s">
        <v>67</v>
      </c>
      <c r="C561" s="629"/>
      <c r="D561" s="93"/>
      <c r="E561" s="303">
        <v>254949599.98336545</v>
      </c>
      <c r="F561" s="237">
        <v>4.2131428605251875E-2</v>
      </c>
      <c r="G561" s="200"/>
      <c r="H561" s="93"/>
      <c r="I561" s="20"/>
      <c r="J561" s="104"/>
      <c r="K561" s="209" t="b">
        <f>IF(ABS(E561-SUM(E562:E563))&lt;0.001,TRUE,FALSE)</f>
        <v>1</v>
      </c>
    </row>
    <row r="562" spans="1:11" ht="12.75" x14ac:dyDescent="0.2">
      <c r="B562" s="624" t="s">
        <v>68</v>
      </c>
      <c r="C562" s="625"/>
      <c r="D562" s="90"/>
      <c r="E562" s="301">
        <v>230386930.46999833</v>
      </c>
      <c r="F562" s="239">
        <v>4.5617386468961518E-2</v>
      </c>
      <c r="G562" s="199"/>
      <c r="H562" s="90"/>
      <c r="I562" s="20"/>
      <c r="J562" s="104"/>
    </row>
    <row r="563" spans="1:11" s="95" customFormat="1" ht="12.75" x14ac:dyDescent="0.2">
      <c r="A563" s="6"/>
      <c r="B563" s="624" t="s">
        <v>69</v>
      </c>
      <c r="C563" s="625"/>
      <c r="D563" s="90"/>
      <c r="E563" s="301">
        <v>24562669.513367143</v>
      </c>
      <c r="F563" s="239">
        <v>1.0531827006047045E-2</v>
      </c>
      <c r="G563" s="199"/>
      <c r="H563" s="90"/>
      <c r="I563" s="94"/>
      <c r="J563" s="104"/>
    </row>
    <row r="564" spans="1:11" ht="31.5" customHeight="1" x14ac:dyDescent="0.2">
      <c r="A564" s="91"/>
      <c r="B564" s="633" t="s">
        <v>293</v>
      </c>
      <c r="C564" s="634"/>
      <c r="D564" s="98"/>
      <c r="E564" s="326">
        <v>40765848096.934273</v>
      </c>
      <c r="F564" s="243">
        <v>7.6553995771895922E-2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30.6.2024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626"/>
      <c r="C568" s="627"/>
      <c r="D568" s="87"/>
      <c r="E568" s="88" t="s">
        <v>6</v>
      </c>
      <c r="F568" s="339" t="str">
        <f>$H$5</f>
        <v>PCAP</v>
      </c>
      <c r="G568" s="89"/>
      <c r="H568" s="20"/>
    </row>
    <row r="569" spans="1:11" s="104" customFormat="1" ht="27" customHeight="1" x14ac:dyDescent="0.2">
      <c r="A569" s="6"/>
      <c r="B569" s="635" t="s">
        <v>292</v>
      </c>
      <c r="C569" s="636"/>
      <c r="D569" s="637"/>
      <c r="E569" s="101"/>
      <c r="F569" s="176"/>
      <c r="G569" s="102"/>
      <c r="H569" s="103"/>
    </row>
    <row r="570" spans="1:11" s="104" customFormat="1" ht="32.25" customHeight="1" x14ac:dyDescent="0.2">
      <c r="A570" s="6"/>
      <c r="B570" s="604" t="s">
        <v>291</v>
      </c>
      <c r="C570" s="605"/>
      <c r="D570" s="606"/>
      <c r="E570" s="327">
        <v>6126692974.5578403</v>
      </c>
      <c r="F570" s="177">
        <v>2.2263354087371567E-2</v>
      </c>
      <c r="G570" s="105"/>
      <c r="H570" s="106"/>
      <c r="K570" s="209" t="b">
        <f>IF(ABS(E570-SUM(E571,E585,E593:E594,E598))&lt;0.001,TRUE,FALSE)</f>
        <v>1</v>
      </c>
    </row>
    <row r="571" spans="1:11" s="104" customFormat="1" ht="28.5" customHeight="1" x14ac:dyDescent="0.2">
      <c r="A571" s="6"/>
      <c r="B571" s="595" t="s">
        <v>183</v>
      </c>
      <c r="C571" s="596"/>
      <c r="D571" s="600"/>
      <c r="E571" s="327">
        <v>4904563691.1817808</v>
      </c>
      <c r="F571" s="177">
        <v>1.1809196589582349E-2</v>
      </c>
      <c r="G571" s="109"/>
      <c r="H571" s="106"/>
      <c r="K571" s="209" t="b">
        <f>IF(ABS(E571-SUM(E572:E584))&lt;0.001,TRUE,FALSE)</f>
        <v>1</v>
      </c>
    </row>
    <row r="572" spans="1:11" s="104" customFormat="1" ht="12.75" x14ac:dyDescent="0.2">
      <c r="A572" s="6"/>
      <c r="B572" s="601" t="s">
        <v>53</v>
      </c>
      <c r="C572" s="602"/>
      <c r="D572" s="603"/>
      <c r="E572" s="328">
        <v>3670872819.8900008</v>
      </c>
      <c r="F572" s="174">
        <v>2.2540535301729836E-2</v>
      </c>
      <c r="G572" s="109"/>
      <c r="H572" s="106"/>
    </row>
    <row r="573" spans="1:11" s="104" customFormat="1" ht="12.75" x14ac:dyDescent="0.2">
      <c r="A573" s="6"/>
      <c r="B573" s="169" t="s">
        <v>360</v>
      </c>
      <c r="C573" s="383"/>
      <c r="D573" s="384"/>
      <c r="E573" s="328">
        <v>95789690.657978028</v>
      </c>
      <c r="F573" s="174">
        <v>-0.49649111579393368</v>
      </c>
      <c r="G573" s="109"/>
      <c r="H573" s="106"/>
    </row>
    <row r="574" spans="1:11" s="104" customFormat="1" ht="42.75" customHeight="1" x14ac:dyDescent="0.2">
      <c r="A574" s="6"/>
      <c r="B574" s="601" t="s">
        <v>429</v>
      </c>
      <c r="C574" s="602"/>
      <c r="D574" s="603"/>
      <c r="E574" s="328">
        <v>200914894.18000197</v>
      </c>
      <c r="F574" s="174">
        <v>1.9215823124348663E-2</v>
      </c>
      <c r="G574" s="109"/>
      <c r="H574" s="106"/>
    </row>
    <row r="575" spans="1:11" s="104" customFormat="1" ht="15" customHeight="1" x14ac:dyDescent="0.2">
      <c r="A575" s="6"/>
      <c r="B575" s="601" t="s">
        <v>54</v>
      </c>
      <c r="C575" s="602"/>
      <c r="D575" s="603"/>
      <c r="E575" s="328">
        <v>12936948.959999982</v>
      </c>
      <c r="F575" s="174">
        <v>-3.2470066220636973E-2</v>
      </c>
      <c r="G575" s="109"/>
      <c r="H575" s="106"/>
    </row>
    <row r="576" spans="1:11" s="104" customFormat="1" ht="15" customHeight="1" x14ac:dyDescent="0.2">
      <c r="A576" s="6"/>
      <c r="B576" s="601" t="s">
        <v>496</v>
      </c>
      <c r="C576" s="602"/>
      <c r="D576" s="603"/>
      <c r="E576" s="328">
        <v>32398523.01000094</v>
      </c>
      <c r="F576" s="174">
        <v>1.0545595130353469E-2</v>
      </c>
      <c r="G576" s="109"/>
      <c r="H576" s="106"/>
    </row>
    <row r="577" spans="1:11" s="104" customFormat="1" ht="12.75" x14ac:dyDescent="0.2">
      <c r="A577" s="6"/>
      <c r="B577" s="601" t="s">
        <v>302</v>
      </c>
      <c r="C577" s="602"/>
      <c r="D577" s="603"/>
      <c r="E577" s="328">
        <v>2845.780000000002</v>
      </c>
      <c r="F577" s="174">
        <v>0.50050354591231661</v>
      </c>
      <c r="G577" s="109"/>
      <c r="H577" s="106"/>
    </row>
    <row r="578" spans="1:11" s="104" customFormat="1" ht="12.75" x14ac:dyDescent="0.2">
      <c r="A578" s="6"/>
      <c r="B578" s="169" t="s">
        <v>184</v>
      </c>
      <c r="C578" s="170"/>
      <c r="D578" s="171"/>
      <c r="E578" s="328">
        <v>371934467.28000057</v>
      </c>
      <c r="F578" s="174">
        <v>0.13391142768907294</v>
      </c>
      <c r="G578" s="109"/>
      <c r="H578" s="110"/>
    </row>
    <row r="579" spans="1:11" s="104" customFormat="1" ht="12.75" x14ac:dyDescent="0.2">
      <c r="A579" s="6"/>
      <c r="B579" s="395" t="s">
        <v>373</v>
      </c>
      <c r="C579" s="170"/>
      <c r="D579" s="171"/>
      <c r="E579" s="328">
        <v>431384373.35999966</v>
      </c>
      <c r="F579" s="174">
        <v>4.5712127902123978E-2</v>
      </c>
      <c r="G579" s="109"/>
      <c r="H579" s="110"/>
    </row>
    <row r="580" spans="1:11" s="104" customFormat="1" ht="14.25" customHeight="1" x14ac:dyDescent="0.2">
      <c r="A580" s="6"/>
      <c r="B580" s="169" t="s">
        <v>185</v>
      </c>
      <c r="C580" s="170"/>
      <c r="D580" s="171"/>
      <c r="E580" s="328">
        <v>383382.00379899901</v>
      </c>
      <c r="F580" s="174">
        <v>-0.14244652152495352</v>
      </c>
      <c r="G580" s="109"/>
      <c r="H580" s="110"/>
    </row>
    <row r="581" spans="1:11" s="104" customFormat="1" ht="12.75" x14ac:dyDescent="0.2">
      <c r="A581" s="6"/>
      <c r="B581" s="601" t="s">
        <v>186</v>
      </c>
      <c r="C581" s="602"/>
      <c r="D581" s="603"/>
      <c r="E581" s="328">
        <v>85939299.049999863</v>
      </c>
      <c r="F581" s="174">
        <v>5.5749603030787132E-2</v>
      </c>
      <c r="G581" s="109"/>
      <c r="H581" s="110"/>
    </row>
    <row r="582" spans="1:11" s="104" customFormat="1" ht="12.75" x14ac:dyDescent="0.2">
      <c r="A582" s="6"/>
      <c r="B582" s="601" t="s">
        <v>187</v>
      </c>
      <c r="C582" s="602"/>
      <c r="D582" s="603"/>
      <c r="E582" s="328"/>
      <c r="F582" s="174"/>
      <c r="G582" s="109"/>
      <c r="H582" s="106"/>
    </row>
    <row r="583" spans="1:11" s="104" customFormat="1" ht="12.75" x14ac:dyDescent="0.2">
      <c r="A583" s="6"/>
      <c r="B583" s="601" t="s">
        <v>188</v>
      </c>
      <c r="C583" s="602"/>
      <c r="D583" s="603"/>
      <c r="E583" s="328">
        <v>510129.00999999716</v>
      </c>
      <c r="F583" s="174">
        <v>-2.0428877973277415E-2</v>
      </c>
      <c r="G583" s="109"/>
      <c r="H583" s="106"/>
    </row>
    <row r="584" spans="1:11" s="104" customFormat="1" ht="21" customHeight="1" x14ac:dyDescent="0.2">
      <c r="A584" s="6"/>
      <c r="B584" s="601" t="s">
        <v>378</v>
      </c>
      <c r="C584" s="602"/>
      <c r="D584" s="603"/>
      <c r="E584" s="328">
        <v>1496318</v>
      </c>
      <c r="F584" s="174">
        <v>-9.3241723347214589E-2</v>
      </c>
      <c r="G584" s="109"/>
      <c r="H584" s="106"/>
    </row>
    <row r="585" spans="1:11" s="104" customFormat="1" ht="18" customHeight="1" x14ac:dyDescent="0.2">
      <c r="A585" s="6"/>
      <c r="B585" s="595" t="s">
        <v>55</v>
      </c>
      <c r="C585" s="596"/>
      <c r="D585" s="600"/>
      <c r="E585" s="327">
        <v>150418687.41606635</v>
      </c>
      <c r="F585" s="177">
        <v>0.11182792703730149</v>
      </c>
      <c r="G585" s="108"/>
      <c r="H585" s="106"/>
      <c r="K585" s="209" t="b">
        <f>IF(ABS(E585-SUM(E586,E589,E592))&lt;0.001,TRUE,FALSE)</f>
        <v>1</v>
      </c>
    </row>
    <row r="586" spans="1:11" s="104" customFormat="1" ht="15" customHeight="1" x14ac:dyDescent="0.2">
      <c r="A586" s="6"/>
      <c r="B586" s="619" t="s">
        <v>56</v>
      </c>
      <c r="C586" s="620"/>
      <c r="D586" s="621"/>
      <c r="E586" s="328">
        <v>85137148.870703161</v>
      </c>
      <c r="F586" s="174">
        <v>7.8356911296409759E-2</v>
      </c>
      <c r="G586" s="109"/>
      <c r="H586" s="106"/>
      <c r="K586" s="209" t="b">
        <f>IF(ABS(E586-SUM(E587:E588))&lt;0.001,TRUE,FALSE)</f>
        <v>1</v>
      </c>
    </row>
    <row r="587" spans="1:11" s="104" customFormat="1" ht="15" customHeight="1" x14ac:dyDescent="0.2">
      <c r="A587" s="6"/>
      <c r="B587" s="601" t="s">
        <v>57</v>
      </c>
      <c r="C587" s="602"/>
      <c r="D587" s="603"/>
      <c r="E587" s="328">
        <v>2764643.0100001446</v>
      </c>
      <c r="F587" s="174">
        <v>3.6104649663699195E-2</v>
      </c>
      <c r="G587" s="109"/>
      <c r="H587" s="111"/>
    </row>
    <row r="588" spans="1:11" s="104" customFormat="1" ht="18" customHeight="1" x14ac:dyDescent="0.2">
      <c r="A588" s="24"/>
      <c r="B588" s="601" t="s">
        <v>58</v>
      </c>
      <c r="C588" s="602"/>
      <c r="D588" s="603"/>
      <c r="E588" s="328">
        <v>82372505.860703021</v>
      </c>
      <c r="F588" s="174">
        <v>7.9834863757362262E-2</v>
      </c>
      <c r="G588" s="109"/>
      <c r="H588" s="112"/>
    </row>
    <row r="589" spans="1:11" s="104" customFormat="1" ht="15" customHeight="1" x14ac:dyDescent="0.2">
      <c r="A589" s="24"/>
      <c r="B589" s="619" t="s">
        <v>379</v>
      </c>
      <c r="C589" s="620"/>
      <c r="D589" s="621"/>
      <c r="E589" s="328">
        <v>65281538.545363143</v>
      </c>
      <c r="F589" s="174">
        <v>0.15873284765533291</v>
      </c>
      <c r="G589" s="109"/>
      <c r="H589" s="107"/>
      <c r="K589" s="209" t="b">
        <f>IF(ABS(E589-SUM(E590:E591))&lt;0.001,TRUE,FALSE)</f>
        <v>1</v>
      </c>
    </row>
    <row r="590" spans="1:11" s="104" customFormat="1" ht="15" customHeight="1" x14ac:dyDescent="0.2">
      <c r="A590" s="6"/>
      <c r="B590" s="601" t="s">
        <v>372</v>
      </c>
      <c r="C590" s="602"/>
      <c r="D590" s="603"/>
      <c r="E590" s="328">
        <v>7443.17</v>
      </c>
      <c r="F590" s="174">
        <v>0.20405159040210163</v>
      </c>
      <c r="G590" s="109"/>
      <c r="H590" s="106"/>
    </row>
    <row r="591" spans="1:11" s="104" customFormat="1" ht="15" customHeight="1" x14ac:dyDescent="0.2">
      <c r="A591" s="6"/>
      <c r="B591" s="601" t="s">
        <v>434</v>
      </c>
      <c r="C591" s="602"/>
      <c r="D591" s="603"/>
      <c r="E591" s="328">
        <v>65274095.375363149</v>
      </c>
      <c r="F591" s="174">
        <v>0.15872787450842729</v>
      </c>
      <c r="G591" s="109"/>
      <c r="H591" s="111"/>
    </row>
    <row r="592" spans="1:11" s="104" customFormat="1" ht="18" customHeight="1" x14ac:dyDescent="0.2">
      <c r="A592" s="6"/>
      <c r="B592" s="619" t="s">
        <v>180</v>
      </c>
      <c r="C592" s="620"/>
      <c r="D592" s="621"/>
      <c r="E592" s="328"/>
      <c r="F592" s="174"/>
      <c r="G592" s="109"/>
      <c r="H592" s="111"/>
    </row>
    <row r="593" spans="1:11" s="104" customFormat="1" ht="26.25" customHeight="1" x14ac:dyDescent="0.2">
      <c r="A593" s="24"/>
      <c r="B593" s="595" t="s">
        <v>189</v>
      </c>
      <c r="C593" s="596"/>
      <c r="D593" s="600"/>
      <c r="E593" s="327">
        <v>478495198.25999498</v>
      </c>
      <c r="F593" s="177">
        <v>-5.2412002559034665E-3</v>
      </c>
      <c r="G593" s="109"/>
      <c r="H593" s="107"/>
    </row>
    <row r="594" spans="1:11" s="104" customFormat="1" ht="17.25" customHeight="1" x14ac:dyDescent="0.2">
      <c r="A594" s="6"/>
      <c r="B594" s="595" t="s">
        <v>190</v>
      </c>
      <c r="C594" s="596"/>
      <c r="D594" s="600"/>
      <c r="E594" s="327">
        <v>643159171.83999801</v>
      </c>
      <c r="F594" s="177">
        <v>0.10855261124635462</v>
      </c>
      <c r="G594" s="109"/>
      <c r="H594" s="106"/>
      <c r="K594" s="209" t="b">
        <f>IF(ABS(E594-SUM(E595:E597))&lt;0.001,TRUE,FALSE)</f>
        <v>1</v>
      </c>
    </row>
    <row r="595" spans="1:11" s="104" customFormat="1" ht="17.25" customHeight="1" x14ac:dyDescent="0.2">
      <c r="A595" s="6"/>
      <c r="B595" s="601" t="s">
        <v>191</v>
      </c>
      <c r="C595" s="602"/>
      <c r="D595" s="603"/>
      <c r="E595" s="328">
        <v>548836217.42999816</v>
      </c>
      <c r="F595" s="174">
        <v>0.10786498999003014</v>
      </c>
      <c r="G595" s="109"/>
      <c r="H595" s="106"/>
    </row>
    <row r="596" spans="1:11" s="104" customFormat="1" ht="17.25" customHeight="1" x14ac:dyDescent="0.2">
      <c r="A596" s="6"/>
      <c r="B596" s="601" t="s">
        <v>392</v>
      </c>
      <c r="C596" s="602"/>
      <c r="D596" s="603"/>
      <c r="E596" s="328">
        <v>261901.44000000169</v>
      </c>
      <c r="F596" s="174">
        <v>0.14611262746165932</v>
      </c>
      <c r="G596" s="109"/>
      <c r="H596" s="106"/>
    </row>
    <row r="597" spans="1:11" s="104" customFormat="1" ht="33" customHeight="1" x14ac:dyDescent="0.2">
      <c r="A597" s="6"/>
      <c r="B597" s="419" t="s">
        <v>393</v>
      </c>
      <c r="C597" s="383"/>
      <c r="D597" s="384"/>
      <c r="E597" s="328">
        <v>94061052.96999976</v>
      </c>
      <c r="F597" s="174">
        <v>0.11248000921911472</v>
      </c>
      <c r="G597" s="109"/>
      <c r="H597" s="106"/>
    </row>
    <row r="598" spans="1:11" s="104" customFormat="1" ht="32.25" customHeight="1" x14ac:dyDescent="0.2">
      <c r="A598" s="6"/>
      <c r="B598" s="595" t="s">
        <v>82</v>
      </c>
      <c r="C598" s="609"/>
      <c r="D598" s="610"/>
      <c r="E598" s="327">
        <v>-49943774.140000001</v>
      </c>
      <c r="F598" s="177">
        <v>-1.1854395065739154E-2</v>
      </c>
      <c r="G598" s="102"/>
      <c r="H598" s="106"/>
    </row>
    <row r="599" spans="1:11" s="104" customFormat="1" ht="12.75" customHeight="1" x14ac:dyDescent="0.2">
      <c r="A599" s="24"/>
      <c r="B599" s="604" t="s">
        <v>60</v>
      </c>
      <c r="C599" s="605"/>
      <c r="D599" s="606"/>
      <c r="E599" s="327">
        <v>336214072.11117065</v>
      </c>
      <c r="F599" s="177">
        <v>-0.3070315152328994</v>
      </c>
      <c r="G599" s="105"/>
      <c r="H599" s="107"/>
      <c r="K599" s="209" t="b">
        <f>IF(ABS(E599-SUM(E600:E602))&lt;0.001,TRUE,FALSE)</f>
        <v>1</v>
      </c>
    </row>
    <row r="600" spans="1:11" s="104" customFormat="1" ht="12.75" customHeight="1" x14ac:dyDescent="0.2">
      <c r="A600" s="24"/>
      <c r="B600" s="597" t="s">
        <v>390</v>
      </c>
      <c r="C600" s="598"/>
      <c r="D600" s="599"/>
      <c r="E600" s="328">
        <v>194109438.03427082</v>
      </c>
      <c r="F600" s="174">
        <v>-0.45710705307327582</v>
      </c>
      <c r="G600" s="105"/>
      <c r="H600" s="107"/>
    </row>
    <row r="601" spans="1:11" s="104" customFormat="1" ht="12.75" x14ac:dyDescent="0.2">
      <c r="A601" s="24"/>
      <c r="B601" s="597" t="s">
        <v>391</v>
      </c>
      <c r="C601" s="598"/>
      <c r="D601" s="599"/>
      <c r="E601" s="328">
        <v>142104634.07689986</v>
      </c>
      <c r="F601" s="174">
        <v>0.11338456218461146</v>
      </c>
      <c r="G601" s="105"/>
      <c r="H601" s="107"/>
    </row>
    <row r="602" spans="1:11" s="104" customFormat="1" ht="12.75" x14ac:dyDescent="0.2">
      <c r="A602" s="24"/>
      <c r="B602" s="597" t="s">
        <v>462</v>
      </c>
      <c r="C602" s="598"/>
      <c r="D602" s="599"/>
      <c r="E602" s="328"/>
      <c r="F602" s="174"/>
      <c r="G602" s="105"/>
      <c r="H602" s="107"/>
    </row>
    <row r="603" spans="1:11" s="359" customFormat="1" ht="12.75" hidden="1" x14ac:dyDescent="0.2">
      <c r="A603" s="6"/>
      <c r="B603" s="604"/>
      <c r="C603" s="605"/>
      <c r="D603" s="606"/>
      <c r="E603" s="327"/>
      <c r="F603" s="177"/>
      <c r="G603" s="109"/>
      <c r="H603" s="106"/>
    </row>
    <row r="604" spans="1:11" s="359" customFormat="1" ht="32.25" customHeight="1" x14ac:dyDescent="0.2">
      <c r="A604" s="356"/>
      <c r="B604" s="604" t="s">
        <v>481</v>
      </c>
      <c r="C604" s="605"/>
      <c r="D604" s="606"/>
      <c r="E604" s="327"/>
      <c r="F604" s="327"/>
      <c r="G604" s="357"/>
      <c r="H604" s="358"/>
    </row>
    <row r="605" spans="1:11" s="359" customFormat="1" ht="24.75" customHeight="1" x14ac:dyDescent="0.2">
      <c r="A605" s="356"/>
      <c r="B605" s="604" t="s">
        <v>482</v>
      </c>
      <c r="C605" s="611"/>
      <c r="D605" s="612"/>
      <c r="E605" s="328"/>
      <c r="F605" s="174"/>
      <c r="G605" s="357"/>
      <c r="H605" s="358"/>
    </row>
    <row r="606" spans="1:11" s="359" customFormat="1" ht="21" customHeight="1" x14ac:dyDescent="0.2">
      <c r="A606" s="356"/>
      <c r="B606" s="604" t="s">
        <v>342</v>
      </c>
      <c r="C606" s="611"/>
      <c r="D606" s="612"/>
      <c r="E606" s="327">
        <v>1534917105.4579563</v>
      </c>
      <c r="F606" s="177">
        <v>-7.068656956584618E-2</v>
      </c>
      <c r="G606" s="357"/>
      <c r="H606" s="358"/>
      <c r="K606" s="209" t="b">
        <f>IF(ABS(E606-SUM(E607,E616))&lt;0.001,TRUE,FALSE)</f>
        <v>1</v>
      </c>
    </row>
    <row r="607" spans="1:11" s="104" customFormat="1" ht="18" customHeight="1" x14ac:dyDescent="0.2">
      <c r="A607" s="356"/>
      <c r="B607" s="595" t="s">
        <v>61</v>
      </c>
      <c r="C607" s="596"/>
      <c r="D607" s="600"/>
      <c r="E607" s="327">
        <v>457367515.80291492</v>
      </c>
      <c r="F607" s="177">
        <v>-2.8760838533685606E-2</v>
      </c>
      <c r="G607" s="357"/>
      <c r="H607" s="358"/>
      <c r="K607" s="209" t="b">
        <f>IF(ABS(E607-SUM(E608:E615))&lt;0.001,TRUE,FALSE)</f>
        <v>0</v>
      </c>
    </row>
    <row r="608" spans="1:11" s="104" customFormat="1" ht="15" customHeight="1" x14ac:dyDescent="0.2">
      <c r="A608" s="6"/>
      <c r="B608" s="601" t="s">
        <v>471</v>
      </c>
      <c r="C608" s="602"/>
      <c r="D608" s="603"/>
      <c r="E608" s="328">
        <v>36522.990000000005</v>
      </c>
      <c r="F608" s="174">
        <v>-0.98270069903916213</v>
      </c>
      <c r="G608" s="108"/>
      <c r="H608" s="106"/>
    </row>
    <row r="609" spans="1:11" s="104" customFormat="1" ht="15" customHeight="1" x14ac:dyDescent="0.2">
      <c r="A609" s="6"/>
      <c r="B609" s="601" t="s">
        <v>473</v>
      </c>
      <c r="C609" s="602"/>
      <c r="D609" s="603"/>
      <c r="E609" s="328">
        <v>453147690.20319563</v>
      </c>
      <c r="F609" s="174">
        <v>-3.1792851174335723E-2</v>
      </c>
      <c r="G609" s="108"/>
      <c r="H609" s="106"/>
    </row>
    <row r="610" spans="1:11" s="104" customFormat="1" ht="15" customHeight="1" x14ac:dyDescent="0.2">
      <c r="A610" s="6"/>
      <c r="B610" s="601" t="s">
        <v>430</v>
      </c>
      <c r="C610" s="602"/>
      <c r="D610" s="603"/>
      <c r="E610" s="328"/>
      <c r="F610" s="174"/>
      <c r="G610" s="108"/>
      <c r="H610" s="106"/>
    </row>
    <row r="611" spans="1:11" s="104" customFormat="1" ht="12.75" customHeight="1" x14ac:dyDescent="0.2">
      <c r="A611" s="6"/>
      <c r="B611" s="601" t="s">
        <v>469</v>
      </c>
      <c r="C611" s="602"/>
      <c r="D611" s="603"/>
      <c r="E611" s="328">
        <v>68.959999999999994</v>
      </c>
      <c r="F611" s="174">
        <v>-0.93622668380605367</v>
      </c>
      <c r="G611" s="109"/>
      <c r="H611" s="106"/>
    </row>
    <row r="612" spans="1:11" s="104" customFormat="1" ht="12.75" customHeight="1" x14ac:dyDescent="0.2">
      <c r="A612" s="6"/>
      <c r="B612" s="601" t="s">
        <v>399</v>
      </c>
      <c r="C612" s="602"/>
      <c r="D612" s="603"/>
      <c r="E612" s="328">
        <v>0</v>
      </c>
      <c r="F612" s="174">
        <v>-1</v>
      </c>
      <c r="G612" s="109"/>
      <c r="H612" s="106"/>
    </row>
    <row r="613" spans="1:11" s="104" customFormat="1" ht="12.75" customHeight="1" x14ac:dyDescent="0.2">
      <c r="A613" s="6"/>
      <c r="B613" s="601" t="s">
        <v>400</v>
      </c>
      <c r="C613" s="602"/>
      <c r="D613" s="603"/>
      <c r="E613" s="328">
        <v>0</v>
      </c>
      <c r="F613" s="174"/>
      <c r="G613" s="102"/>
      <c r="H613" s="106"/>
    </row>
    <row r="614" spans="1:11" s="104" customFormat="1" ht="12.75" customHeight="1" x14ac:dyDescent="0.2">
      <c r="A614" s="6"/>
      <c r="B614" s="597" t="s">
        <v>443</v>
      </c>
      <c r="C614" s="598"/>
      <c r="D614" s="599"/>
      <c r="E614" s="328">
        <v>3980060.2197209974</v>
      </c>
      <c r="F614" s="174"/>
      <c r="G614" s="102"/>
      <c r="H614" s="106"/>
    </row>
    <row r="615" spans="1:11" s="104" customFormat="1" ht="11.25" customHeight="1" x14ac:dyDescent="0.2">
      <c r="A615" s="6"/>
      <c r="B615" s="597" t="s">
        <v>401</v>
      </c>
      <c r="C615" s="598"/>
      <c r="D615" s="599"/>
      <c r="E615" s="328">
        <v>202791.15999999997</v>
      </c>
      <c r="F615" s="174">
        <v>2.1699258681547207E-2</v>
      </c>
      <c r="G615" s="102"/>
      <c r="H615" s="106"/>
    </row>
    <row r="616" spans="1:11" s="104" customFormat="1" ht="18.75" customHeight="1" x14ac:dyDescent="0.2">
      <c r="A616" s="6"/>
      <c r="B616" s="595" t="s">
        <v>62</v>
      </c>
      <c r="C616" s="596"/>
      <c r="D616" s="600"/>
      <c r="E616" s="327">
        <v>1077549589.6550415</v>
      </c>
      <c r="F616" s="177">
        <v>-8.7407460823373806E-2</v>
      </c>
      <c r="G616" s="109"/>
      <c r="H616" s="113"/>
      <c r="K616" s="209" t="b">
        <f>IF(ABS(E616-SUM(E617:E625))&lt;0.001,TRUE,FALSE)</f>
        <v>1</v>
      </c>
    </row>
    <row r="617" spans="1:11" s="104" customFormat="1" ht="12.75" customHeight="1" x14ac:dyDescent="0.2">
      <c r="A617" s="6"/>
      <c r="B617" s="601" t="s">
        <v>470</v>
      </c>
      <c r="C617" s="602"/>
      <c r="D617" s="603"/>
      <c r="E617" s="328">
        <v>419495925.43246031</v>
      </c>
      <c r="F617" s="174">
        <v>-0.55417170183404507</v>
      </c>
      <c r="G617" s="109"/>
      <c r="H617" s="113"/>
    </row>
    <row r="618" spans="1:11" s="104" customFormat="1" ht="12.75" customHeight="1" x14ac:dyDescent="0.2">
      <c r="A618" s="6"/>
      <c r="B618" s="601" t="s">
        <v>474</v>
      </c>
      <c r="C618" s="602"/>
      <c r="D618" s="603"/>
      <c r="E618" s="328">
        <v>537354726.44756484</v>
      </c>
      <c r="F618" s="174"/>
      <c r="G618" s="109"/>
      <c r="H618" s="113"/>
    </row>
    <row r="619" spans="1:11" s="104" customFormat="1" ht="12.75" customHeight="1" x14ac:dyDescent="0.2">
      <c r="A619" s="6"/>
      <c r="B619" s="601" t="s">
        <v>402</v>
      </c>
      <c r="C619" s="602"/>
      <c r="D619" s="603"/>
      <c r="E619" s="328">
        <v>13134810.759999992</v>
      </c>
      <c r="F619" s="174">
        <v>-0.86227850012263818</v>
      </c>
      <c r="G619" s="109"/>
      <c r="H619" s="113"/>
    </row>
    <row r="620" spans="1:11" s="104" customFormat="1" ht="12.75" customHeight="1" x14ac:dyDescent="0.2">
      <c r="A620" s="6"/>
      <c r="B620" s="601" t="s">
        <v>469</v>
      </c>
      <c r="C620" s="602"/>
      <c r="D620" s="603"/>
      <c r="E620" s="328">
        <v>3213300.2500000009</v>
      </c>
      <c r="F620" s="174">
        <v>-0.62539337161176545</v>
      </c>
      <c r="G620" s="109"/>
      <c r="H620" s="113"/>
    </row>
    <row r="621" spans="1:11" s="104" customFormat="1" ht="12.75" customHeight="1" x14ac:dyDescent="0.2">
      <c r="A621" s="6"/>
      <c r="B621" s="601" t="s">
        <v>472</v>
      </c>
      <c r="C621" s="602"/>
      <c r="D621" s="603"/>
      <c r="E621" s="328">
        <v>25295463.719999991</v>
      </c>
      <c r="F621" s="174"/>
      <c r="G621" s="109"/>
      <c r="H621" s="113"/>
    </row>
    <row r="622" spans="1:11" s="104" customFormat="1" ht="12.75" customHeight="1" x14ac:dyDescent="0.2">
      <c r="A622" s="6"/>
      <c r="B622" s="601" t="s">
        <v>399</v>
      </c>
      <c r="C622" s="602"/>
      <c r="D622" s="603"/>
      <c r="E622" s="328">
        <v>57122435.117263034</v>
      </c>
      <c r="F622" s="174">
        <v>-0.44720704419507851</v>
      </c>
      <c r="G622" s="109"/>
      <c r="H622" s="113"/>
    </row>
    <row r="623" spans="1:11" s="104" customFormat="1" ht="12.75" customHeight="1" x14ac:dyDescent="0.2">
      <c r="A623" s="6"/>
      <c r="B623" s="601" t="s">
        <v>400</v>
      </c>
      <c r="C623" s="602"/>
      <c r="D623" s="603"/>
      <c r="E623" s="328">
        <v>-17232</v>
      </c>
      <c r="F623" s="174">
        <v>-0.87736976942783951</v>
      </c>
      <c r="G623" s="109"/>
      <c r="H623" s="113"/>
    </row>
    <row r="624" spans="1:11" s="457" customFormat="1" ht="12.75" customHeight="1" x14ac:dyDescent="0.2">
      <c r="A624" s="6"/>
      <c r="B624" s="169" t="s">
        <v>425</v>
      </c>
      <c r="C624" s="383"/>
      <c r="D624" s="384"/>
      <c r="E624" s="328">
        <v>15471253.57101096</v>
      </c>
      <c r="F624" s="174">
        <v>-0.14925627252484963</v>
      </c>
      <c r="G624" s="109"/>
      <c r="H624" s="113"/>
    </row>
    <row r="625" spans="1:11" s="457" customFormat="1" ht="21" customHeight="1" x14ac:dyDescent="0.2">
      <c r="A625" s="452"/>
      <c r="B625" s="616" t="s">
        <v>403</v>
      </c>
      <c r="C625" s="617"/>
      <c r="D625" s="618"/>
      <c r="E625" s="453">
        <v>6478906.3567380449</v>
      </c>
      <c r="F625" s="454">
        <v>-0.55290185271213366</v>
      </c>
      <c r="G625" s="455"/>
      <c r="H625" s="456"/>
    </row>
    <row r="626" spans="1:11" s="457" customFormat="1" ht="18.75" customHeight="1" x14ac:dyDescent="0.2">
      <c r="A626" s="452"/>
      <c r="B626" s="604" t="s">
        <v>343</v>
      </c>
      <c r="C626" s="605"/>
      <c r="D626" s="605"/>
      <c r="E626" s="458"/>
      <c r="F626" s="459"/>
      <c r="G626" s="460"/>
      <c r="H626" s="461"/>
    </row>
    <row r="627" spans="1:11" s="457" customFormat="1" ht="15" customHeight="1" x14ac:dyDescent="0.2">
      <c r="A627" s="452"/>
      <c r="B627" s="604" t="s">
        <v>344</v>
      </c>
      <c r="C627" s="605"/>
      <c r="D627" s="605"/>
      <c r="E627" s="458">
        <v>118400764.0696221</v>
      </c>
      <c r="F627" s="459">
        <v>-1.5425910185931535E-2</v>
      </c>
      <c r="G627" s="460"/>
      <c r="H627" s="461"/>
      <c r="K627" s="209" t="b">
        <f>IF(ABS(E627-SUM(E628:E630))&lt;0.001,TRUE,FALSE)</f>
        <v>1</v>
      </c>
    </row>
    <row r="628" spans="1:11" s="457" customFormat="1" ht="12.75" customHeight="1" x14ac:dyDescent="0.2">
      <c r="A628" s="452"/>
      <c r="B628" s="595" t="s">
        <v>63</v>
      </c>
      <c r="C628" s="596"/>
      <c r="D628" s="596"/>
      <c r="E628" s="453">
        <v>35552100.679622032</v>
      </c>
      <c r="F628" s="454">
        <v>-2.0502734124707711E-3</v>
      </c>
      <c r="G628" s="462"/>
      <c r="H628" s="461"/>
    </row>
    <row r="629" spans="1:11" s="466" customFormat="1" ht="22.5" customHeight="1" x14ac:dyDescent="0.2">
      <c r="A629" s="452"/>
      <c r="B629" s="595" t="s">
        <v>64</v>
      </c>
      <c r="C629" s="596"/>
      <c r="D629" s="596"/>
      <c r="E629" s="453">
        <v>82848663.390000075</v>
      </c>
      <c r="F629" s="454">
        <v>4.9141265619450092E-2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13" t="s">
        <v>290</v>
      </c>
      <c r="C632" s="614"/>
      <c r="D632" s="615"/>
      <c r="E632" s="326">
        <v>8116224916.1965895</v>
      </c>
      <c r="F632" s="243">
        <v>-1.6258829212495662E-2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30.6.2024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626"/>
      <c r="C636" s="627"/>
      <c r="D636" s="87"/>
      <c r="E636" s="88" t="s">
        <v>6</v>
      </c>
      <c r="F636" s="339" t="str">
        <f>$H$5</f>
        <v>PCAP</v>
      </c>
      <c r="G636" s="197"/>
      <c r="H636" s="89"/>
      <c r="I636" s="20"/>
    </row>
    <row r="637" spans="1:11" ht="15.75" customHeight="1" x14ac:dyDescent="0.2">
      <c r="A637" s="114"/>
      <c r="B637" s="126" t="s">
        <v>475</v>
      </c>
      <c r="C637" s="126"/>
      <c r="D637" s="126"/>
      <c r="E637" s="326">
        <v>510282012.28562087</v>
      </c>
      <c r="F637" s="243">
        <v>0.10428008254397447</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49392355025.416489</v>
      </c>
      <c r="F639" s="249">
        <v>6.0389617042462707E-2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31067865.739999969</v>
      </c>
      <c r="F641" s="249">
        <v>-0.18338783614000509</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50366286.399999984</v>
      </c>
      <c r="F643" s="408">
        <v>6.1133410384770714E-2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15577.92</v>
      </c>
      <c r="F650" s="251">
        <v>0.24176325229174966</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2264053050</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100054121196.69995</v>
      </c>
      <c r="F659" s="256">
        <v>4.6704457831608925E-2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30.6.2024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13963873.519999998</v>
      </c>
      <c r="D9" s="290">
        <v>144172.32</v>
      </c>
      <c r="E9" s="290">
        <v>68184.400000000009</v>
      </c>
      <c r="F9" s="179">
        <v>-6.6862645551553856E-2</v>
      </c>
      <c r="G9" s="20"/>
      <c r="H9" s="5"/>
      <c r="I9" s="5"/>
    </row>
    <row r="10" spans="1:9" ht="10.5" customHeight="1" x14ac:dyDescent="0.2">
      <c r="B10" s="16" t="s">
        <v>100</v>
      </c>
      <c r="C10" s="289">
        <v>242057.50999999998</v>
      </c>
      <c r="D10" s="290"/>
      <c r="E10" s="290">
        <v>1025.1400000000001</v>
      </c>
      <c r="F10" s="179">
        <v>-0.17867695732208089</v>
      </c>
      <c r="G10" s="20"/>
      <c r="H10" s="5"/>
      <c r="I10" s="5"/>
    </row>
    <row r="11" spans="1:9" ht="10.5" customHeight="1" x14ac:dyDescent="0.2">
      <c r="B11" s="16" t="s">
        <v>340</v>
      </c>
      <c r="C11" s="289">
        <v>2174472.069999998</v>
      </c>
      <c r="D11" s="290">
        <v>22547.950000000015</v>
      </c>
      <c r="E11" s="290">
        <v>5892.7000000000016</v>
      </c>
      <c r="F11" s="179">
        <v>-0.12334127447037213</v>
      </c>
      <c r="G11" s="20"/>
      <c r="H11" s="5"/>
      <c r="I11" s="5"/>
    </row>
    <row r="12" spans="1:9" ht="10.5" customHeight="1" x14ac:dyDescent="0.2">
      <c r="B12" s="340" t="s">
        <v>90</v>
      </c>
      <c r="C12" s="289">
        <v>2172339.0899999985</v>
      </c>
      <c r="D12" s="290">
        <v>22358.350000000017</v>
      </c>
      <c r="E12" s="290">
        <v>5881.1800000000012</v>
      </c>
      <c r="F12" s="179">
        <v>-0.12314563250384192</v>
      </c>
      <c r="G12" s="20"/>
      <c r="H12" s="5"/>
      <c r="I12" s="5"/>
    </row>
    <row r="13" spans="1:9" ht="10.5" customHeight="1" x14ac:dyDescent="0.2">
      <c r="B13" s="33" t="s">
        <v>304</v>
      </c>
      <c r="C13" s="289">
        <v>29959.070000000018</v>
      </c>
      <c r="D13" s="290">
        <v>1195.73</v>
      </c>
      <c r="E13" s="290">
        <v>205.79</v>
      </c>
      <c r="F13" s="179">
        <v>-2.1625810547437063E-2</v>
      </c>
      <c r="G13" s="20"/>
      <c r="H13" s="5"/>
      <c r="I13" s="5"/>
    </row>
    <row r="14" spans="1:9" ht="10.5" customHeight="1" x14ac:dyDescent="0.2">
      <c r="B14" s="33" t="s">
        <v>305</v>
      </c>
      <c r="C14" s="289">
        <v>1230.3800000000001</v>
      </c>
      <c r="D14" s="290">
        <v>824.28</v>
      </c>
      <c r="E14" s="290"/>
      <c r="F14" s="179">
        <v>-0.41334770108091867</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1705004.9899999979</v>
      </c>
      <c r="D16" s="290">
        <v>12116.530000000006</v>
      </c>
      <c r="E16" s="290">
        <v>3921.5700000000006</v>
      </c>
      <c r="F16" s="179">
        <v>-0.15067948854277846</v>
      </c>
      <c r="G16" s="20"/>
      <c r="H16" s="5"/>
      <c r="I16" s="5"/>
    </row>
    <row r="17" spans="1:9" ht="10.5" customHeight="1" x14ac:dyDescent="0.2">
      <c r="B17" s="33" t="s">
        <v>308</v>
      </c>
      <c r="C17" s="289">
        <v>792.81000000000006</v>
      </c>
      <c r="D17" s="290">
        <v>150.9</v>
      </c>
      <c r="E17" s="290"/>
      <c r="F17" s="179">
        <v>4.5620004747962239E-2</v>
      </c>
      <c r="G17" s="20"/>
      <c r="H17" s="5"/>
      <c r="I17" s="5"/>
    </row>
    <row r="18" spans="1:9" ht="10.5" customHeight="1" x14ac:dyDescent="0.2">
      <c r="B18" s="33" t="s">
        <v>309</v>
      </c>
      <c r="C18" s="289">
        <v>435351.84000000026</v>
      </c>
      <c r="D18" s="290">
        <v>8070.9100000000071</v>
      </c>
      <c r="E18" s="290">
        <v>1753.8200000000002</v>
      </c>
      <c r="F18" s="179">
        <v>-2.3740807088439286E-3</v>
      </c>
      <c r="G18" s="20"/>
      <c r="H18" s="5"/>
      <c r="I18" s="5"/>
    </row>
    <row r="19" spans="1:9" ht="10.5" customHeight="1" x14ac:dyDescent="0.2">
      <c r="B19" s="33" t="s">
        <v>89</v>
      </c>
      <c r="C19" s="289">
        <v>2132.98</v>
      </c>
      <c r="D19" s="290">
        <v>189.6</v>
      </c>
      <c r="E19" s="290">
        <v>11.52</v>
      </c>
      <c r="F19" s="179">
        <v>-0.28566357218449034</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304.8</v>
      </c>
      <c r="D23" s="290"/>
      <c r="E23" s="290"/>
      <c r="F23" s="179">
        <v>-0.15333333333333332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386.39999999999992</v>
      </c>
      <c r="D25" s="290">
        <v>386.39999999999992</v>
      </c>
      <c r="E25" s="290"/>
      <c r="F25" s="179">
        <v>-8.6956521739130377E-2</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3984550.0185199953</v>
      </c>
      <c r="D30" s="290"/>
      <c r="E30" s="290"/>
      <c r="F30" s="179">
        <v>-2.7112930296619875E-2</v>
      </c>
      <c r="G30" s="34"/>
      <c r="H30" s="5"/>
      <c r="I30" s="5"/>
    </row>
    <row r="31" spans="1:9" ht="10.5" customHeight="1" x14ac:dyDescent="0.2">
      <c r="B31" s="16" t="s">
        <v>381</v>
      </c>
      <c r="C31" s="289">
        <v>456595.2899999998</v>
      </c>
      <c r="D31" s="290"/>
      <c r="E31" s="290">
        <v>3325.61</v>
      </c>
      <c r="F31" s="179">
        <v>-5.9569396152878373E-2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3749.5</v>
      </c>
      <c r="D34" s="290">
        <v>2680</v>
      </c>
      <c r="E34" s="290"/>
      <c r="F34" s="179">
        <v>-2.659928181939053E-3</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20825989.108519994</v>
      </c>
      <c r="D37" s="292">
        <v>169786.66999999998</v>
      </c>
      <c r="E37" s="292">
        <v>78427.85000000002</v>
      </c>
      <c r="F37" s="178">
        <v>-6.7153895108636452E-2</v>
      </c>
      <c r="G37" s="36"/>
    </row>
    <row r="38" spans="1:9" ht="10.5" customHeight="1" x14ac:dyDescent="0.2">
      <c r="B38" s="31" t="s">
        <v>102</v>
      </c>
      <c r="C38" s="291"/>
      <c r="D38" s="292"/>
      <c r="E38" s="292"/>
      <c r="F38" s="178"/>
      <c r="G38" s="20"/>
      <c r="H38" s="5"/>
      <c r="I38" s="5"/>
    </row>
    <row r="39" spans="1:9" ht="10.5" customHeight="1" x14ac:dyDescent="0.2">
      <c r="B39" s="16" t="s">
        <v>104</v>
      </c>
      <c r="C39" s="289">
        <v>63709887.179999821</v>
      </c>
      <c r="D39" s="290">
        <v>34107559.66999986</v>
      </c>
      <c r="E39" s="290">
        <v>280893.59999999998</v>
      </c>
      <c r="F39" s="179">
        <v>-8.6131886431885074E-2</v>
      </c>
      <c r="G39" s="34"/>
      <c r="H39" s="5"/>
      <c r="I39" s="5"/>
    </row>
    <row r="40" spans="1:9" ht="10.5" customHeight="1" x14ac:dyDescent="0.2">
      <c r="B40" s="33" t="s">
        <v>106</v>
      </c>
      <c r="C40" s="289">
        <v>63664755.049999818</v>
      </c>
      <c r="D40" s="290">
        <v>34093861.289999865</v>
      </c>
      <c r="E40" s="290">
        <v>280768.61</v>
      </c>
      <c r="F40" s="179">
        <v>-8.6147096042383464E-2</v>
      </c>
      <c r="G40" s="34"/>
      <c r="H40" s="5"/>
      <c r="I40" s="5"/>
    </row>
    <row r="41" spans="1:9" ht="10.5" customHeight="1" x14ac:dyDescent="0.2">
      <c r="B41" s="33" t="s">
        <v>304</v>
      </c>
      <c r="C41" s="289">
        <v>440579.29</v>
      </c>
      <c r="D41" s="290">
        <v>364064.81</v>
      </c>
      <c r="E41" s="290">
        <v>2535.44</v>
      </c>
      <c r="F41" s="179">
        <v>-9.0301841754593326E-2</v>
      </c>
      <c r="G41" s="34"/>
      <c r="H41" s="5"/>
      <c r="I41" s="5"/>
    </row>
    <row r="42" spans="1:9" ht="10.5" customHeight="1" x14ac:dyDescent="0.2">
      <c r="B42" s="33" t="s">
        <v>305</v>
      </c>
      <c r="C42" s="289">
        <v>19569726.92999991</v>
      </c>
      <c r="D42" s="290">
        <v>19177850.169999912</v>
      </c>
      <c r="E42" s="290">
        <v>94993.969999999972</v>
      </c>
      <c r="F42" s="179">
        <v>-0.12359945734778044</v>
      </c>
      <c r="G42" s="34"/>
      <c r="H42" s="5"/>
      <c r="I42" s="5"/>
    </row>
    <row r="43" spans="1:9" ht="10.5" customHeight="1" x14ac:dyDescent="0.2">
      <c r="B43" s="33" t="s">
        <v>306</v>
      </c>
      <c r="C43" s="289">
        <v>12736139.889999939</v>
      </c>
      <c r="D43" s="290">
        <v>11853131.199999938</v>
      </c>
      <c r="E43" s="290">
        <v>62585.99000000002</v>
      </c>
      <c r="F43" s="179">
        <v>-9.1871929123087948E-2</v>
      </c>
      <c r="G43" s="34"/>
      <c r="H43" s="5"/>
      <c r="I43" s="5"/>
    </row>
    <row r="44" spans="1:9" ht="10.5" customHeight="1" x14ac:dyDescent="0.2">
      <c r="B44" s="33" t="s">
        <v>307</v>
      </c>
      <c r="C44" s="289">
        <v>26006742.709999952</v>
      </c>
      <c r="D44" s="290">
        <v>496421.5199999999</v>
      </c>
      <c r="E44" s="290">
        <v>101034.45000000001</v>
      </c>
      <c r="F44" s="179">
        <v>-5.8418693107417874E-2</v>
      </c>
      <c r="G44" s="34"/>
      <c r="H44" s="5"/>
      <c r="I44" s="5"/>
    </row>
    <row r="45" spans="1:9" ht="10.5" customHeight="1" x14ac:dyDescent="0.2">
      <c r="B45" s="33" t="s">
        <v>308</v>
      </c>
      <c r="C45" s="289">
        <v>442031.33000000037</v>
      </c>
      <c r="D45" s="290">
        <v>95471.200000000186</v>
      </c>
      <c r="E45" s="290">
        <v>2016.3999999999996</v>
      </c>
      <c r="F45" s="179">
        <v>2.3335488590585429E-2</v>
      </c>
      <c r="G45" s="34"/>
      <c r="H45" s="5"/>
      <c r="I45" s="5"/>
    </row>
    <row r="46" spans="1:9" ht="10.5" customHeight="1" x14ac:dyDescent="0.2">
      <c r="B46" s="33" t="s">
        <v>309</v>
      </c>
      <c r="C46" s="289">
        <v>4469534.9000000134</v>
      </c>
      <c r="D46" s="290">
        <v>2106922.390000008</v>
      </c>
      <c r="E46" s="290">
        <v>17602.36</v>
      </c>
      <c r="F46" s="179">
        <v>-6.4067309868847011E-2</v>
      </c>
      <c r="G46" s="34"/>
      <c r="H46" s="5"/>
      <c r="I46" s="5"/>
    </row>
    <row r="47" spans="1:9" ht="10.5" customHeight="1" x14ac:dyDescent="0.2">
      <c r="B47" s="33" t="s">
        <v>105</v>
      </c>
      <c r="C47" s="289">
        <v>45132.129999999968</v>
      </c>
      <c r="D47" s="290">
        <v>13698.380000000001</v>
      </c>
      <c r="E47" s="290">
        <v>124.99</v>
      </c>
      <c r="F47" s="179">
        <v>-6.4160554518314039E-2</v>
      </c>
      <c r="G47" s="34"/>
      <c r="H47" s="5"/>
      <c r="I47" s="5"/>
    </row>
    <row r="48" spans="1:9" ht="10.5" customHeight="1" x14ac:dyDescent="0.2">
      <c r="B48" s="16" t="s">
        <v>22</v>
      </c>
      <c r="C48" s="289">
        <v>29788679.069999982</v>
      </c>
      <c r="D48" s="290">
        <v>4703010.8899999997</v>
      </c>
      <c r="E48" s="290">
        <v>128798.24999999999</v>
      </c>
      <c r="F48" s="179">
        <v>-7.0787062817158297E-2</v>
      </c>
      <c r="G48" s="34"/>
      <c r="H48" s="5"/>
      <c r="I48" s="5"/>
    </row>
    <row r="49" spans="1:9" ht="10.5" customHeight="1" x14ac:dyDescent="0.2">
      <c r="B49" s="16" t="s">
        <v>107</v>
      </c>
      <c r="C49" s="289">
        <v>569897.6800000011</v>
      </c>
      <c r="D49" s="290">
        <v>569897.6800000011</v>
      </c>
      <c r="E49" s="290">
        <v>3119.71</v>
      </c>
      <c r="F49" s="179">
        <v>3.8767909432340542E-2</v>
      </c>
      <c r="G49" s="34"/>
      <c r="H49" s="5"/>
      <c r="I49" s="5"/>
    </row>
    <row r="50" spans="1:9" ht="10.5" customHeight="1" x14ac:dyDescent="0.2">
      <c r="B50" s="33" t="s">
        <v>110</v>
      </c>
      <c r="C50" s="289">
        <v>341928.81000000105</v>
      </c>
      <c r="D50" s="290">
        <v>341928.81000000105</v>
      </c>
      <c r="E50" s="290">
        <v>2425.65</v>
      </c>
      <c r="F50" s="179">
        <v>-2.5149341436805361E-2</v>
      </c>
      <c r="G50" s="34"/>
      <c r="H50" s="5"/>
      <c r="I50" s="5"/>
    </row>
    <row r="51" spans="1:9" ht="10.5" customHeight="1" x14ac:dyDescent="0.2">
      <c r="B51" s="33" t="s">
        <v>109</v>
      </c>
      <c r="C51" s="289">
        <v>215568.87000000017</v>
      </c>
      <c r="D51" s="290">
        <v>215568.87000000017</v>
      </c>
      <c r="E51" s="290">
        <v>694.06</v>
      </c>
      <c r="F51" s="179">
        <v>0.14433866571652287</v>
      </c>
      <c r="G51" s="34"/>
      <c r="H51" s="5"/>
      <c r="I51" s="5"/>
    </row>
    <row r="52" spans="1:9" ht="10.5" customHeight="1" x14ac:dyDescent="0.2">
      <c r="B52" s="33" t="s">
        <v>112</v>
      </c>
      <c r="C52" s="289">
        <v>12400</v>
      </c>
      <c r="D52" s="290">
        <v>12400</v>
      </c>
      <c r="E52" s="290"/>
      <c r="F52" s="179">
        <v>0.3052631578947369</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167619.83999999973</v>
      </c>
      <c r="D56" s="290">
        <v>167619.83999999973</v>
      </c>
      <c r="E56" s="290">
        <v>680.80000000000007</v>
      </c>
      <c r="F56" s="179">
        <v>-0.17537776609318623</v>
      </c>
      <c r="G56" s="34"/>
      <c r="H56" s="5"/>
      <c r="I56" s="5"/>
    </row>
    <row r="57" spans="1:9" ht="10.5" customHeight="1" x14ac:dyDescent="0.2">
      <c r="B57" s="16" t="s">
        <v>381</v>
      </c>
      <c r="C57" s="289">
        <v>486347.15999999986</v>
      </c>
      <c r="D57" s="290"/>
      <c r="E57" s="290">
        <v>3508.9</v>
      </c>
      <c r="F57" s="179">
        <v>0.15753458141367727</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1371142.8448750004</v>
      </c>
      <c r="D62" s="290"/>
      <c r="E62" s="290"/>
      <c r="F62" s="179">
        <v>3.0949133561408715E-2</v>
      </c>
      <c r="G62" s="34"/>
      <c r="H62" s="5"/>
      <c r="I62" s="5"/>
    </row>
    <row r="63" spans="1:9" ht="10.5" customHeight="1" x14ac:dyDescent="0.2">
      <c r="B63" s="16" t="s">
        <v>94</v>
      </c>
      <c r="C63" s="289">
        <v>290.25</v>
      </c>
      <c r="D63" s="290"/>
      <c r="E63" s="290"/>
      <c r="F63" s="179"/>
      <c r="G63" s="34"/>
      <c r="H63" s="5"/>
      <c r="I63" s="5"/>
    </row>
    <row r="64" spans="1:9" s="28" customFormat="1" ht="10.5" customHeight="1" x14ac:dyDescent="0.2">
      <c r="A64" s="24"/>
      <c r="B64" s="16" t="s">
        <v>92</v>
      </c>
      <c r="C64" s="289">
        <v>1384.66</v>
      </c>
      <c r="D64" s="290"/>
      <c r="E64" s="290"/>
      <c r="F64" s="179">
        <v>-0.19259924429724329</v>
      </c>
      <c r="G64" s="27"/>
      <c r="H64" s="5"/>
    </row>
    <row r="65" spans="1:9" ht="10.5" customHeight="1" x14ac:dyDescent="0.2">
      <c r="B65" s="16" t="s">
        <v>93</v>
      </c>
      <c r="C65" s="289">
        <v>1493.5</v>
      </c>
      <c r="D65" s="290"/>
      <c r="E65" s="290"/>
      <c r="F65" s="179">
        <v>0.43951807228915674</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2031.01</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2115546.1599999992</v>
      </c>
      <c r="D71" s="290">
        <v>2114646.1599999992</v>
      </c>
      <c r="E71" s="290">
        <v>16416.239999999998</v>
      </c>
      <c r="F71" s="179">
        <v>-0.12894280346970655</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27796.1</v>
      </c>
      <c r="D74" s="290">
        <v>19878.099999999999</v>
      </c>
      <c r="E74" s="290">
        <v>68</v>
      </c>
      <c r="F74" s="179">
        <v>-0.15233050330576492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98243489.454874814</v>
      </c>
      <c r="D77" s="292">
        <v>41682668.839999862</v>
      </c>
      <c r="E77" s="292">
        <v>433513.49999999994</v>
      </c>
      <c r="F77" s="178">
        <v>-7.9756514286956515E-2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43752552.589999981</v>
      </c>
      <c r="D79" s="290">
        <v>4847183.21</v>
      </c>
      <c r="E79" s="290">
        <v>196982.65</v>
      </c>
      <c r="F79" s="179">
        <v>-6.9538154139980768E-2</v>
      </c>
      <c r="G79" s="27"/>
      <c r="H79" s="5"/>
    </row>
    <row r="80" spans="1:9" s="28" customFormat="1" ht="10.5" customHeight="1" x14ac:dyDescent="0.2">
      <c r="A80" s="24"/>
      <c r="B80" s="16" t="s">
        <v>104</v>
      </c>
      <c r="C80" s="289">
        <v>65884359.249999806</v>
      </c>
      <c r="D80" s="290">
        <v>34130107.619999856</v>
      </c>
      <c r="E80" s="290">
        <v>286786.30000000005</v>
      </c>
      <c r="F80" s="179">
        <v>-8.7410293140162132E-2</v>
      </c>
      <c r="G80" s="27"/>
      <c r="H80" s="5"/>
    </row>
    <row r="81" spans="1:9" s="28" customFormat="1" ht="10.5" customHeight="1" x14ac:dyDescent="0.2">
      <c r="A81" s="24"/>
      <c r="B81" s="33" t="s">
        <v>106</v>
      </c>
      <c r="C81" s="289">
        <v>65837094.139999814</v>
      </c>
      <c r="D81" s="290">
        <v>34116219.639999859</v>
      </c>
      <c r="E81" s="290">
        <v>286649.79000000004</v>
      </c>
      <c r="F81" s="179">
        <v>-8.7417629521572393E-2</v>
      </c>
      <c r="G81" s="27"/>
      <c r="H81" s="5"/>
    </row>
    <row r="82" spans="1:9" s="28" customFormat="1" ht="10.5" customHeight="1" x14ac:dyDescent="0.2">
      <c r="A82" s="24"/>
      <c r="B82" s="33" t="s">
        <v>304</v>
      </c>
      <c r="C82" s="289">
        <v>470538.35999999993</v>
      </c>
      <c r="D82" s="290">
        <v>365260.54</v>
      </c>
      <c r="E82" s="290">
        <v>2741.23</v>
      </c>
      <c r="F82" s="179">
        <v>-8.6217932092748528E-2</v>
      </c>
      <c r="G82" s="27"/>
      <c r="H82" s="5"/>
    </row>
    <row r="83" spans="1:9" s="28" customFormat="1" ht="10.5" customHeight="1" x14ac:dyDescent="0.2">
      <c r="A83" s="24"/>
      <c r="B83" s="33" t="s">
        <v>305</v>
      </c>
      <c r="C83" s="289">
        <v>19570957.309999913</v>
      </c>
      <c r="D83" s="290">
        <v>19178674.449999914</v>
      </c>
      <c r="E83" s="290">
        <v>94993.969999999972</v>
      </c>
      <c r="F83" s="179">
        <v>-0.12362666909210107</v>
      </c>
      <c r="G83" s="27"/>
      <c r="H83" s="5"/>
    </row>
    <row r="84" spans="1:9" s="28" customFormat="1" ht="10.5" customHeight="1" x14ac:dyDescent="0.2">
      <c r="A84" s="24"/>
      <c r="B84" s="33" t="s">
        <v>306</v>
      </c>
      <c r="C84" s="289">
        <v>12736139.889999939</v>
      </c>
      <c r="D84" s="290">
        <v>11853131.199999938</v>
      </c>
      <c r="E84" s="290">
        <v>62585.99000000002</v>
      </c>
      <c r="F84" s="179">
        <v>-9.1876153554973805E-2</v>
      </c>
      <c r="G84" s="27"/>
      <c r="H84" s="5"/>
    </row>
    <row r="85" spans="1:9" s="28" customFormat="1" ht="10.5" customHeight="1" x14ac:dyDescent="0.2">
      <c r="A85" s="24"/>
      <c r="B85" s="33" t="s">
        <v>307</v>
      </c>
      <c r="C85" s="289">
        <v>27711747.699999951</v>
      </c>
      <c r="D85" s="290">
        <v>508538.04999999993</v>
      </c>
      <c r="E85" s="290">
        <v>104956.02000000002</v>
      </c>
      <c r="F85" s="179">
        <v>-6.4670019506174459E-2</v>
      </c>
      <c r="G85" s="27"/>
      <c r="H85" s="5"/>
    </row>
    <row r="86" spans="1:9" ht="10.5" customHeight="1" x14ac:dyDescent="0.2">
      <c r="B86" s="33" t="s">
        <v>308</v>
      </c>
      <c r="C86" s="289">
        <v>442824.14000000031</v>
      </c>
      <c r="D86" s="290">
        <v>95622.10000000018</v>
      </c>
      <c r="E86" s="290">
        <v>2016.3999999999996</v>
      </c>
      <c r="F86" s="179">
        <v>2.3374536857560857E-2</v>
      </c>
      <c r="G86" s="34"/>
      <c r="H86" s="5"/>
      <c r="I86" s="5"/>
    </row>
    <row r="87" spans="1:9" ht="10.5" customHeight="1" x14ac:dyDescent="0.2">
      <c r="B87" s="33" t="s">
        <v>309</v>
      </c>
      <c r="C87" s="289">
        <v>4904886.7400000133</v>
      </c>
      <c r="D87" s="290">
        <v>2114993.3000000077</v>
      </c>
      <c r="E87" s="290">
        <v>19356.18</v>
      </c>
      <c r="F87" s="179">
        <v>-5.8901764996146966E-2</v>
      </c>
      <c r="G87" s="34"/>
      <c r="H87" s="5"/>
      <c r="I87" s="5"/>
    </row>
    <row r="88" spans="1:9" ht="10.5" customHeight="1" x14ac:dyDescent="0.2">
      <c r="B88" s="33" t="s">
        <v>105</v>
      </c>
      <c r="C88" s="289">
        <v>47265.109999999971</v>
      </c>
      <c r="D88" s="290">
        <v>13887.980000000001</v>
      </c>
      <c r="E88" s="290">
        <v>136.51</v>
      </c>
      <c r="F88" s="179">
        <v>-7.7075399044601811E-2</v>
      </c>
      <c r="G88" s="34"/>
      <c r="H88" s="5"/>
      <c r="I88" s="5"/>
    </row>
    <row r="89" spans="1:9" s="28" customFormat="1" ht="10.5" customHeight="1" x14ac:dyDescent="0.2">
      <c r="A89" s="24"/>
      <c r="B89" s="16" t="s">
        <v>100</v>
      </c>
      <c r="C89" s="289">
        <v>244088.52</v>
      </c>
      <c r="D89" s="290">
        <v>56.5</v>
      </c>
      <c r="E89" s="290">
        <v>1025.1400000000001</v>
      </c>
      <c r="F89" s="179">
        <v>-0.21592165709212008</v>
      </c>
      <c r="G89" s="27"/>
      <c r="H89" s="5"/>
    </row>
    <row r="90" spans="1:9" ht="10.5" customHeight="1" x14ac:dyDescent="0.2">
      <c r="B90" s="16" t="s">
        <v>107</v>
      </c>
      <c r="C90" s="289">
        <v>569897.6800000011</v>
      </c>
      <c r="D90" s="290">
        <v>569897.6800000011</v>
      </c>
      <c r="E90" s="290">
        <v>3119.71</v>
      </c>
      <c r="F90" s="179">
        <v>3.8767909432340542E-2</v>
      </c>
      <c r="G90" s="34"/>
      <c r="H90" s="5"/>
      <c r="I90" s="5"/>
    </row>
    <row r="91" spans="1:9" ht="10.5" customHeight="1" x14ac:dyDescent="0.2">
      <c r="B91" s="33" t="s">
        <v>110</v>
      </c>
      <c r="C91" s="289">
        <v>341928.81000000105</v>
      </c>
      <c r="D91" s="290">
        <v>341928.81000000105</v>
      </c>
      <c r="E91" s="290">
        <v>2425.65</v>
      </c>
      <c r="F91" s="179">
        <v>-2.5149341436805361E-2</v>
      </c>
      <c r="G91" s="34"/>
      <c r="H91" s="5"/>
      <c r="I91" s="5"/>
    </row>
    <row r="92" spans="1:9" ht="10.5" customHeight="1" x14ac:dyDescent="0.2">
      <c r="B92" s="33" t="s">
        <v>109</v>
      </c>
      <c r="C92" s="289">
        <v>215568.87000000017</v>
      </c>
      <c r="D92" s="290">
        <v>215568.87000000017</v>
      </c>
      <c r="E92" s="290">
        <v>694.06</v>
      </c>
      <c r="F92" s="179">
        <v>0.14433866571652287</v>
      </c>
      <c r="G92" s="20"/>
      <c r="H92" s="5"/>
      <c r="I92" s="5"/>
    </row>
    <row r="93" spans="1:9" ht="10.5" customHeight="1" x14ac:dyDescent="0.2">
      <c r="B93" s="33" t="s">
        <v>112</v>
      </c>
      <c r="C93" s="289">
        <v>12400</v>
      </c>
      <c r="D93" s="290">
        <v>12400</v>
      </c>
      <c r="E93" s="290"/>
      <c r="F93" s="179">
        <v>0.3052631578947369</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168006.23999999973</v>
      </c>
      <c r="D99" s="290">
        <v>168006.23999999973</v>
      </c>
      <c r="E99" s="290">
        <v>680.80000000000007</v>
      </c>
      <c r="F99" s="179">
        <v>-0.17519405784738407</v>
      </c>
      <c r="G99" s="34"/>
      <c r="H99" s="5"/>
      <c r="I99" s="5"/>
    </row>
    <row r="100" spans="1:9" ht="10.5" customHeight="1" x14ac:dyDescent="0.2">
      <c r="B100" s="16" t="s">
        <v>381</v>
      </c>
      <c r="C100" s="289">
        <v>942942.44999999972</v>
      </c>
      <c r="D100" s="290"/>
      <c r="E100" s="290">
        <v>6834.51</v>
      </c>
      <c r="F100" s="179">
        <v>4.1148765676483512E-2</v>
      </c>
      <c r="G100" s="34"/>
      <c r="H100" s="5"/>
      <c r="I100" s="5"/>
    </row>
    <row r="101" spans="1:9" ht="10.5" customHeight="1" x14ac:dyDescent="0.2">
      <c r="B101" s="16" t="s">
        <v>417</v>
      </c>
      <c r="C101" s="289">
        <v>5355692.8633949962</v>
      </c>
      <c r="D101" s="290"/>
      <c r="E101" s="290"/>
      <c r="F101" s="179">
        <v>-1.2880069886147316E-2</v>
      </c>
      <c r="G101" s="34"/>
      <c r="H101" s="5"/>
      <c r="I101" s="5"/>
    </row>
    <row r="102" spans="1:9" ht="10.5" customHeight="1" x14ac:dyDescent="0.2">
      <c r="B102" s="16" t="s">
        <v>91</v>
      </c>
      <c r="C102" s="289">
        <v>334.8</v>
      </c>
      <c r="D102" s="290"/>
      <c r="E102" s="290"/>
      <c r="F102" s="179">
        <v>-0.60203499429440854</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290.25</v>
      </c>
      <c r="D107" s="290"/>
      <c r="E107" s="290"/>
      <c r="F107" s="179"/>
      <c r="G107" s="34"/>
      <c r="H107" s="5"/>
      <c r="I107" s="5"/>
    </row>
    <row r="108" spans="1:9" ht="10.5" customHeight="1" x14ac:dyDescent="0.2">
      <c r="B108" s="16" t="s">
        <v>92</v>
      </c>
      <c r="C108" s="289">
        <v>1384.66</v>
      </c>
      <c r="D108" s="290"/>
      <c r="E108" s="290"/>
      <c r="F108" s="179">
        <v>-0.19259924429724329</v>
      </c>
      <c r="G108" s="34"/>
      <c r="H108" s="5"/>
      <c r="I108" s="5"/>
    </row>
    <row r="109" spans="1:9" ht="10.5" customHeight="1" x14ac:dyDescent="0.2">
      <c r="B109" s="16" t="s">
        <v>93</v>
      </c>
      <c r="C109" s="289">
        <v>1493.5</v>
      </c>
      <c r="D109" s="290"/>
      <c r="E109" s="290"/>
      <c r="F109" s="179">
        <v>0.43951807228915674</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2115546.1599999992</v>
      </c>
      <c r="D112" s="290">
        <v>2114646.1599999992</v>
      </c>
      <c r="E112" s="290">
        <v>16416.239999999998</v>
      </c>
      <c r="F112" s="179">
        <v>-0.12894280346970655</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31545.599999999999</v>
      </c>
      <c r="D115" s="290">
        <v>22558.1</v>
      </c>
      <c r="E115" s="290">
        <v>68</v>
      </c>
      <c r="F115" s="179">
        <v>-0.13693581791867182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119069478.56339477</v>
      </c>
      <c r="D118" s="292">
        <v>41852455.509999864</v>
      </c>
      <c r="E118" s="292">
        <v>511941.35</v>
      </c>
      <c r="F118" s="178">
        <v>-7.7576867199031341E-2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96990927.25999999</v>
      </c>
      <c r="D120" s="290">
        <v>52739.890000000014</v>
      </c>
      <c r="E120" s="290">
        <v>662346.51000000047</v>
      </c>
      <c r="F120" s="179">
        <v>4.6934804796385343E-2</v>
      </c>
      <c r="G120" s="34"/>
      <c r="H120" s="5"/>
      <c r="I120" s="5"/>
    </row>
    <row r="121" spans="1:9" ht="10.5" customHeight="1" x14ac:dyDescent="0.2">
      <c r="B121" s="16" t="s">
        <v>100</v>
      </c>
      <c r="C121" s="289">
        <v>8623897.8300000019</v>
      </c>
      <c r="D121" s="290"/>
      <c r="E121" s="290">
        <v>61629.86</v>
      </c>
      <c r="F121" s="179">
        <v>0.3203373108016796</v>
      </c>
      <c r="G121" s="34"/>
      <c r="H121" s="5"/>
      <c r="I121" s="5"/>
    </row>
    <row r="122" spans="1:9" ht="10.5" customHeight="1" x14ac:dyDescent="0.2">
      <c r="B122" s="16" t="s">
        <v>177</v>
      </c>
      <c r="C122" s="289">
        <v>1395080.7299999872</v>
      </c>
      <c r="D122" s="290">
        <v>72</v>
      </c>
      <c r="E122" s="290">
        <v>9526.15</v>
      </c>
      <c r="F122" s="179">
        <v>0.18617195858918478</v>
      </c>
      <c r="G122" s="34"/>
      <c r="H122" s="5"/>
      <c r="I122" s="5"/>
    </row>
    <row r="123" spans="1:9" ht="10.5" customHeight="1" x14ac:dyDescent="0.2">
      <c r="B123" s="16" t="s">
        <v>22</v>
      </c>
      <c r="C123" s="289">
        <v>17257824.989999961</v>
      </c>
      <c r="D123" s="290">
        <v>33263</v>
      </c>
      <c r="E123" s="290">
        <v>107831</v>
      </c>
      <c r="F123" s="179">
        <v>8.3907193261868462E-2</v>
      </c>
      <c r="G123" s="34"/>
      <c r="H123" s="5"/>
      <c r="I123" s="5"/>
    </row>
    <row r="124" spans="1:9" ht="10.5" customHeight="1" x14ac:dyDescent="0.2">
      <c r="B124" s="16" t="s">
        <v>381</v>
      </c>
      <c r="C124" s="289">
        <v>291813.80000000005</v>
      </c>
      <c r="D124" s="290"/>
      <c r="E124" s="290">
        <v>1385</v>
      </c>
      <c r="F124" s="179">
        <v>0.40189953688579738</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14028563.349999944</v>
      </c>
      <c r="D126" s="290">
        <v>10754.650000000003</v>
      </c>
      <c r="E126" s="290">
        <v>83860.029999999984</v>
      </c>
      <c r="F126" s="179">
        <v>7.730085317426405E-2</v>
      </c>
      <c r="G126" s="34"/>
      <c r="H126" s="5"/>
      <c r="I126" s="5"/>
    </row>
    <row r="127" spans="1:9" ht="10.5" customHeight="1" x14ac:dyDescent="0.2">
      <c r="B127" s="37" t="s">
        <v>382</v>
      </c>
      <c r="C127" s="289">
        <v>973646.56</v>
      </c>
      <c r="D127" s="290"/>
      <c r="E127" s="290">
        <v>6000</v>
      </c>
      <c r="F127" s="179">
        <v>-0.13455539242827286</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5553</v>
      </c>
      <c r="D130" s="290"/>
      <c r="E130" s="290"/>
      <c r="F130" s="179">
        <v>-0.2727867993713986</v>
      </c>
      <c r="G130" s="208"/>
      <c r="H130" s="205"/>
      <c r="I130" s="34"/>
    </row>
    <row r="131" spans="1:9" ht="10.5" customHeight="1" x14ac:dyDescent="0.2">
      <c r="B131" s="41" t="s">
        <v>120</v>
      </c>
      <c r="C131" s="293">
        <v>139567307.51999989</v>
      </c>
      <c r="D131" s="294">
        <v>96829.540000000023</v>
      </c>
      <c r="E131" s="294">
        <v>932578.55000000051</v>
      </c>
      <c r="F131" s="286">
        <v>6.837523090531894E-2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30.6.2024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3182770.02</v>
      </c>
      <c r="D144" s="290"/>
      <c r="E144" s="290">
        <v>26766.609999999993</v>
      </c>
      <c r="F144" s="179">
        <v>2.9764895710729933E-2</v>
      </c>
      <c r="G144" s="36"/>
      <c r="H144" s="5"/>
    </row>
    <row r="145" spans="1:8" s="28" customFormat="1" ht="10.5" customHeight="1" x14ac:dyDescent="0.2">
      <c r="A145" s="24"/>
      <c r="B145" s="16" t="s">
        <v>117</v>
      </c>
      <c r="C145" s="289">
        <v>492014.64999999997</v>
      </c>
      <c r="D145" s="290"/>
      <c r="E145" s="290">
        <v>2709.5</v>
      </c>
      <c r="F145" s="179">
        <v>-7.4563926157741767E-2</v>
      </c>
      <c r="G145" s="36"/>
      <c r="H145" s="5"/>
    </row>
    <row r="146" spans="1:8" s="28" customFormat="1" ht="10.5" customHeight="1" x14ac:dyDescent="0.2">
      <c r="A146" s="24"/>
      <c r="B146" s="16" t="s">
        <v>118</v>
      </c>
      <c r="C146" s="289">
        <v>10481.27</v>
      </c>
      <c r="D146" s="290"/>
      <c r="E146" s="290"/>
      <c r="F146" s="179">
        <v>-0.13463969293338929</v>
      </c>
      <c r="G146" s="36"/>
      <c r="H146" s="5"/>
    </row>
    <row r="147" spans="1:8" s="28" customFormat="1" ht="10.5" customHeight="1" x14ac:dyDescent="0.2">
      <c r="A147" s="24"/>
      <c r="B147" s="16" t="s">
        <v>166</v>
      </c>
      <c r="C147" s="289">
        <v>151579.76000000027</v>
      </c>
      <c r="D147" s="290"/>
      <c r="E147" s="290">
        <v>1101.2000000000003</v>
      </c>
      <c r="F147" s="179">
        <v>4.9790685617318253E-2</v>
      </c>
      <c r="G147" s="36"/>
      <c r="H147" s="5"/>
    </row>
    <row r="148" spans="1:8" s="28" customFormat="1" ht="10.5" customHeight="1" x14ac:dyDescent="0.2">
      <c r="A148" s="24"/>
      <c r="B148" s="16" t="s">
        <v>22</v>
      </c>
      <c r="C148" s="289">
        <v>266055.83000000013</v>
      </c>
      <c r="D148" s="290"/>
      <c r="E148" s="290">
        <v>2116</v>
      </c>
      <c r="F148" s="179">
        <v>-2.3267781065378301E-2</v>
      </c>
      <c r="G148" s="36"/>
      <c r="H148" s="5"/>
    </row>
    <row r="149" spans="1:8" s="28" customFormat="1" ht="10.5" customHeight="1" x14ac:dyDescent="0.2">
      <c r="A149" s="24"/>
      <c r="B149" s="16" t="s">
        <v>115</v>
      </c>
      <c r="C149" s="289">
        <v>122968.62</v>
      </c>
      <c r="D149" s="290">
        <v>1035.06</v>
      </c>
      <c r="E149" s="290">
        <v>743.56</v>
      </c>
      <c r="F149" s="179">
        <v>1.8931017753395452E-2</v>
      </c>
      <c r="G149" s="36"/>
      <c r="H149" s="5"/>
    </row>
    <row r="150" spans="1:8" s="28" customFormat="1" ht="12.75" customHeight="1" x14ac:dyDescent="0.2">
      <c r="A150" s="24"/>
      <c r="B150" s="16" t="s">
        <v>114</v>
      </c>
      <c r="C150" s="289">
        <v>123974.13000000046</v>
      </c>
      <c r="D150" s="290"/>
      <c r="E150" s="290">
        <v>691.2</v>
      </c>
      <c r="F150" s="179">
        <v>0.1052785299153014</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12547.06</v>
      </c>
      <c r="D155" s="290"/>
      <c r="E155" s="290"/>
      <c r="F155" s="179">
        <v>1.603360903582951E-2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1084448.3600000001</v>
      </c>
      <c r="D158" s="290"/>
      <c r="E158" s="290">
        <v>8914</v>
      </c>
      <c r="F158" s="179">
        <v>0.47060511617031797</v>
      </c>
      <c r="G158" s="36"/>
      <c r="H158" s="5"/>
    </row>
    <row r="159" spans="1:8" s="28" customFormat="1" ht="10.5" customHeight="1" x14ac:dyDescent="0.2">
      <c r="A159" s="24"/>
      <c r="B159" s="35" t="s">
        <v>119</v>
      </c>
      <c r="C159" s="291">
        <v>5446885.7000000011</v>
      </c>
      <c r="D159" s="292">
        <v>1035.06</v>
      </c>
      <c r="E159" s="292">
        <v>43042.069999999992</v>
      </c>
      <c r="F159" s="178">
        <v>8.2031913511476429E-2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3175295.5900000012</v>
      </c>
      <c r="D161" s="290"/>
      <c r="E161" s="290">
        <v>11284.24</v>
      </c>
      <c r="F161" s="179">
        <v>6.3938213122027854E-4</v>
      </c>
      <c r="G161" s="36"/>
      <c r="H161" s="5"/>
    </row>
    <row r="162" spans="1:9" s="28" customFormat="1" ht="10.5" customHeight="1" x14ac:dyDescent="0.2">
      <c r="A162" s="24"/>
      <c r="B162" s="16" t="s">
        <v>104</v>
      </c>
      <c r="C162" s="289">
        <v>2479295.0999999992</v>
      </c>
      <c r="D162" s="290"/>
      <c r="E162" s="290">
        <v>10689.37</v>
      </c>
      <c r="F162" s="179">
        <v>3.7168497715626581E-2</v>
      </c>
      <c r="G162" s="36"/>
      <c r="H162" s="5"/>
    </row>
    <row r="163" spans="1:9" s="28" customFormat="1" ht="10.5" customHeight="1" x14ac:dyDescent="0.2">
      <c r="A163" s="24"/>
      <c r="B163" s="33" t="s">
        <v>106</v>
      </c>
      <c r="C163" s="289">
        <v>1640077.2500000002</v>
      </c>
      <c r="D163" s="290"/>
      <c r="E163" s="290">
        <v>10352.81</v>
      </c>
      <c r="F163" s="179">
        <v>-1.7232572426337578E-2</v>
      </c>
      <c r="G163" s="36"/>
      <c r="H163" s="5"/>
    </row>
    <row r="164" spans="1:9" s="28" customFormat="1" ht="10.5" customHeight="1" x14ac:dyDescent="0.2">
      <c r="A164" s="24"/>
      <c r="B164" s="33" t="s">
        <v>304</v>
      </c>
      <c r="C164" s="289">
        <v>7152.4400000000005</v>
      </c>
      <c r="D164" s="290"/>
      <c r="E164" s="290"/>
      <c r="F164" s="179">
        <v>2.6634591093861459E-2</v>
      </c>
      <c r="G164" s="36"/>
      <c r="H164" s="5"/>
    </row>
    <row r="165" spans="1:9" s="28" customFormat="1" ht="10.5" customHeight="1" x14ac:dyDescent="0.2">
      <c r="A165" s="24"/>
      <c r="B165" s="33" t="s">
        <v>305</v>
      </c>
      <c r="C165" s="289">
        <v>513128.91000000027</v>
      </c>
      <c r="D165" s="290"/>
      <c r="E165" s="290">
        <v>4201.7299999999996</v>
      </c>
      <c r="F165" s="179">
        <v>0.13090483201730985</v>
      </c>
      <c r="G165" s="36"/>
      <c r="H165" s="5"/>
    </row>
    <row r="166" spans="1:9" ht="10.5" customHeight="1" x14ac:dyDescent="0.2">
      <c r="B166" s="33" t="s">
        <v>306</v>
      </c>
      <c r="C166" s="289">
        <v>179346.01</v>
      </c>
      <c r="D166" s="290"/>
      <c r="E166" s="290">
        <v>260.28000000000003</v>
      </c>
      <c r="F166" s="179">
        <v>-0.30533788539838091</v>
      </c>
      <c r="G166" s="34"/>
      <c r="H166" s="5"/>
      <c r="I166" s="5"/>
    </row>
    <row r="167" spans="1:9" ht="10.5" customHeight="1" x14ac:dyDescent="0.2">
      <c r="B167" s="33" t="s">
        <v>307</v>
      </c>
      <c r="C167" s="289">
        <v>325436.20000000019</v>
      </c>
      <c r="D167" s="290"/>
      <c r="E167" s="290">
        <v>834.84</v>
      </c>
      <c r="F167" s="179">
        <v>4.7035188276621565E-2</v>
      </c>
      <c r="G167" s="34"/>
      <c r="H167" s="5"/>
      <c r="I167" s="5"/>
    </row>
    <row r="168" spans="1:9" ht="10.5" customHeight="1" x14ac:dyDescent="0.2">
      <c r="B168" s="33" t="s">
        <v>308</v>
      </c>
      <c r="C168" s="289">
        <v>34623.289999999928</v>
      </c>
      <c r="D168" s="290"/>
      <c r="E168" s="290">
        <v>31.259999999999998</v>
      </c>
      <c r="F168" s="179">
        <v>0.12656111664070724</v>
      </c>
      <c r="G168" s="34"/>
      <c r="H168" s="5"/>
      <c r="I168" s="5"/>
    </row>
    <row r="169" spans="1:9" ht="10.5" customHeight="1" x14ac:dyDescent="0.2">
      <c r="B169" s="33" t="s">
        <v>309</v>
      </c>
      <c r="C169" s="289">
        <v>580390.39999999967</v>
      </c>
      <c r="D169" s="290"/>
      <c r="E169" s="290">
        <v>5024.7000000000007</v>
      </c>
      <c r="F169" s="179">
        <v>-4.6050409969246697E-2</v>
      </c>
      <c r="G169" s="34"/>
      <c r="H169" s="5"/>
      <c r="I169" s="5"/>
    </row>
    <row r="170" spans="1:9" s="28" customFormat="1" ht="10.5" customHeight="1" x14ac:dyDescent="0.2">
      <c r="A170" s="24"/>
      <c r="B170" s="33" t="s">
        <v>105</v>
      </c>
      <c r="C170" s="289">
        <v>839217.84999999939</v>
      </c>
      <c r="D170" s="290"/>
      <c r="E170" s="290">
        <v>336.56</v>
      </c>
      <c r="F170" s="179">
        <v>0.16297940838533465</v>
      </c>
      <c r="G170" s="36"/>
      <c r="H170" s="5"/>
    </row>
    <row r="171" spans="1:9" s="28" customFormat="1" ht="10.5" customHeight="1" x14ac:dyDescent="0.2">
      <c r="A171" s="24"/>
      <c r="B171" s="16" t="s">
        <v>116</v>
      </c>
      <c r="C171" s="289">
        <v>669297.68000000098</v>
      </c>
      <c r="D171" s="290"/>
      <c r="E171" s="290">
        <v>2564.3200000000002</v>
      </c>
      <c r="F171" s="179">
        <v>0.12254334821911805</v>
      </c>
      <c r="G171" s="36"/>
      <c r="H171" s="5"/>
    </row>
    <row r="172" spans="1:9" ht="10.5" customHeight="1" x14ac:dyDescent="0.2">
      <c r="B172" s="16" t="s">
        <v>117</v>
      </c>
      <c r="C172" s="289">
        <v>181743.13</v>
      </c>
      <c r="D172" s="290"/>
      <c r="E172" s="290">
        <v>880</v>
      </c>
      <c r="F172" s="179">
        <v>4.6647276325038067E-2</v>
      </c>
      <c r="G172" s="20"/>
      <c r="H172" s="5"/>
      <c r="I172" s="5"/>
    </row>
    <row r="173" spans="1:9" ht="10.5" customHeight="1" x14ac:dyDescent="0.2">
      <c r="B173" s="16" t="s">
        <v>118</v>
      </c>
      <c r="C173" s="289">
        <v>935.25</v>
      </c>
      <c r="D173" s="290"/>
      <c r="E173" s="290"/>
      <c r="F173" s="179">
        <v>0.20833333333333326</v>
      </c>
      <c r="G173" s="20"/>
      <c r="H173" s="5"/>
      <c r="I173" s="5"/>
    </row>
    <row r="174" spans="1:9" ht="10.5" customHeight="1" x14ac:dyDescent="0.2">
      <c r="B174" s="16" t="s">
        <v>115</v>
      </c>
      <c r="C174" s="289">
        <v>38486.589999999997</v>
      </c>
      <c r="D174" s="290"/>
      <c r="E174" s="290">
        <v>39</v>
      </c>
      <c r="F174" s="179">
        <v>2.0104469300070704E-3</v>
      </c>
      <c r="G174" s="20"/>
      <c r="H174" s="5"/>
      <c r="I174" s="5"/>
    </row>
    <row r="175" spans="1:9" ht="10.5" customHeight="1" x14ac:dyDescent="0.2">
      <c r="B175" s="16" t="s">
        <v>114</v>
      </c>
      <c r="C175" s="289">
        <v>45487.660000000033</v>
      </c>
      <c r="D175" s="290"/>
      <c r="E175" s="290">
        <v>172.8</v>
      </c>
      <c r="F175" s="179">
        <v>-2.4308808741818511E-2</v>
      </c>
      <c r="G175" s="20"/>
      <c r="H175" s="5"/>
      <c r="I175" s="5"/>
    </row>
    <row r="176" spans="1:9" ht="10.5" customHeight="1" x14ac:dyDescent="0.2">
      <c r="B176" s="16" t="s">
        <v>95</v>
      </c>
      <c r="C176" s="289">
        <v>5125.1200000000017</v>
      </c>
      <c r="D176" s="290"/>
      <c r="E176" s="290"/>
      <c r="F176" s="179">
        <v>-0.31881954523463962</v>
      </c>
      <c r="G176" s="20"/>
      <c r="H176" s="5"/>
      <c r="I176" s="5"/>
    </row>
    <row r="177" spans="1:9" ht="10.5" customHeight="1" x14ac:dyDescent="0.2">
      <c r="B177" s="16" t="s">
        <v>381</v>
      </c>
      <c r="C177" s="289">
        <v>334254.93000000005</v>
      </c>
      <c r="D177" s="290"/>
      <c r="E177" s="290">
        <v>1719.5299999999997</v>
      </c>
      <c r="F177" s="179">
        <v>0.23848955337890931</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244864.36000000004</v>
      </c>
      <c r="D185" s="290"/>
      <c r="E185" s="290">
        <v>615.62</v>
      </c>
      <c r="F185" s="179">
        <v>0.10875258227754481</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977.80000000000018</v>
      </c>
      <c r="D187" s="290"/>
      <c r="E187" s="290"/>
      <c r="F187" s="179">
        <v>-5.9319261924460687E-2</v>
      </c>
      <c r="G187" s="34"/>
      <c r="H187" s="5"/>
      <c r="I187" s="5"/>
    </row>
    <row r="188" spans="1:9" ht="10.5" customHeight="1" x14ac:dyDescent="0.2">
      <c r="B188" s="16" t="s">
        <v>93</v>
      </c>
      <c r="C188" s="289">
        <v>360</v>
      </c>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4963642.3499999968</v>
      </c>
      <c r="D190" s="290"/>
      <c r="E190" s="290">
        <v>17825.850000000002</v>
      </c>
      <c r="F190" s="179">
        <v>0.76092996615716224</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79705.190000000017</v>
      </c>
      <c r="D196" s="290"/>
      <c r="E196" s="290">
        <v>116.6</v>
      </c>
      <c r="F196" s="179">
        <v>0.57509243431778478</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3035</v>
      </c>
      <c r="D200" s="296"/>
      <c r="E200" s="296"/>
      <c r="F200" s="190">
        <v>-0.20872875169465011</v>
      </c>
      <c r="G200" s="47"/>
      <c r="H200" s="5"/>
    </row>
    <row r="201" spans="1:9" s="28" customFormat="1" ht="10.5" customHeight="1" x14ac:dyDescent="0.2">
      <c r="A201" s="24"/>
      <c r="B201" s="268" t="s">
        <v>255</v>
      </c>
      <c r="C201" s="295">
        <v>139283.68</v>
      </c>
      <c r="D201" s="296"/>
      <c r="E201" s="296">
        <v>1050</v>
      </c>
      <c r="F201" s="190">
        <v>-5.6987384492808379E-2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990</v>
      </c>
      <c r="D205" s="296"/>
      <c r="E205" s="296">
        <v>30</v>
      </c>
      <c r="F205" s="190">
        <v>-0.13157894736842102</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220187.21</v>
      </c>
      <c r="D208" s="296"/>
      <c r="E208" s="296">
        <v>792</v>
      </c>
      <c r="F208" s="190">
        <v>0.70113974484975516</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12583162.639999999</v>
      </c>
      <c r="D211" s="298"/>
      <c r="E211" s="298">
        <v>47779.329999999994</v>
      </c>
      <c r="F211" s="180">
        <v>0.24952791557788889</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64451728.99999994</v>
      </c>
      <c r="D213" s="296">
        <v>4880446.21</v>
      </c>
      <c r="E213" s="296">
        <v>318213.88999999996</v>
      </c>
      <c r="F213" s="190">
        <v>-2.9194203783930006E-2</v>
      </c>
      <c r="G213" s="47"/>
      <c r="H213" s="5"/>
      <c r="I213" s="5"/>
    </row>
    <row r="214" spans="2:9" ht="10.5" customHeight="1" x14ac:dyDescent="0.2">
      <c r="B214" s="16" t="s">
        <v>104</v>
      </c>
      <c r="C214" s="295">
        <v>82543797.45999977</v>
      </c>
      <c r="D214" s="296">
        <v>34140862.269999862</v>
      </c>
      <c r="E214" s="296">
        <v>382436.9</v>
      </c>
      <c r="F214" s="190">
        <v>-5.9348504807711921E-2</v>
      </c>
      <c r="G214" s="47"/>
      <c r="H214" s="5"/>
      <c r="I214" s="5"/>
    </row>
    <row r="215" spans="2:9" ht="10.5" customHeight="1" x14ac:dyDescent="0.2">
      <c r="B215" s="33" t="s">
        <v>106</v>
      </c>
      <c r="C215" s="295">
        <v>67477171.389999807</v>
      </c>
      <c r="D215" s="296">
        <v>34116219.639999859</v>
      </c>
      <c r="E215" s="296">
        <v>297002.59999999998</v>
      </c>
      <c r="F215" s="190">
        <v>-8.5830808591834562E-2</v>
      </c>
      <c r="G215" s="47"/>
      <c r="H215" s="5"/>
      <c r="I215" s="5"/>
    </row>
    <row r="216" spans="2:9" ht="10.5" customHeight="1" x14ac:dyDescent="0.2">
      <c r="B216" s="33" t="s">
        <v>326</v>
      </c>
      <c r="C216" s="295">
        <v>477690.79999999993</v>
      </c>
      <c r="D216" s="296">
        <v>365260.54</v>
      </c>
      <c r="E216" s="296">
        <v>2741.23</v>
      </c>
      <c r="F216" s="190">
        <v>-8.4711461179474479E-2</v>
      </c>
      <c r="G216" s="47"/>
      <c r="H216" s="5"/>
      <c r="I216" s="5"/>
    </row>
    <row r="217" spans="2:9" ht="10.5" customHeight="1" x14ac:dyDescent="0.2">
      <c r="B217" s="33" t="s">
        <v>327</v>
      </c>
      <c r="C217" s="295">
        <v>20084086.219999913</v>
      </c>
      <c r="D217" s="296">
        <v>19178674.449999914</v>
      </c>
      <c r="E217" s="296">
        <v>99195.699999999968</v>
      </c>
      <c r="F217" s="190">
        <v>-0.11855812105872165</v>
      </c>
      <c r="G217" s="47"/>
      <c r="H217" s="5"/>
      <c r="I217" s="5"/>
    </row>
    <row r="218" spans="2:9" ht="10.5" customHeight="1" x14ac:dyDescent="0.2">
      <c r="B218" s="33" t="s">
        <v>328</v>
      </c>
      <c r="C218" s="295">
        <v>12915485.899999937</v>
      </c>
      <c r="D218" s="296">
        <v>11853131.199999938</v>
      </c>
      <c r="E218" s="296">
        <v>62846.270000000019</v>
      </c>
      <c r="F218" s="190">
        <v>-9.5734695732174413E-2</v>
      </c>
      <c r="G218" s="47"/>
      <c r="H218" s="5"/>
      <c r="I218" s="5"/>
    </row>
    <row r="219" spans="2:9" ht="10.5" customHeight="1" x14ac:dyDescent="0.2">
      <c r="B219" s="33" t="s">
        <v>329</v>
      </c>
      <c r="C219" s="295">
        <v>28037183.89999995</v>
      </c>
      <c r="D219" s="296">
        <v>508538.04999999993</v>
      </c>
      <c r="E219" s="296">
        <v>105790.86000000002</v>
      </c>
      <c r="F219" s="190">
        <v>-6.351031696062448E-2</v>
      </c>
      <c r="G219" s="47"/>
      <c r="H219" s="5"/>
      <c r="I219" s="5"/>
    </row>
    <row r="220" spans="2:9" ht="10.5" customHeight="1" x14ac:dyDescent="0.2">
      <c r="B220" s="33" t="s">
        <v>330</v>
      </c>
      <c r="C220" s="295">
        <v>477447.43000000017</v>
      </c>
      <c r="D220" s="296">
        <v>95622.10000000018</v>
      </c>
      <c r="E220" s="296">
        <v>2047.6599999999996</v>
      </c>
      <c r="F220" s="190">
        <v>3.0217435848041818E-2</v>
      </c>
      <c r="G220" s="47"/>
      <c r="H220" s="5"/>
      <c r="I220" s="5"/>
    </row>
    <row r="221" spans="2:9" ht="10.5" customHeight="1" x14ac:dyDescent="0.2">
      <c r="B221" s="33" t="s">
        <v>331</v>
      </c>
      <c r="C221" s="295">
        <v>5485277.1400000127</v>
      </c>
      <c r="D221" s="296">
        <v>2114993.3000000077</v>
      </c>
      <c r="E221" s="296">
        <v>24380.880000000005</v>
      </c>
      <c r="F221" s="190">
        <v>-5.7558382773066352E-2</v>
      </c>
      <c r="G221" s="47"/>
      <c r="H221" s="5"/>
      <c r="I221" s="5"/>
    </row>
    <row r="222" spans="2:9" ht="10.5" customHeight="1" x14ac:dyDescent="0.2">
      <c r="B222" s="33" t="s">
        <v>105</v>
      </c>
      <c r="C222" s="295">
        <v>15066626.069999944</v>
      </c>
      <c r="D222" s="296">
        <v>24642.630000000005</v>
      </c>
      <c r="E222" s="296">
        <v>85434.299999999974</v>
      </c>
      <c r="F222" s="190">
        <v>8.0884162489829325E-2</v>
      </c>
      <c r="G222" s="47"/>
      <c r="H222" s="5"/>
      <c r="I222" s="5"/>
    </row>
    <row r="223" spans="2:9" ht="10.5" customHeight="1" x14ac:dyDescent="0.2">
      <c r="B223" s="16" t="s">
        <v>116</v>
      </c>
      <c r="C223" s="295">
        <v>3852067.7000000016</v>
      </c>
      <c r="D223" s="296"/>
      <c r="E223" s="296">
        <v>29330.929999999993</v>
      </c>
      <c r="F223" s="190">
        <v>4.4768285519251716E-2</v>
      </c>
      <c r="G223" s="20"/>
      <c r="H223" s="5"/>
      <c r="I223" s="5"/>
    </row>
    <row r="224" spans="2:9" ht="10.5" customHeight="1" x14ac:dyDescent="0.2">
      <c r="B224" s="16" t="s">
        <v>117</v>
      </c>
      <c r="C224" s="295">
        <v>673757.78</v>
      </c>
      <c r="D224" s="296"/>
      <c r="E224" s="296">
        <v>3589.5</v>
      </c>
      <c r="F224" s="190">
        <v>-4.4722032137688994E-2</v>
      </c>
      <c r="G224" s="47"/>
      <c r="H224" s="5"/>
      <c r="I224" s="5"/>
    </row>
    <row r="225" spans="2:9" ht="10.5" customHeight="1" x14ac:dyDescent="0.2">
      <c r="B225" s="16" t="s">
        <v>118</v>
      </c>
      <c r="C225" s="295">
        <v>11416.52</v>
      </c>
      <c r="D225" s="296"/>
      <c r="E225" s="296"/>
      <c r="F225" s="190">
        <v>-0.11403900192689276</v>
      </c>
      <c r="G225" s="47"/>
      <c r="H225" s="5"/>
      <c r="I225" s="5"/>
    </row>
    <row r="226" spans="2:9" ht="10.5" customHeight="1" x14ac:dyDescent="0.2">
      <c r="B226" s="16" t="s">
        <v>100</v>
      </c>
      <c r="C226" s="295">
        <v>9112896.7100000028</v>
      </c>
      <c r="D226" s="296">
        <v>56.5</v>
      </c>
      <c r="E226" s="296">
        <v>63270.62</v>
      </c>
      <c r="F226" s="190">
        <v>0.29009517488091485</v>
      </c>
      <c r="G226" s="47"/>
      <c r="H226" s="5"/>
      <c r="I226" s="5"/>
    </row>
    <row r="227" spans="2:9" ht="10.5" customHeight="1" x14ac:dyDescent="0.2">
      <c r="B227" s="16" t="s">
        <v>107</v>
      </c>
      <c r="C227" s="295">
        <v>569897.6800000011</v>
      </c>
      <c r="D227" s="296">
        <v>569897.6800000011</v>
      </c>
      <c r="E227" s="296">
        <v>3119.71</v>
      </c>
      <c r="F227" s="190">
        <v>3.8767909432340542E-2</v>
      </c>
      <c r="G227" s="47"/>
      <c r="H227" s="5"/>
      <c r="I227" s="5"/>
    </row>
    <row r="228" spans="2:9" ht="10.5" customHeight="1" x14ac:dyDescent="0.2">
      <c r="B228" s="33" t="s">
        <v>110</v>
      </c>
      <c r="C228" s="289">
        <v>341928.81000000105</v>
      </c>
      <c r="D228" s="290">
        <v>341928.81000000105</v>
      </c>
      <c r="E228" s="290">
        <v>2425.65</v>
      </c>
      <c r="F228" s="179">
        <v>-2.5149341436805361E-2</v>
      </c>
      <c r="G228" s="47"/>
      <c r="H228" s="5"/>
      <c r="I228" s="5"/>
    </row>
    <row r="229" spans="2:9" ht="10.5" customHeight="1" x14ac:dyDescent="0.2">
      <c r="B229" s="33" t="s">
        <v>109</v>
      </c>
      <c r="C229" s="295">
        <v>215568.87000000017</v>
      </c>
      <c r="D229" s="296">
        <v>215568.87000000017</v>
      </c>
      <c r="E229" s="296">
        <v>694.06</v>
      </c>
      <c r="F229" s="190">
        <v>0.14433866571652287</v>
      </c>
      <c r="G229" s="47"/>
      <c r="H229" s="5"/>
      <c r="I229" s="5"/>
    </row>
    <row r="230" spans="2:9" ht="10.5" customHeight="1" x14ac:dyDescent="0.2">
      <c r="B230" s="33" t="s">
        <v>112</v>
      </c>
      <c r="C230" s="295">
        <v>12400</v>
      </c>
      <c r="D230" s="296">
        <v>12400</v>
      </c>
      <c r="E230" s="296"/>
      <c r="F230" s="190">
        <v>0.3052631578947369</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161455.21</v>
      </c>
      <c r="D236" s="296">
        <v>1035.06</v>
      </c>
      <c r="E236" s="296">
        <v>782.56</v>
      </c>
      <c r="F236" s="190">
        <v>1.4845940734657503E-2</v>
      </c>
      <c r="G236" s="47"/>
      <c r="H236" s="5"/>
      <c r="I236" s="5"/>
    </row>
    <row r="237" spans="2:9" ht="10.5" customHeight="1" x14ac:dyDescent="0.2">
      <c r="B237" s="16" t="s">
        <v>114</v>
      </c>
      <c r="C237" s="295">
        <v>169461.7900000005</v>
      </c>
      <c r="D237" s="296"/>
      <c r="E237" s="296">
        <v>864</v>
      </c>
      <c r="F237" s="190">
        <v>6.7230665181990057E-2</v>
      </c>
      <c r="G237" s="47"/>
      <c r="H237" s="5"/>
      <c r="I237" s="5"/>
    </row>
    <row r="238" spans="2:9" ht="10.5" customHeight="1" x14ac:dyDescent="0.2">
      <c r="B238" s="16" t="s">
        <v>123</v>
      </c>
      <c r="C238" s="295">
        <v>101954569.60999998</v>
      </c>
      <c r="D238" s="296">
        <v>52739.890000000014</v>
      </c>
      <c r="E238" s="296">
        <v>680172.36000000045</v>
      </c>
      <c r="F238" s="190">
        <v>6.801746083039184E-2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173131.35999999972</v>
      </c>
      <c r="D240" s="296">
        <v>168006.23999999973</v>
      </c>
      <c r="E240" s="296">
        <v>680.80000000000007</v>
      </c>
      <c r="F240" s="190">
        <v>-0.18031025342242579</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1569011.1799999997</v>
      </c>
      <c r="D247" s="296"/>
      <c r="E247" s="296">
        <v>9939.0400000000009</v>
      </c>
      <c r="F247" s="190">
        <v>0.1339078213368885</v>
      </c>
      <c r="G247" s="47"/>
      <c r="H247" s="5"/>
      <c r="I247" s="5"/>
    </row>
    <row r="248" spans="1:9" ht="10.5" customHeight="1" x14ac:dyDescent="0.2">
      <c r="B248" s="16" t="s">
        <v>444</v>
      </c>
      <c r="C248" s="295">
        <v>5355692.8633949962</v>
      </c>
      <c r="D248" s="296"/>
      <c r="E248" s="296"/>
      <c r="F248" s="190">
        <v>-1.2880069886147316E-2</v>
      </c>
      <c r="G248" s="47"/>
      <c r="H248" s="5"/>
      <c r="I248" s="5"/>
    </row>
    <row r="249" spans="1:9" ht="10.5" customHeight="1" x14ac:dyDescent="0.2">
      <c r="B249" s="16" t="s">
        <v>94</v>
      </c>
      <c r="C249" s="295">
        <v>290.25</v>
      </c>
      <c r="D249" s="296"/>
      <c r="E249" s="296"/>
      <c r="F249" s="190"/>
      <c r="G249" s="47"/>
      <c r="H249" s="5"/>
      <c r="I249" s="5"/>
    </row>
    <row r="250" spans="1:9" ht="10.5" customHeight="1" x14ac:dyDescent="0.2">
      <c r="B250" s="16" t="s">
        <v>92</v>
      </c>
      <c r="C250" s="295">
        <v>2362.46</v>
      </c>
      <c r="D250" s="296"/>
      <c r="E250" s="296"/>
      <c r="F250" s="190">
        <v>-0.14230219066082894</v>
      </c>
      <c r="G250" s="47"/>
      <c r="H250" s="5"/>
      <c r="I250" s="5"/>
    </row>
    <row r="251" spans="1:9" ht="10.5" customHeight="1" x14ac:dyDescent="0.2">
      <c r="B251" s="16" t="s">
        <v>93</v>
      </c>
      <c r="C251" s="295">
        <v>1853.5</v>
      </c>
      <c r="D251" s="296"/>
      <c r="E251" s="296"/>
      <c r="F251" s="190">
        <v>0.78650602409638548</v>
      </c>
      <c r="G251" s="47"/>
      <c r="H251" s="5"/>
      <c r="I251" s="5"/>
    </row>
    <row r="252" spans="1:9" ht="10.5" customHeight="1" x14ac:dyDescent="0.2">
      <c r="B252" s="16" t="s">
        <v>91</v>
      </c>
      <c r="C252" s="295">
        <v>334.8</v>
      </c>
      <c r="D252" s="296"/>
      <c r="E252" s="296"/>
      <c r="F252" s="190">
        <v>-0.63659256686349419</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1474785.9199999874</v>
      </c>
      <c r="D254" s="296">
        <v>72</v>
      </c>
      <c r="E254" s="296">
        <v>9642.75</v>
      </c>
      <c r="F254" s="190">
        <v>0.20221529276144579</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976681.56</v>
      </c>
      <c r="D256" s="296"/>
      <c r="E256" s="296">
        <v>6000</v>
      </c>
      <c r="F256" s="190">
        <v>-0.13480741593977574</v>
      </c>
      <c r="G256" s="117"/>
      <c r="H256" s="5"/>
      <c r="I256" s="5"/>
    </row>
    <row r="257" spans="1:9" s="28" customFormat="1" ht="18.75" customHeight="1" x14ac:dyDescent="0.2">
      <c r="A257" s="24"/>
      <c r="B257" s="268" t="s">
        <v>255</v>
      </c>
      <c r="C257" s="295">
        <v>2254829.8399999994</v>
      </c>
      <c r="D257" s="296">
        <v>2114646.1599999992</v>
      </c>
      <c r="E257" s="296">
        <v>17466.239999999998</v>
      </c>
      <c r="F257" s="190">
        <v>-0.12481773681731345</v>
      </c>
      <c r="G257" s="47"/>
      <c r="H257" s="5"/>
    </row>
    <row r="258" spans="1:9" s="28" customFormat="1" ht="15" customHeight="1" x14ac:dyDescent="0.2">
      <c r="A258" s="24"/>
      <c r="B258" s="16" t="s">
        <v>374</v>
      </c>
      <c r="C258" s="295">
        <v>13537.06</v>
      </c>
      <c r="D258" s="296"/>
      <c r="E258" s="296">
        <v>30</v>
      </c>
      <c r="F258" s="190">
        <v>3.5584392092555817E-3</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1341734.1700000002</v>
      </c>
      <c r="D261" s="296">
        <v>22558.1</v>
      </c>
      <c r="E261" s="296">
        <v>9774</v>
      </c>
      <c r="F261" s="190">
        <v>0.4727528722916492</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276666834.42339474</v>
      </c>
      <c r="D264" s="300">
        <v>41950320.109999858</v>
      </c>
      <c r="E264" s="300">
        <v>1535341.3000000003</v>
      </c>
      <c r="F264" s="234">
        <v>6.7101276909413698E-3</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30.6.2024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9562343.5399992336</v>
      </c>
      <c r="D278" s="302">
        <v>209240.12000000098</v>
      </c>
      <c r="E278" s="302">
        <v>51053.209999999744</v>
      </c>
      <c r="F278" s="239">
        <v>-1.0471328036172123E-2</v>
      </c>
      <c r="G278" s="20"/>
      <c r="H278" s="5"/>
      <c r="I278" s="5"/>
    </row>
    <row r="279" spans="1:9" ht="10.5" customHeight="1" x14ac:dyDescent="0.2">
      <c r="A279" s="2"/>
      <c r="B279" s="37" t="s">
        <v>126</v>
      </c>
      <c r="C279" s="301">
        <v>10661.65</v>
      </c>
      <c r="D279" s="302"/>
      <c r="E279" s="302"/>
      <c r="F279" s="239"/>
      <c r="G279" s="20"/>
      <c r="H279" s="5"/>
      <c r="I279" s="5"/>
    </row>
    <row r="280" spans="1:9" ht="10.5" customHeight="1" x14ac:dyDescent="0.2">
      <c r="A280" s="2"/>
      <c r="B280" s="37" t="s">
        <v>127</v>
      </c>
      <c r="C280" s="301">
        <v>45377.8</v>
      </c>
      <c r="D280" s="302"/>
      <c r="E280" s="302"/>
      <c r="F280" s="239"/>
      <c r="G280" s="20"/>
      <c r="H280" s="5"/>
      <c r="I280" s="5"/>
    </row>
    <row r="281" spans="1:9" ht="10.5" customHeight="1" x14ac:dyDescent="0.2">
      <c r="A281" s="2"/>
      <c r="B281" s="37" t="s">
        <v>219</v>
      </c>
      <c r="C281" s="301">
        <v>1920039.6500000067</v>
      </c>
      <c r="D281" s="302"/>
      <c r="E281" s="302">
        <v>6373.9699999999993</v>
      </c>
      <c r="F281" s="239">
        <v>-1.0160176335920257E-2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498</v>
      </c>
      <c r="D285" s="302"/>
      <c r="E285" s="302">
        <v>12</v>
      </c>
      <c r="F285" s="239">
        <v>0.20727272727272728</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11538920.639999242</v>
      </c>
      <c r="D290" s="304">
        <v>209240.12000000098</v>
      </c>
      <c r="E290" s="304">
        <v>57439.179999999746</v>
      </c>
      <c r="F290" s="237">
        <v>-9.6992595940189608E-3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4684905.6299999785</v>
      </c>
      <c r="D292" s="302">
        <v>114162.38000000008</v>
      </c>
      <c r="E292" s="302">
        <v>25061.180000000008</v>
      </c>
      <c r="F292" s="239">
        <v>-3.4410161987217691E-2</v>
      </c>
      <c r="G292" s="20"/>
      <c r="H292" s="5"/>
      <c r="I292" s="5"/>
    </row>
    <row r="293" spans="1:9" ht="10.5" customHeight="1" x14ac:dyDescent="0.2">
      <c r="A293" s="2"/>
      <c r="B293" s="37" t="s">
        <v>133</v>
      </c>
      <c r="C293" s="301">
        <v>6337570.419999904</v>
      </c>
      <c r="D293" s="302">
        <v>22955.78</v>
      </c>
      <c r="E293" s="302">
        <v>44045.660000000025</v>
      </c>
      <c r="F293" s="239">
        <v>5.8206612836717131E-2</v>
      </c>
      <c r="G293" s="20"/>
      <c r="H293" s="5"/>
      <c r="I293" s="5"/>
    </row>
    <row r="294" spans="1:9" ht="10.5" customHeight="1" x14ac:dyDescent="0.2">
      <c r="A294" s="2"/>
      <c r="B294" s="37" t="s">
        <v>134</v>
      </c>
      <c r="C294" s="301">
        <v>213826.6499999997</v>
      </c>
      <c r="D294" s="302">
        <v>176299.67999999956</v>
      </c>
      <c r="E294" s="302">
        <v>1466.8600000000001</v>
      </c>
      <c r="F294" s="239">
        <v>-0.23743366713741598</v>
      </c>
      <c r="G294" s="20"/>
      <c r="H294" s="5"/>
      <c r="I294" s="5"/>
    </row>
    <row r="295" spans="1:9" ht="10.5" customHeight="1" x14ac:dyDescent="0.2">
      <c r="A295" s="2"/>
      <c r="B295" s="37" t="s">
        <v>220</v>
      </c>
      <c r="C295" s="301">
        <v>39577.370000000003</v>
      </c>
      <c r="D295" s="302">
        <v>1292</v>
      </c>
      <c r="E295" s="302">
        <v>194.4</v>
      </c>
      <c r="F295" s="239">
        <v>-0.22527679892385011</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40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11275920.069999883</v>
      </c>
      <c r="D302" s="304">
        <v>314709.83999999962</v>
      </c>
      <c r="E302" s="304">
        <v>70768.100000000035</v>
      </c>
      <c r="F302" s="237">
        <v>9.2691918142107088E-3</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60233.159999999974</v>
      </c>
      <c r="D304" s="302">
        <v>4496.4000000000005</v>
      </c>
      <c r="E304" s="302">
        <v>88.4</v>
      </c>
      <c r="F304" s="239">
        <v>3.9376372381958458E-2</v>
      </c>
      <c r="G304" s="27"/>
      <c r="H304" s="5"/>
    </row>
    <row r="305" spans="1:9" x14ac:dyDescent="0.2">
      <c r="A305" s="2"/>
      <c r="B305" s="37" t="s">
        <v>221</v>
      </c>
      <c r="C305" s="301">
        <v>101.74000000000001</v>
      </c>
      <c r="D305" s="302"/>
      <c r="E305" s="302"/>
      <c r="F305" s="239">
        <v>0.41305555555555573</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60484.899999999972</v>
      </c>
      <c r="D313" s="304">
        <v>4496.4000000000005</v>
      </c>
      <c r="E313" s="304">
        <v>88.4</v>
      </c>
      <c r="F313" s="237">
        <v>3.8844447879497812E-2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142122.43000000031</v>
      </c>
      <c r="D315" s="302"/>
      <c r="E315" s="302">
        <v>788.63000000000011</v>
      </c>
      <c r="F315" s="239">
        <v>5.7250489022068862E-2</v>
      </c>
      <c r="G315" s="56"/>
    </row>
    <row r="316" spans="1:9" s="60" customFormat="1" ht="14.25" customHeight="1" x14ac:dyDescent="0.2">
      <c r="A316" s="24"/>
      <c r="B316" s="16" t="s">
        <v>222</v>
      </c>
      <c r="C316" s="301">
        <v>15.72</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142138.15000000031</v>
      </c>
      <c r="D324" s="309"/>
      <c r="E324" s="309">
        <v>788.63000000000011</v>
      </c>
      <c r="F324" s="183">
        <v>5.7367430293671307E-2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6659.8200000000043</v>
      </c>
      <c r="D326" s="307"/>
      <c r="E326" s="307"/>
      <c r="F326" s="182"/>
      <c r="G326" s="59"/>
    </row>
    <row r="327" spans="1:9" s="60" customFormat="1" ht="11.25" customHeight="1" x14ac:dyDescent="0.2">
      <c r="A327" s="24"/>
      <c r="B327" s="37" t="s">
        <v>179</v>
      </c>
      <c r="C327" s="306">
        <v>3609.9699999999984</v>
      </c>
      <c r="D327" s="307"/>
      <c r="E327" s="307"/>
      <c r="F327" s="182">
        <v>0.16242533528682412</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10287.290000000003</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40040</v>
      </c>
      <c r="D335" s="309"/>
      <c r="E335" s="309">
        <v>130</v>
      </c>
      <c r="F335" s="183">
        <v>-0.10704727921498658</v>
      </c>
      <c r="G335" s="62"/>
    </row>
    <row r="336" spans="1:9" s="63" customFormat="1" ht="14.25" customHeight="1" x14ac:dyDescent="0.2">
      <c r="A336" s="61"/>
      <c r="B336" s="35" t="s">
        <v>467</v>
      </c>
      <c r="C336" s="306">
        <v>40040</v>
      </c>
      <c r="D336" s="307"/>
      <c r="E336" s="307">
        <v>130</v>
      </c>
      <c r="F336" s="182">
        <v>-0.10704727921498658</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4218.5099999999948</v>
      </c>
      <c r="D338" s="307"/>
      <c r="E338" s="307">
        <v>6.5400000000000009</v>
      </c>
      <c r="F338" s="182">
        <v>4.9354493669311772E-2</v>
      </c>
      <c r="G338" s="59"/>
      <c r="H338" s="5"/>
    </row>
    <row r="339" spans="1:8" s="57" customFormat="1" ht="10.5" customHeight="1" x14ac:dyDescent="0.2">
      <c r="A339" s="6"/>
      <c r="B339" s="37" t="s">
        <v>224</v>
      </c>
      <c r="C339" s="306">
        <v>925.8</v>
      </c>
      <c r="D339" s="307"/>
      <c r="E339" s="307"/>
      <c r="F339" s="182">
        <v>0.43326005511347754</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5144.3099999999949</v>
      </c>
      <c r="D342" s="302"/>
      <c r="E342" s="302">
        <v>6.5400000000000009</v>
      </c>
      <c r="F342" s="239">
        <v>0.10250019288304446</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101.59</v>
      </c>
      <c r="D344" s="307"/>
      <c r="E344" s="307"/>
      <c r="F344" s="182">
        <v>5.9111759799833186E-2</v>
      </c>
      <c r="G344" s="56"/>
      <c r="H344" s="5"/>
    </row>
    <row r="345" spans="1:8" s="57" customFormat="1" ht="10.5" customHeight="1" x14ac:dyDescent="0.2">
      <c r="A345" s="6"/>
      <c r="B345" s="37" t="s">
        <v>125</v>
      </c>
      <c r="C345" s="306">
        <v>123227.83000000048</v>
      </c>
      <c r="D345" s="307"/>
      <c r="E345" s="307">
        <v>437.57</v>
      </c>
      <c r="F345" s="182">
        <v>0.10755796918304505</v>
      </c>
      <c r="G345" s="56"/>
      <c r="H345" s="5"/>
    </row>
    <row r="346" spans="1:8" s="57" customFormat="1" ht="10.5" customHeight="1" x14ac:dyDescent="0.2">
      <c r="A346" s="6"/>
      <c r="B346" s="37" t="s">
        <v>126</v>
      </c>
      <c r="C346" s="306">
        <v>107.69000000000001</v>
      </c>
      <c r="D346" s="307"/>
      <c r="E346" s="307"/>
      <c r="F346" s="182"/>
      <c r="G346" s="56"/>
      <c r="H346" s="5"/>
    </row>
    <row r="347" spans="1:8" s="57" customFormat="1" ht="10.5" customHeight="1" x14ac:dyDescent="0.2">
      <c r="A347" s="6"/>
      <c r="B347" s="37" t="s">
        <v>127</v>
      </c>
      <c r="C347" s="306">
        <v>1604</v>
      </c>
      <c r="D347" s="307"/>
      <c r="E347" s="307"/>
      <c r="F347" s="182"/>
      <c r="G347" s="56"/>
      <c r="H347" s="5"/>
    </row>
    <row r="348" spans="1:8" s="57" customFormat="1" ht="10.5" customHeight="1" x14ac:dyDescent="0.2">
      <c r="A348" s="6"/>
      <c r="B348" s="37" t="s">
        <v>133</v>
      </c>
      <c r="C348" s="306">
        <v>21515.219999999998</v>
      </c>
      <c r="D348" s="307"/>
      <c r="E348" s="307">
        <v>217.20000000000002</v>
      </c>
      <c r="F348" s="182">
        <v>-0.11642605282416385</v>
      </c>
      <c r="G348" s="56"/>
      <c r="H348" s="5"/>
    </row>
    <row r="349" spans="1:8" s="57" customFormat="1" ht="10.5" customHeight="1" x14ac:dyDescent="0.2">
      <c r="A349" s="6"/>
      <c r="B349" s="37" t="s">
        <v>134</v>
      </c>
      <c r="C349" s="306">
        <v>205.21</v>
      </c>
      <c r="D349" s="307"/>
      <c r="E349" s="307"/>
      <c r="F349" s="182">
        <v>-0.38395725135841019</v>
      </c>
      <c r="G349" s="56"/>
      <c r="H349" s="5"/>
    </row>
    <row r="350" spans="1:8" s="57" customFormat="1" ht="11.25" customHeight="1" x14ac:dyDescent="0.2">
      <c r="A350" s="6"/>
      <c r="B350" s="37" t="s">
        <v>24</v>
      </c>
      <c r="C350" s="306">
        <v>7262.6200000000026</v>
      </c>
      <c r="D350" s="307"/>
      <c r="E350" s="307"/>
      <c r="F350" s="182">
        <v>2.5537953540251124E-3</v>
      </c>
      <c r="G350" s="56"/>
      <c r="H350" s="5"/>
    </row>
    <row r="351" spans="1:8" s="57" customFormat="1" ht="11.25" customHeight="1" x14ac:dyDescent="0.2">
      <c r="A351" s="6"/>
      <c r="B351" s="37" t="s">
        <v>138</v>
      </c>
      <c r="C351" s="306">
        <v>308.45</v>
      </c>
      <c r="D351" s="307"/>
      <c r="E351" s="307"/>
      <c r="F351" s="182"/>
      <c r="G351" s="56"/>
      <c r="H351" s="5"/>
    </row>
    <row r="352" spans="1:8" s="57" customFormat="1" ht="10.5" customHeight="1" x14ac:dyDescent="0.2">
      <c r="A352" s="6"/>
      <c r="B352" s="37" t="s">
        <v>151</v>
      </c>
      <c r="C352" s="306">
        <v>103629.6600000005</v>
      </c>
      <c r="D352" s="307"/>
      <c r="E352" s="307">
        <v>139.19999999999999</v>
      </c>
      <c r="F352" s="182">
        <v>-9.7181267482203904E-2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35782.26</v>
      </c>
      <c r="D354" s="307"/>
      <c r="E354" s="307">
        <v>113.8</v>
      </c>
      <c r="F354" s="182">
        <v>9.6291716504244507E-2</v>
      </c>
      <c r="G354" s="59"/>
      <c r="H354" s="5"/>
    </row>
    <row r="355" spans="1:8" s="60" customFormat="1" ht="13.5" customHeight="1" x14ac:dyDescent="0.2">
      <c r="A355" s="24"/>
      <c r="B355" s="16" t="s">
        <v>416</v>
      </c>
      <c r="C355" s="306">
        <v>120</v>
      </c>
      <c r="D355" s="307"/>
      <c r="E355" s="307"/>
      <c r="F355" s="182">
        <v>0.3793103448275863</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147</v>
      </c>
      <c r="D358" s="307"/>
      <c r="E358" s="307"/>
      <c r="F358" s="182"/>
      <c r="G358" s="59"/>
      <c r="H358" s="5"/>
    </row>
    <row r="359" spans="1:8" s="60" customFormat="1" ht="10.5" customHeight="1" x14ac:dyDescent="0.2">
      <c r="A359" s="24"/>
      <c r="B359" s="37" t="s">
        <v>468</v>
      </c>
      <c r="C359" s="306">
        <v>360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294371.53000000102</v>
      </c>
      <c r="D364" s="309"/>
      <c r="E364" s="309">
        <v>907.77</v>
      </c>
      <c r="F364" s="183">
        <v>8.4219944405361513E-3</v>
      </c>
      <c r="G364" s="56"/>
      <c r="H364" s="5"/>
    </row>
    <row r="365" spans="1:8" s="57" customFormat="1" ht="10.5" customHeight="1" x14ac:dyDescent="0.2">
      <c r="A365" s="6"/>
      <c r="B365" s="35" t="s">
        <v>8</v>
      </c>
      <c r="C365" s="308">
        <v>23367306.889999125</v>
      </c>
      <c r="D365" s="309">
        <v>528446.36000000068</v>
      </c>
      <c r="E365" s="309">
        <v>130128.61999999979</v>
      </c>
      <c r="F365" s="183">
        <v>2.4474533555185474E-4</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50664230.35000027</v>
      </c>
      <c r="D367" s="307">
        <v>6097822.9399999995</v>
      </c>
      <c r="E367" s="307">
        <v>303116.18000000005</v>
      </c>
      <c r="F367" s="182">
        <v>-5.5963497246793392E-2</v>
      </c>
      <c r="G367" s="59"/>
      <c r="H367" s="5"/>
    </row>
    <row r="368" spans="1:8" s="60" customFormat="1" ht="10.5" customHeight="1" x14ac:dyDescent="0.2">
      <c r="A368" s="24"/>
      <c r="B368" s="37" t="s">
        <v>442</v>
      </c>
      <c r="C368" s="306">
        <v>125782.95999999998</v>
      </c>
      <c r="D368" s="307">
        <v>12792.35</v>
      </c>
      <c r="E368" s="307">
        <v>380.7700000000001</v>
      </c>
      <c r="F368" s="182">
        <v>-0.24583421346249257</v>
      </c>
      <c r="G368" s="266"/>
      <c r="H368" s="5"/>
    </row>
    <row r="369" spans="1:9" s="60" customFormat="1" ht="10.5" customHeight="1" x14ac:dyDescent="0.2">
      <c r="A369" s="24"/>
      <c r="B369" s="37" t="s">
        <v>147</v>
      </c>
      <c r="C369" s="306">
        <v>276888.95999998995</v>
      </c>
      <c r="D369" s="307">
        <v>52701.810000000005</v>
      </c>
      <c r="E369" s="307">
        <v>859.11999999999898</v>
      </c>
      <c r="F369" s="182">
        <v>-3.4711505808642684E-2</v>
      </c>
      <c r="G369" s="265"/>
      <c r="H369" s="267"/>
      <c r="I369" s="59"/>
    </row>
    <row r="370" spans="1:9" s="60" customFormat="1" x14ac:dyDescent="0.2">
      <c r="A370" s="24"/>
      <c r="B370" s="37" t="s">
        <v>148</v>
      </c>
      <c r="C370" s="306">
        <v>1396636.6000002038</v>
      </c>
      <c r="D370" s="307">
        <v>94480.919999999169</v>
      </c>
      <c r="E370" s="307">
        <v>4758.910000000019</v>
      </c>
      <c r="F370" s="182">
        <v>-4.6617613745601694E-2</v>
      </c>
      <c r="G370" s="265"/>
      <c r="H370" s="265"/>
      <c r="I370" s="59"/>
    </row>
    <row r="371" spans="1:9" s="60" customFormat="1" ht="10.5" customHeight="1" x14ac:dyDescent="0.2">
      <c r="A371" s="24"/>
      <c r="B371" s="37" t="s">
        <v>125</v>
      </c>
      <c r="C371" s="306">
        <v>551469.61000000383</v>
      </c>
      <c r="D371" s="307">
        <v>35124.539999999899</v>
      </c>
      <c r="E371" s="307">
        <v>5493.5300000000061</v>
      </c>
      <c r="F371" s="182">
        <v>4.0155065016676206E-2</v>
      </c>
      <c r="G371" s="265"/>
      <c r="H371" s="265"/>
      <c r="I371" s="59"/>
    </row>
    <row r="372" spans="1:9" s="60" customFormat="1" ht="10.5" customHeight="1" x14ac:dyDescent="0.2">
      <c r="A372" s="24"/>
      <c r="B372" s="37" t="s">
        <v>149</v>
      </c>
      <c r="C372" s="306">
        <v>3119.2700000000073</v>
      </c>
      <c r="D372" s="307">
        <v>3.35</v>
      </c>
      <c r="E372" s="307">
        <v>16.5</v>
      </c>
      <c r="F372" s="182">
        <v>-1.5304238023830408E-2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53018127.750000469</v>
      </c>
      <c r="D378" s="312">
        <v>6292925.9099999983</v>
      </c>
      <c r="E378" s="312">
        <v>314625.01000000013</v>
      </c>
      <c r="F378" s="184">
        <v>-5.5264835284194347E-2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30.6.2024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32711657.990001302</v>
      </c>
      <c r="D392" s="307">
        <v>100032.98</v>
      </c>
      <c r="E392" s="307">
        <v>164730.95000000027</v>
      </c>
      <c r="F392" s="182">
        <v>1.4862680634992742E-3</v>
      </c>
      <c r="G392" s="66"/>
      <c r="H392" s="5"/>
    </row>
    <row r="393" spans="1:9" s="57" customFormat="1" ht="10.5" customHeight="1" x14ac:dyDescent="0.2">
      <c r="A393" s="6"/>
      <c r="B393" s="16" t="s">
        <v>10</v>
      </c>
      <c r="C393" s="306">
        <v>10712.679999999971</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3773.9499999999975</v>
      </c>
      <c r="D395" s="307"/>
      <c r="E395" s="307"/>
      <c r="F395" s="182"/>
      <c r="G395" s="59"/>
      <c r="H395" s="5"/>
    </row>
    <row r="396" spans="1:9" s="60" customFormat="1" ht="10.5" customHeight="1" x14ac:dyDescent="0.2">
      <c r="A396" s="24"/>
      <c r="B396" s="16" t="s">
        <v>11</v>
      </c>
      <c r="C396" s="306">
        <v>27.79</v>
      </c>
      <c r="D396" s="307"/>
      <c r="E396" s="307"/>
      <c r="F396" s="182"/>
      <c r="G396" s="56"/>
      <c r="H396" s="5"/>
    </row>
    <row r="397" spans="1:9" s="57" customFormat="1" ht="9" customHeight="1" x14ac:dyDescent="0.2">
      <c r="A397" s="6"/>
      <c r="B397" s="16" t="s">
        <v>75</v>
      </c>
      <c r="C397" s="306">
        <v>484.80999999999966</v>
      </c>
      <c r="D397" s="307"/>
      <c r="E397" s="307"/>
      <c r="F397" s="182"/>
      <c r="G397" s="59"/>
    </row>
    <row r="398" spans="1:9" s="57" customFormat="1" ht="10.5" customHeight="1" x14ac:dyDescent="0.2">
      <c r="A398" s="6"/>
      <c r="B398" s="16" t="s">
        <v>85</v>
      </c>
      <c r="C398" s="306">
        <v>1274475.2499999998</v>
      </c>
      <c r="D398" s="313">
        <v>1274475.2499999998</v>
      </c>
      <c r="E398" s="313"/>
      <c r="F398" s="185">
        <v>0.12421072611539152</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1333.04</v>
      </c>
      <c r="D401" s="307"/>
      <c r="E401" s="307">
        <v>15</v>
      </c>
      <c r="F401" s="182"/>
      <c r="G401" s="69"/>
      <c r="H401" s="5"/>
      <c r="I401" s="5"/>
    </row>
    <row r="402" spans="1:11" ht="13.5" customHeight="1" x14ac:dyDescent="0.2">
      <c r="A402" s="2"/>
      <c r="B402" s="37" t="s">
        <v>79</v>
      </c>
      <c r="C402" s="306">
        <v>139514.72000000003</v>
      </c>
      <c r="D402" s="307"/>
      <c r="E402" s="307">
        <v>618.53</v>
      </c>
      <c r="F402" s="182">
        <v>0.10421677659389705</v>
      </c>
      <c r="G402" s="69"/>
      <c r="H402" s="5"/>
      <c r="I402" s="5"/>
    </row>
    <row r="403" spans="1:11" ht="11.25" customHeight="1" x14ac:dyDescent="0.2">
      <c r="A403" s="2"/>
      <c r="B403" s="37" t="s">
        <v>432</v>
      </c>
      <c r="C403" s="306">
        <v>1767344.9200001275</v>
      </c>
      <c r="D403" s="313"/>
      <c r="E403" s="313">
        <v>8879.0200000000732</v>
      </c>
      <c r="F403" s="185">
        <v>6.7733967449603583E-3</v>
      </c>
      <c r="G403" s="70"/>
      <c r="H403" s="5"/>
      <c r="I403" s="5"/>
    </row>
    <row r="404" spans="1:11" ht="11.25" customHeight="1" x14ac:dyDescent="0.2">
      <c r="A404" s="2"/>
      <c r="B404" s="563" t="s">
        <v>440</v>
      </c>
      <c r="C404" s="306">
        <v>505682.59999999561</v>
      </c>
      <c r="D404" s="313"/>
      <c r="E404" s="313">
        <v>2131.1999999999998</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166983.65999999997</v>
      </c>
      <c r="D406" s="313"/>
      <c r="E406" s="313">
        <v>545.04999999999995</v>
      </c>
      <c r="F406" s="185">
        <v>-0.41036478862422521</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391.7000000000038</v>
      </c>
      <c r="D408" s="313"/>
      <c r="E408" s="313">
        <v>0.7</v>
      </c>
      <c r="F408" s="185">
        <v>3.1033665868232863E-2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36582383.110001422</v>
      </c>
      <c r="D410" s="315">
        <v>1374508.2299999997</v>
      </c>
      <c r="E410" s="315">
        <v>176920.45000000036</v>
      </c>
      <c r="F410" s="186">
        <v>1.0576154902303569E-2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26733590.169998448</v>
      </c>
      <c r="D414" s="318"/>
      <c r="E414" s="318">
        <v>142184.47999999986</v>
      </c>
      <c r="F414" s="281">
        <v>-3.1890225465875055E-2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12032114.910000158</v>
      </c>
      <c r="D416" s="318"/>
      <c r="E416" s="318">
        <v>67353.310000000012</v>
      </c>
      <c r="F416" s="281">
        <v>-1.5223067134991664E-2</v>
      </c>
      <c r="G416" s="69"/>
      <c r="H416" s="5"/>
      <c r="I416" s="5"/>
    </row>
    <row r="417" spans="1:11" ht="10.5" customHeight="1" x14ac:dyDescent="0.2">
      <c r="A417" s="2"/>
      <c r="B417" s="16" t="s">
        <v>258</v>
      </c>
      <c r="C417" s="317">
        <v>124767.97999999995</v>
      </c>
      <c r="D417" s="318"/>
      <c r="E417" s="318">
        <v>106.78999999999999</v>
      </c>
      <c r="F417" s="281">
        <v>5.6286943550265311E-2</v>
      </c>
      <c r="G417" s="69"/>
      <c r="H417" s="5"/>
      <c r="I417" s="5"/>
    </row>
    <row r="418" spans="1:11" ht="10.5" customHeight="1" x14ac:dyDescent="0.2">
      <c r="A418" s="2"/>
      <c r="B418" s="67" t="s">
        <v>259</v>
      </c>
      <c r="C418" s="317">
        <v>71805.08</v>
      </c>
      <c r="D418" s="318"/>
      <c r="E418" s="318"/>
      <c r="F418" s="281">
        <v>-0.24503710096251974</v>
      </c>
      <c r="G418" s="69"/>
      <c r="H418" s="5"/>
      <c r="I418" s="5"/>
    </row>
    <row r="419" spans="1:11" ht="10.5" customHeight="1" x14ac:dyDescent="0.2">
      <c r="A419" s="2"/>
      <c r="B419" s="67" t="s">
        <v>260</v>
      </c>
      <c r="C419" s="317">
        <v>6321.9499999999989</v>
      </c>
      <c r="D419" s="318"/>
      <c r="E419" s="318"/>
      <c r="F419" s="281">
        <v>-0.12686157981020607</v>
      </c>
      <c r="G419" s="69"/>
      <c r="H419" s="5"/>
      <c r="I419" s="5"/>
    </row>
    <row r="420" spans="1:11" ht="10.5" customHeight="1" x14ac:dyDescent="0.2">
      <c r="A420" s="2"/>
      <c r="B420" s="67" t="s">
        <v>261</v>
      </c>
      <c r="C420" s="317">
        <v>7233.02</v>
      </c>
      <c r="D420" s="318"/>
      <c r="E420" s="318">
        <v>31.5</v>
      </c>
      <c r="F420" s="281">
        <v>-0.11870895422367878</v>
      </c>
      <c r="G420" s="69"/>
      <c r="H420" s="5"/>
      <c r="I420" s="5"/>
    </row>
    <row r="421" spans="1:11" ht="10.5" customHeight="1" x14ac:dyDescent="0.2">
      <c r="A421" s="2"/>
      <c r="B421" s="67" t="s">
        <v>262</v>
      </c>
      <c r="C421" s="317">
        <v>8380.83</v>
      </c>
      <c r="D421" s="318"/>
      <c r="E421" s="318"/>
      <c r="F421" s="281">
        <v>-0.53787683707470835</v>
      </c>
      <c r="G421" s="69"/>
      <c r="H421" s="5"/>
      <c r="I421" s="5"/>
    </row>
    <row r="422" spans="1:11" ht="10.5" customHeight="1" x14ac:dyDescent="0.2">
      <c r="A422" s="2"/>
      <c r="B422" s="67" t="s">
        <v>264</v>
      </c>
      <c r="C422" s="317">
        <v>50069.549999999996</v>
      </c>
      <c r="D422" s="318"/>
      <c r="E422" s="318"/>
      <c r="F422" s="281">
        <v>2.553034343593219E-2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206.1</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25941.69000000001</v>
      </c>
      <c r="D428" s="318"/>
      <c r="E428" s="318"/>
      <c r="F428" s="281">
        <v>2.5327172285244393E-2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100</v>
      </c>
      <c r="D430" s="318"/>
      <c r="E430" s="318"/>
      <c r="F430" s="281"/>
      <c r="G430" s="69"/>
      <c r="H430" s="5"/>
    </row>
    <row r="431" spans="1:11" ht="20.25" customHeight="1" x14ac:dyDescent="0.2">
      <c r="A431" s="2"/>
      <c r="B431" s="29" t="s">
        <v>155</v>
      </c>
      <c r="C431" s="308">
        <v>39060531.2799986</v>
      </c>
      <c r="D431" s="315"/>
      <c r="E431" s="315">
        <v>209676.0799999999</v>
      </c>
      <c r="F431" s="186">
        <v>-2.7232177619703424E-2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727427.13999999932</v>
      </c>
      <c r="D435" s="313"/>
      <c r="E435" s="313">
        <v>6249.65</v>
      </c>
      <c r="F435" s="185">
        <v>-3.5525594411084271E-2</v>
      </c>
      <c r="G435" s="70"/>
      <c r="H435" s="5"/>
      <c r="I435" s="5"/>
    </row>
    <row r="436" spans="1:10" ht="10.5" customHeight="1" x14ac:dyDescent="0.2">
      <c r="A436" s="54"/>
      <c r="B436" s="75" t="s">
        <v>26</v>
      </c>
      <c r="C436" s="306">
        <v>252343.0500000001</v>
      </c>
      <c r="D436" s="313"/>
      <c r="E436" s="313">
        <v>690.28</v>
      </c>
      <c r="F436" s="185">
        <v>0.13206479366356527</v>
      </c>
      <c r="G436" s="69"/>
      <c r="H436" s="5"/>
      <c r="I436" s="5"/>
    </row>
    <row r="437" spans="1:10" x14ac:dyDescent="0.2">
      <c r="A437" s="2"/>
      <c r="B437" s="75" t="s">
        <v>27</v>
      </c>
      <c r="C437" s="306">
        <v>1333983.1299999962</v>
      </c>
      <c r="D437" s="313"/>
      <c r="E437" s="313">
        <v>1967.0700000000002</v>
      </c>
      <c r="F437" s="185">
        <v>1.917179600900476E-2</v>
      </c>
      <c r="G437" s="69"/>
      <c r="H437" s="5"/>
      <c r="I437" s="5"/>
    </row>
    <row r="438" spans="1:10" ht="10.5" customHeight="1" x14ac:dyDescent="0.2">
      <c r="A438" s="2"/>
      <c r="B438" s="75" t="s">
        <v>274</v>
      </c>
      <c r="C438" s="306">
        <v>46895.630000000034</v>
      </c>
      <c r="D438" s="313"/>
      <c r="E438" s="313"/>
      <c r="F438" s="185">
        <v>0.28030755361753501</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1880680.9499999993</v>
      </c>
      <c r="D440" s="313"/>
      <c r="E440" s="313">
        <v>5469.6200000000008</v>
      </c>
      <c r="F440" s="185">
        <v>-3.0802533005997779E-2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23091.070000000003</v>
      </c>
      <c r="D443" s="313"/>
      <c r="E443" s="313"/>
      <c r="F443" s="185">
        <v>-1.1575883397898279E-2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4264420.9699999951</v>
      </c>
      <c r="D445" s="315"/>
      <c r="E445" s="315">
        <v>14376.62</v>
      </c>
      <c r="F445" s="186">
        <v>-5.1409631499699238E-3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18760.509999999929</v>
      </c>
      <c r="D449" s="313"/>
      <c r="E449" s="313">
        <v>75.3</v>
      </c>
      <c r="F449" s="185">
        <v>-0.37129342138114563</v>
      </c>
      <c r="G449" s="69"/>
      <c r="H449" s="5"/>
      <c r="I449" s="5"/>
      <c r="J449" s="164"/>
    </row>
    <row r="450" spans="1:10" ht="12" x14ac:dyDescent="0.2">
      <c r="A450" s="2"/>
      <c r="B450" s="76" t="s">
        <v>492</v>
      </c>
      <c r="C450" s="306">
        <v>4633.2918500000005</v>
      </c>
      <c r="D450" s="313"/>
      <c r="E450" s="313"/>
      <c r="F450" s="185"/>
      <c r="G450" s="69"/>
      <c r="H450" s="5"/>
      <c r="I450" s="5"/>
      <c r="J450" s="164"/>
    </row>
    <row r="451" spans="1:10" x14ac:dyDescent="0.2">
      <c r="A451" s="2"/>
      <c r="B451" s="76" t="s">
        <v>480</v>
      </c>
      <c r="C451" s="306">
        <v>155518</v>
      </c>
      <c r="D451" s="313"/>
      <c r="E451" s="313">
        <v>578</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4498025.3231699942</v>
      </c>
      <c r="D455" s="313"/>
      <c r="E455" s="313">
        <v>15029.92</v>
      </c>
      <c r="F455" s="185">
        <v>2.7256997545399786E-2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156526452.7531696</v>
      </c>
      <c r="D462" s="315">
        <v>1374508.2299999997</v>
      </c>
      <c r="E462" s="315">
        <v>846380.08000000007</v>
      </c>
      <c r="F462" s="186">
        <v>-2.3014077772180119E-2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433193287.17656434</v>
      </c>
      <c r="D465" s="437"/>
      <c r="E465" s="437">
        <v>2381721.3800000004</v>
      </c>
      <c r="F465" s="438">
        <v>-4.236595476401317E-3</v>
      </c>
      <c r="G465" s="5"/>
      <c r="H465" s="214"/>
      <c r="I465" s="70"/>
      <c r="J465" s="5"/>
    </row>
    <row r="466" spans="1:10" s="28" customFormat="1" x14ac:dyDescent="0.2">
      <c r="A466" s="6"/>
      <c r="B466" s="76" t="s">
        <v>13</v>
      </c>
      <c r="C466" s="319">
        <v>508979803.25999957</v>
      </c>
      <c r="D466" s="320"/>
      <c r="E466" s="320"/>
      <c r="F466" s="240">
        <v>-3.63836583664503E-2</v>
      </c>
      <c r="G466" s="8"/>
      <c r="H466" s="5"/>
      <c r="I466" s="70"/>
    </row>
    <row r="467" spans="1:10" s="28" customFormat="1" x14ac:dyDescent="0.2">
      <c r="A467" s="6"/>
      <c r="B467" s="76" t="s">
        <v>14</v>
      </c>
      <c r="C467" s="321">
        <v>67568408.289999977</v>
      </c>
      <c r="D467" s="322"/>
      <c r="E467" s="322"/>
      <c r="F467" s="194">
        <v>4.6352818036552002E-2</v>
      </c>
      <c r="G467" s="3"/>
      <c r="H467" s="8"/>
      <c r="I467" s="70"/>
    </row>
    <row r="468" spans="1:10" s="28" customFormat="1" ht="12" x14ac:dyDescent="0.2">
      <c r="A468" s="6"/>
      <c r="B468" s="229" t="s">
        <v>248</v>
      </c>
      <c r="C468" s="431">
        <v>576548211.54999959</v>
      </c>
      <c r="D468" s="439"/>
      <c r="E468" s="439"/>
      <c r="F468" s="445">
        <v>-2.7370555142031683E-2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30.6.2024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626"/>
      <c r="C477" s="627"/>
      <c r="D477" s="87"/>
      <c r="E477" s="88" t="s">
        <v>6</v>
      </c>
      <c r="F477" s="339" t="str">
        <f>CUMUL_Maladie_mnt!$H$5</f>
        <v>PCAP</v>
      </c>
      <c r="G477" s="201"/>
      <c r="H477" s="90"/>
      <c r="I477" s="94"/>
      <c r="J477" s="104"/>
    </row>
    <row r="478" spans="1:10" ht="12.75" customHeight="1" x14ac:dyDescent="0.2">
      <c r="B478" s="643" t="s">
        <v>29</v>
      </c>
      <c r="C478" s="644"/>
      <c r="D478" s="90"/>
      <c r="E478" s="301"/>
      <c r="F478" s="239"/>
      <c r="G478" s="201"/>
      <c r="H478" s="90"/>
      <c r="I478" s="20"/>
    </row>
    <row r="479" spans="1:10" s="95" customFormat="1" ht="12" customHeight="1" x14ac:dyDescent="0.2">
      <c r="A479" s="6"/>
      <c r="B479" s="656"/>
      <c r="C479" s="657"/>
      <c r="D479" s="90"/>
      <c r="E479" s="301"/>
      <c r="F479" s="239"/>
      <c r="G479" s="199"/>
      <c r="H479" s="90"/>
      <c r="I479" s="94"/>
      <c r="J479" s="104"/>
    </row>
    <row r="480" spans="1:10" ht="12.75" customHeight="1" x14ac:dyDescent="0.2">
      <c r="B480" s="647" t="s">
        <v>74</v>
      </c>
      <c r="C480" s="648"/>
      <c r="D480" s="93"/>
      <c r="E480" s="303"/>
      <c r="F480" s="237"/>
      <c r="G480" s="201"/>
      <c r="H480" s="90"/>
      <c r="I480" s="20"/>
      <c r="J480" s="104"/>
    </row>
    <row r="481" spans="2:10" ht="18" customHeight="1" x14ac:dyDescent="0.2">
      <c r="B481" s="656"/>
      <c r="C481" s="657"/>
      <c r="D481" s="90"/>
      <c r="E481" s="301"/>
      <c r="F481" s="239"/>
      <c r="G481" s="199"/>
      <c r="H481" s="90"/>
      <c r="I481" s="20"/>
      <c r="J481" s="104"/>
    </row>
    <row r="482" spans="2:10" ht="18" customHeight="1" x14ac:dyDescent="0.2">
      <c r="B482" s="92" t="s">
        <v>73</v>
      </c>
      <c r="C482" s="172"/>
      <c r="D482" s="93"/>
      <c r="E482" s="303">
        <v>1334727562.5927737</v>
      </c>
      <c r="F482" s="237">
        <v>7.9687810343989085E-2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45" t="s">
        <v>410</v>
      </c>
      <c r="C484" s="646"/>
      <c r="D484" s="90"/>
      <c r="E484" s="303">
        <v>310671736.49449515</v>
      </c>
      <c r="F484" s="237">
        <v>1.0598822480235803E-2</v>
      </c>
      <c r="G484" s="199"/>
      <c r="H484" s="90"/>
      <c r="I484" s="20"/>
      <c r="J484" s="104"/>
    </row>
    <row r="485" spans="2:10" ht="15" customHeight="1" x14ac:dyDescent="0.2">
      <c r="B485" s="641" t="s">
        <v>72</v>
      </c>
      <c r="C485" s="642"/>
      <c r="D485" s="90"/>
      <c r="E485" s="301"/>
      <c r="F485" s="239"/>
      <c r="G485" s="199"/>
      <c r="H485" s="90"/>
      <c r="I485" s="20"/>
      <c r="J485" s="104"/>
    </row>
    <row r="486" spans="2:10" ht="15" customHeight="1" x14ac:dyDescent="0.2">
      <c r="B486" s="421" t="s">
        <v>404</v>
      </c>
      <c r="C486" s="404"/>
      <c r="D486" s="90"/>
      <c r="E486" s="301">
        <v>277690728.1640119</v>
      </c>
      <c r="F486" s="239">
        <v>-6.2969043288352178E-2</v>
      </c>
      <c r="G486" s="199"/>
      <c r="H486" s="90"/>
      <c r="I486" s="20"/>
      <c r="J486" s="104"/>
    </row>
    <row r="487" spans="2:10" ht="15" customHeight="1" x14ac:dyDescent="0.2">
      <c r="B487" s="421" t="s">
        <v>407</v>
      </c>
      <c r="C487" s="404"/>
      <c r="D487" s="90"/>
      <c r="E487" s="301">
        <v>1055109.8748295999</v>
      </c>
      <c r="F487" s="239">
        <v>-0.27698565000803665</v>
      </c>
      <c r="G487" s="199"/>
      <c r="H487" s="90"/>
      <c r="I487" s="20"/>
      <c r="J487" s="104"/>
    </row>
    <row r="488" spans="2:10" ht="15" customHeight="1" x14ac:dyDescent="0.2">
      <c r="B488" s="421" t="s">
        <v>405</v>
      </c>
      <c r="C488" s="404"/>
      <c r="D488" s="90"/>
      <c r="E488" s="301">
        <v>31925898.455653675</v>
      </c>
      <c r="F488" s="239"/>
      <c r="G488" s="199"/>
      <c r="H488" s="90"/>
      <c r="I488" s="20"/>
      <c r="J488" s="104"/>
    </row>
    <row r="489" spans="2:10" ht="15" customHeight="1" x14ac:dyDescent="0.2">
      <c r="B489" s="624" t="s">
        <v>71</v>
      </c>
      <c r="C489" s="625"/>
      <c r="D489" s="90"/>
      <c r="E489" s="303">
        <v>832709033.75808477</v>
      </c>
      <c r="F489" s="237">
        <v>0.1183393504428607</v>
      </c>
      <c r="G489" s="199"/>
      <c r="H489" s="90"/>
      <c r="I489" s="20"/>
      <c r="J489" s="104"/>
    </row>
    <row r="490" spans="2:10" ht="15" customHeight="1" x14ac:dyDescent="0.2">
      <c r="B490" s="641" t="s">
        <v>70</v>
      </c>
      <c r="C490" s="642"/>
      <c r="D490" s="90"/>
      <c r="E490" s="301"/>
      <c r="F490" s="239"/>
      <c r="G490" s="199"/>
      <c r="H490" s="90"/>
      <c r="I490" s="20"/>
      <c r="J490" s="104"/>
    </row>
    <row r="491" spans="2:10" ht="15" customHeight="1" x14ac:dyDescent="0.2">
      <c r="B491" s="641" t="s">
        <v>361</v>
      </c>
      <c r="C491" s="642"/>
      <c r="D491" s="90"/>
      <c r="E491" s="301">
        <v>0</v>
      </c>
      <c r="F491" s="239"/>
      <c r="G491" s="199"/>
      <c r="H491" s="90"/>
      <c r="I491" s="20"/>
      <c r="J491" s="104"/>
    </row>
    <row r="492" spans="2:10" ht="12.75" customHeight="1" x14ac:dyDescent="0.2">
      <c r="B492" s="639" t="s">
        <v>413</v>
      </c>
      <c r="C492" s="640"/>
      <c r="D492" s="90"/>
      <c r="E492" s="301">
        <v>638017963.79916751</v>
      </c>
      <c r="F492" s="239">
        <v>0.11278083317016829</v>
      </c>
      <c r="G492" s="199"/>
      <c r="H492" s="90"/>
      <c r="I492" s="20"/>
      <c r="J492" s="104"/>
    </row>
    <row r="493" spans="2:10" ht="15" customHeight="1" x14ac:dyDescent="0.2">
      <c r="B493" s="641" t="s">
        <v>357</v>
      </c>
      <c r="C493" s="642"/>
      <c r="D493" s="90"/>
      <c r="E493" s="301">
        <v>115956737.45950077</v>
      </c>
      <c r="F493" s="239">
        <v>0.19007839124675208</v>
      </c>
      <c r="G493" s="199"/>
      <c r="H493" s="90"/>
      <c r="I493" s="20"/>
      <c r="J493" s="104"/>
    </row>
    <row r="494" spans="2:10" ht="27" customHeight="1" x14ac:dyDescent="0.2">
      <c r="B494" s="641" t="s">
        <v>358</v>
      </c>
      <c r="C494" s="642"/>
      <c r="D494" s="90"/>
      <c r="E494" s="301">
        <v>20611470.792476639</v>
      </c>
      <c r="F494" s="239">
        <v>2.6235733539377026E-2</v>
      </c>
      <c r="G494" s="199"/>
      <c r="H494" s="90"/>
      <c r="I494" s="20"/>
      <c r="J494" s="104"/>
    </row>
    <row r="495" spans="2:10" ht="15" customHeight="1" x14ac:dyDescent="0.2">
      <c r="B495" s="641" t="s">
        <v>359</v>
      </c>
      <c r="C495" s="642"/>
      <c r="D495" s="90"/>
      <c r="E495" s="301">
        <v>58122861.706939846</v>
      </c>
      <c r="F495" s="239">
        <v>8.1981192795985036E-2</v>
      </c>
      <c r="G495" s="201"/>
      <c r="H495" s="90"/>
      <c r="I495" s="20"/>
      <c r="J495" s="104"/>
    </row>
    <row r="496" spans="2:10" ht="15" customHeight="1" x14ac:dyDescent="0.2">
      <c r="B496" s="607" t="s">
        <v>394</v>
      </c>
      <c r="C496" s="608"/>
      <c r="D496" s="90"/>
      <c r="E496" s="301">
        <v>45135216.120893925</v>
      </c>
      <c r="F496" s="239">
        <v>7.8355964717767179E-2</v>
      </c>
      <c r="G496" s="199"/>
      <c r="H496" s="90"/>
      <c r="I496" s="20"/>
      <c r="J496" s="104"/>
    </row>
    <row r="497" spans="1:10" ht="15" customHeight="1" x14ac:dyDescent="0.2">
      <c r="B497" s="607" t="s">
        <v>395</v>
      </c>
      <c r="C497" s="608"/>
      <c r="D497" s="90"/>
      <c r="E497" s="301">
        <v>903491.60838680004</v>
      </c>
      <c r="F497" s="239">
        <v>0.15065188619904379</v>
      </c>
      <c r="G497" s="199"/>
      <c r="H497" s="90"/>
      <c r="I497" s="20"/>
      <c r="J497" s="104"/>
    </row>
    <row r="498" spans="1:10" ht="15" customHeight="1" x14ac:dyDescent="0.2">
      <c r="B498" s="607" t="s">
        <v>396</v>
      </c>
      <c r="C498" s="608"/>
      <c r="D498" s="90"/>
      <c r="E498" s="301">
        <v>1477868.2630079999</v>
      </c>
      <c r="F498" s="239">
        <v>0.10699805916585037</v>
      </c>
      <c r="G498" s="201"/>
      <c r="H498" s="90"/>
      <c r="I498" s="20"/>
      <c r="J498" s="104"/>
    </row>
    <row r="499" spans="1:10" ht="23.25" customHeight="1" x14ac:dyDescent="0.2">
      <c r="B499" s="607" t="s">
        <v>397</v>
      </c>
      <c r="C499" s="608"/>
      <c r="D499" s="90"/>
      <c r="E499" s="301">
        <v>386700.14626247989</v>
      </c>
      <c r="F499" s="239">
        <v>8.94235412856903E-2</v>
      </c>
      <c r="G499" s="200"/>
      <c r="H499" s="90"/>
      <c r="I499" s="20"/>
      <c r="J499" s="104"/>
    </row>
    <row r="500" spans="1:10" ht="15" customHeight="1" x14ac:dyDescent="0.2">
      <c r="A500" s="91"/>
      <c r="B500" s="631" t="s">
        <v>406</v>
      </c>
      <c r="C500" s="632"/>
      <c r="D500" s="90"/>
      <c r="E500" s="301">
        <v>10219585.568388637</v>
      </c>
      <c r="F500" s="239">
        <v>8.8561396882116838E-2</v>
      </c>
      <c r="G500" s="200"/>
      <c r="H500" s="93"/>
      <c r="I500" s="20"/>
      <c r="J500" s="104"/>
    </row>
    <row r="501" spans="1:10" ht="12.75" x14ac:dyDescent="0.2">
      <c r="A501" s="91"/>
      <c r="B501" s="624" t="s">
        <v>362</v>
      </c>
      <c r="C501" s="625"/>
      <c r="D501" s="90"/>
      <c r="E501" s="303">
        <v>524561.43000000017</v>
      </c>
      <c r="F501" s="237">
        <v>-8.1894166048060213E-2</v>
      </c>
      <c r="G501" s="199"/>
      <c r="H501" s="93"/>
      <c r="I501" s="20"/>
      <c r="J501" s="104"/>
    </row>
    <row r="502" spans="1:10" ht="24.75" customHeight="1" x14ac:dyDescent="0.2">
      <c r="B502" s="622" t="s">
        <v>363</v>
      </c>
      <c r="C502" s="638"/>
      <c r="D502" s="90"/>
      <c r="E502" s="303">
        <v>190822230.91019356</v>
      </c>
      <c r="F502" s="237">
        <v>3.912680571163607E-2</v>
      </c>
      <c r="G502" s="199"/>
      <c r="H502" s="90"/>
      <c r="I502" s="20"/>
      <c r="J502" s="104"/>
    </row>
    <row r="503" spans="1:10" ht="15" customHeight="1" x14ac:dyDescent="0.2">
      <c r="B503" s="423" t="s">
        <v>408</v>
      </c>
      <c r="C503" s="405"/>
      <c r="D503" s="90"/>
      <c r="E503" s="301">
        <v>182851414.47726244</v>
      </c>
      <c r="F503" s="239">
        <v>1.6557717485633283E-2</v>
      </c>
      <c r="G503" s="200"/>
      <c r="H503" s="90"/>
      <c r="I503" s="20"/>
      <c r="J503" s="104"/>
    </row>
    <row r="504" spans="1:10" ht="15" customHeight="1" x14ac:dyDescent="0.2">
      <c r="A504" s="91"/>
      <c r="B504" s="423" t="s">
        <v>409</v>
      </c>
      <c r="C504" s="405"/>
      <c r="D504" s="90"/>
      <c r="E504" s="301">
        <v>7970816.4329311168</v>
      </c>
      <c r="F504" s="239"/>
      <c r="G504" s="199"/>
      <c r="H504" s="93"/>
      <c r="I504" s="20"/>
      <c r="J504" s="104"/>
    </row>
    <row r="505" spans="1:10" s="498" customFormat="1" ht="16.5" customHeight="1" x14ac:dyDescent="0.2">
      <c r="A505" s="452"/>
      <c r="B505" s="652" t="s">
        <v>314</v>
      </c>
      <c r="C505" s="653"/>
      <c r="D505" s="547"/>
      <c r="E505" s="548"/>
      <c r="F505" s="549"/>
      <c r="G505" s="550"/>
      <c r="H505" s="547"/>
      <c r="I505" s="551"/>
      <c r="J505" s="457"/>
    </row>
    <row r="506" spans="1:10" s="498" customFormat="1" ht="16.5" customHeight="1" x14ac:dyDescent="0.2">
      <c r="A506" s="452"/>
      <c r="B506" s="652" t="s">
        <v>315</v>
      </c>
      <c r="C506" s="653"/>
      <c r="D506" s="547"/>
      <c r="E506" s="548"/>
      <c r="F506" s="549"/>
      <c r="G506" s="552"/>
      <c r="H506" s="547"/>
      <c r="I506" s="551"/>
      <c r="J506" s="457"/>
    </row>
    <row r="507" spans="1:10" ht="24" customHeight="1" x14ac:dyDescent="0.2">
      <c r="A507" s="91"/>
      <c r="B507" s="624" t="s">
        <v>370</v>
      </c>
      <c r="C507" s="625"/>
      <c r="D507" s="90"/>
      <c r="E507" s="303"/>
      <c r="F507" s="237"/>
      <c r="G507" s="8"/>
      <c r="H507" s="99"/>
      <c r="I507" s="20"/>
      <c r="J507" s="104"/>
    </row>
    <row r="508" spans="1:10" ht="16.5" customHeight="1" x14ac:dyDescent="0.2">
      <c r="B508" s="628" t="s">
        <v>66</v>
      </c>
      <c r="C508" s="629"/>
      <c r="D508" s="93"/>
      <c r="E508" s="303">
        <v>88265257.160001874</v>
      </c>
      <c r="F508" s="237">
        <v>2.927033458147088E-2</v>
      </c>
      <c r="H508" s="8"/>
      <c r="I508" s="20"/>
      <c r="J508" s="104"/>
    </row>
    <row r="509" spans="1:10" s="95" customFormat="1" ht="16.5" customHeight="1" x14ac:dyDescent="0.2">
      <c r="A509" s="6"/>
      <c r="B509" s="624" t="s">
        <v>375</v>
      </c>
      <c r="C509" s="625"/>
      <c r="D509" s="93"/>
      <c r="E509" s="301">
        <v>87585082.830001846</v>
      </c>
      <c r="F509" s="239">
        <v>2.9677234912925954E-2</v>
      </c>
      <c r="G509" s="15"/>
      <c r="H509" s="3"/>
      <c r="I509" s="94"/>
      <c r="J509" s="104"/>
    </row>
    <row r="510" spans="1:10" ht="18" customHeight="1" x14ac:dyDescent="0.2">
      <c r="B510" s="624" t="s">
        <v>236</v>
      </c>
      <c r="C510" s="625"/>
      <c r="D510" s="90"/>
      <c r="E510" s="301"/>
      <c r="F510" s="239"/>
      <c r="G510" s="89"/>
      <c r="H510" s="15"/>
      <c r="I510" s="20"/>
      <c r="J510" s="104"/>
    </row>
    <row r="511" spans="1:10" ht="15" customHeight="1" x14ac:dyDescent="0.2">
      <c r="B511" s="624" t="s">
        <v>316</v>
      </c>
      <c r="C511" s="625"/>
      <c r="D511" s="90"/>
      <c r="E511" s="301"/>
      <c r="F511" s="239"/>
      <c r="G511" s="102"/>
      <c r="H511" s="20"/>
      <c r="I511" s="20"/>
      <c r="J511" s="104"/>
    </row>
    <row r="512" spans="1:10" s="95" customFormat="1" ht="27" customHeight="1" x14ac:dyDescent="0.2">
      <c r="A512" s="6"/>
      <c r="B512" s="628" t="s">
        <v>67</v>
      </c>
      <c r="C512" s="629"/>
      <c r="D512" s="93"/>
      <c r="E512" s="303">
        <v>6992413.7499999963</v>
      </c>
      <c r="F512" s="237">
        <v>-4.2343773407785723E-2</v>
      </c>
      <c r="G512" s="102"/>
      <c r="H512" s="103"/>
      <c r="I512" s="94"/>
      <c r="J512" s="104"/>
    </row>
    <row r="513" spans="1:9" ht="12.75" x14ac:dyDescent="0.2">
      <c r="B513" s="624" t="s">
        <v>68</v>
      </c>
      <c r="C513" s="625"/>
      <c r="D513" s="90"/>
      <c r="E513" s="301">
        <v>6889344.1199999964</v>
      </c>
      <c r="F513" s="239">
        <v>-4.3973075524527117E-2</v>
      </c>
      <c r="G513" s="105"/>
      <c r="H513" s="103"/>
      <c r="I513" s="8"/>
    </row>
    <row r="514" spans="1:9" ht="10.5" customHeight="1" x14ac:dyDescent="0.2">
      <c r="B514" s="624" t="s">
        <v>69</v>
      </c>
      <c r="C514" s="625"/>
      <c r="D514" s="90"/>
      <c r="E514" s="301">
        <v>103069.63000000002</v>
      </c>
      <c r="F514" s="239">
        <v>8.0771694941735639E-2</v>
      </c>
      <c r="G514" s="105"/>
      <c r="H514" s="106"/>
    </row>
    <row r="515" spans="1:9" ht="27.75" customHeight="1" x14ac:dyDescent="0.2">
      <c r="A515" s="24"/>
      <c r="B515" s="633" t="s">
        <v>167</v>
      </c>
      <c r="C515" s="634"/>
      <c r="D515" s="98"/>
      <c r="E515" s="326">
        <v>1429985233.5027757</v>
      </c>
      <c r="F515" s="243">
        <v>7.5764926001840704E-2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30.6.2024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8"/>
      <c r="C519" s="659"/>
      <c r="D519" s="163"/>
      <c r="E519" s="118" t="s">
        <v>6</v>
      </c>
      <c r="F519" s="19" t="str">
        <f>CUMUL_Maladie_mnt!$H$5</f>
        <v>PCAP</v>
      </c>
      <c r="G519" s="109"/>
      <c r="H519" s="106"/>
    </row>
    <row r="520" spans="1:9" s="104" customFormat="1" ht="14.25" customHeight="1" x14ac:dyDescent="0.2">
      <c r="A520" s="6"/>
      <c r="B520" s="635" t="s">
        <v>51</v>
      </c>
      <c r="C520" s="636"/>
      <c r="D520" s="637"/>
      <c r="E520" s="101"/>
      <c r="F520" s="176"/>
      <c r="G520" s="109"/>
      <c r="H520" s="106"/>
    </row>
    <row r="521" spans="1:9" s="104" customFormat="1" ht="36" customHeight="1" x14ac:dyDescent="0.2">
      <c r="A521" s="6"/>
      <c r="B521" s="604" t="s">
        <v>52</v>
      </c>
      <c r="C521" s="605"/>
      <c r="D521" s="606"/>
      <c r="E521" s="327">
        <v>156830168.99000061</v>
      </c>
      <c r="F521" s="177">
        <v>-8.8909619929131933E-2</v>
      </c>
      <c r="G521" s="109"/>
      <c r="H521" s="110"/>
    </row>
    <row r="522" spans="1:9" s="104" customFormat="1" ht="19.5" customHeight="1" x14ac:dyDescent="0.2">
      <c r="A522" s="6"/>
      <c r="B522" s="595" t="s">
        <v>183</v>
      </c>
      <c r="C522" s="596"/>
      <c r="D522" s="600"/>
      <c r="E522" s="327">
        <v>156481865.56000063</v>
      </c>
      <c r="F522" s="177">
        <v>-8.9140256613216229E-2</v>
      </c>
      <c r="G522" s="109"/>
      <c r="H522" s="110"/>
    </row>
    <row r="523" spans="1:9" s="104" customFormat="1" ht="14.25" customHeight="1" x14ac:dyDescent="0.2">
      <c r="A523" s="6"/>
      <c r="B523" s="601" t="s">
        <v>53</v>
      </c>
      <c r="C523" s="602"/>
      <c r="D523" s="603"/>
      <c r="E523" s="328">
        <v>153140115.83000058</v>
      </c>
      <c r="F523" s="174">
        <v>-7.9486878635044111E-2</v>
      </c>
      <c r="G523" s="109"/>
      <c r="H523" s="110"/>
    </row>
    <row r="524" spans="1:9" s="104" customFormat="1" ht="46.5" customHeight="1" x14ac:dyDescent="0.2">
      <c r="A524" s="6"/>
      <c r="B524" s="601" t="s">
        <v>428</v>
      </c>
      <c r="C524" s="602"/>
      <c r="D524" s="603"/>
      <c r="E524" s="328">
        <v>1151664.3300000047</v>
      </c>
      <c r="F524" s="174">
        <v>-0.14856659996787036</v>
      </c>
      <c r="G524" s="109"/>
      <c r="H524" s="106"/>
    </row>
    <row r="525" spans="1:9" s="104" customFormat="1" ht="12.75" x14ac:dyDescent="0.2">
      <c r="A525" s="6"/>
      <c r="B525" s="601" t="s">
        <v>54</v>
      </c>
      <c r="C525" s="602"/>
      <c r="D525" s="603"/>
      <c r="E525" s="328"/>
      <c r="F525" s="174"/>
      <c r="G525" s="108"/>
      <c r="H525" s="106"/>
    </row>
    <row r="526" spans="1:9" s="104" customFormat="1" ht="12.75" x14ac:dyDescent="0.2">
      <c r="A526" s="6"/>
      <c r="B526" s="601" t="s">
        <v>497</v>
      </c>
      <c r="C526" s="602"/>
      <c r="D526" s="603"/>
      <c r="E526" s="328">
        <v>31231.150000000052</v>
      </c>
      <c r="F526" s="174">
        <v>-9.6042589500936026E-2</v>
      </c>
      <c r="G526" s="109"/>
      <c r="H526" s="106"/>
    </row>
    <row r="527" spans="1:9" s="104" customFormat="1" ht="12.75" x14ac:dyDescent="0.2">
      <c r="A527" s="6"/>
      <c r="B527" s="601" t="s">
        <v>302</v>
      </c>
      <c r="C527" s="602"/>
      <c r="D527" s="603"/>
      <c r="E527" s="328"/>
      <c r="F527" s="174"/>
      <c r="G527" s="109"/>
      <c r="H527" s="106"/>
    </row>
    <row r="528" spans="1:9" s="104" customFormat="1" ht="24" customHeight="1" x14ac:dyDescent="0.2">
      <c r="A528" s="6"/>
      <c r="B528" s="169" t="s">
        <v>184</v>
      </c>
      <c r="C528" s="170"/>
      <c r="D528" s="171"/>
      <c r="E528" s="328">
        <v>2039352.8799999994</v>
      </c>
      <c r="F528" s="174">
        <v>7.7757093072821082E-2</v>
      </c>
      <c r="G528" s="109"/>
      <c r="H528" s="111"/>
    </row>
    <row r="529" spans="1:8" s="104" customFormat="1" ht="12.75" x14ac:dyDescent="0.2">
      <c r="A529" s="24"/>
      <c r="B529" s="395" t="s">
        <v>373</v>
      </c>
      <c r="C529" s="170"/>
      <c r="D529" s="171"/>
      <c r="E529" s="328">
        <v>30245.61</v>
      </c>
      <c r="F529" s="174">
        <v>0.19528259198589959</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1" t="s">
        <v>186</v>
      </c>
      <c r="C531" s="602"/>
      <c r="D531" s="603"/>
      <c r="E531" s="328">
        <v>88794.48000000004</v>
      </c>
      <c r="F531" s="174">
        <v>1.5097426259392366E-2</v>
      </c>
      <c r="G531" s="109"/>
      <c r="H531" s="106"/>
    </row>
    <row r="532" spans="1:8" s="104" customFormat="1" ht="18" customHeight="1" x14ac:dyDescent="0.2">
      <c r="A532" s="6"/>
      <c r="B532" s="601" t="s">
        <v>187</v>
      </c>
      <c r="C532" s="602"/>
      <c r="D532" s="603"/>
      <c r="E532" s="328"/>
      <c r="F532" s="174"/>
      <c r="G532" s="109"/>
      <c r="H532" s="111"/>
    </row>
    <row r="533" spans="1:8" s="104" customFormat="1" ht="15" customHeight="1" x14ac:dyDescent="0.2">
      <c r="A533" s="6"/>
      <c r="B533" s="601" t="s">
        <v>188</v>
      </c>
      <c r="C533" s="602"/>
      <c r="D533" s="603"/>
      <c r="E533" s="328">
        <v>461.28</v>
      </c>
      <c r="F533" s="174">
        <v>-0.2997965937035123</v>
      </c>
      <c r="G533" s="109"/>
      <c r="H533" s="111"/>
    </row>
    <row r="534" spans="1:8" s="104" customFormat="1" ht="15" customHeight="1" x14ac:dyDescent="0.2">
      <c r="A534" s="24"/>
      <c r="B534" s="595" t="s">
        <v>55</v>
      </c>
      <c r="C534" s="596"/>
      <c r="D534" s="600"/>
      <c r="E534" s="327">
        <v>65645.670000000304</v>
      </c>
      <c r="F534" s="177">
        <v>-7.3612645195925475E-2</v>
      </c>
      <c r="G534" s="109"/>
      <c r="H534" s="107"/>
    </row>
    <row r="535" spans="1:8" s="104" customFormat="1" ht="18" customHeight="1" x14ac:dyDescent="0.2">
      <c r="A535" s="6"/>
      <c r="B535" s="619" t="s">
        <v>56</v>
      </c>
      <c r="C535" s="620"/>
      <c r="D535" s="621"/>
      <c r="E535" s="328">
        <v>65645.670000000304</v>
      </c>
      <c r="F535" s="174">
        <v>-7.3612645195925475E-2</v>
      </c>
      <c r="G535" s="109"/>
      <c r="H535" s="106"/>
    </row>
    <row r="536" spans="1:8" s="104" customFormat="1" ht="15" customHeight="1" x14ac:dyDescent="0.2">
      <c r="A536" s="6"/>
      <c r="B536" s="601" t="s">
        <v>57</v>
      </c>
      <c r="C536" s="602"/>
      <c r="D536" s="603"/>
      <c r="E536" s="328">
        <v>65645.670000000304</v>
      </c>
      <c r="F536" s="174">
        <v>-7.3612645195925475E-2</v>
      </c>
      <c r="G536" s="109"/>
      <c r="H536" s="106"/>
    </row>
    <row r="537" spans="1:8" s="104" customFormat="1" ht="15" customHeight="1" x14ac:dyDescent="0.2">
      <c r="A537" s="6"/>
      <c r="B537" s="601" t="s">
        <v>58</v>
      </c>
      <c r="C537" s="602"/>
      <c r="D537" s="603"/>
      <c r="E537" s="328"/>
      <c r="F537" s="174"/>
      <c r="G537" s="109"/>
      <c r="H537" s="106"/>
    </row>
    <row r="538" spans="1:8" s="104" customFormat="1" ht="15" customHeight="1" x14ac:dyDescent="0.2">
      <c r="A538" s="6"/>
      <c r="B538" s="619" t="s">
        <v>59</v>
      </c>
      <c r="C538" s="620"/>
      <c r="D538" s="621"/>
      <c r="E538" s="328"/>
      <c r="F538" s="174"/>
      <c r="G538" s="102"/>
      <c r="H538" s="106"/>
    </row>
    <row r="539" spans="1:8" s="104" customFormat="1" ht="18" customHeight="1" x14ac:dyDescent="0.2">
      <c r="A539" s="6"/>
      <c r="B539" s="601" t="s">
        <v>372</v>
      </c>
      <c r="C539" s="602"/>
      <c r="D539" s="603"/>
      <c r="E539" s="328"/>
      <c r="F539" s="174"/>
      <c r="G539" s="105"/>
      <c r="H539" s="106"/>
    </row>
    <row r="540" spans="1:8" s="104" customFormat="1" ht="26.25" customHeight="1" x14ac:dyDescent="0.2">
      <c r="A540" s="24"/>
      <c r="B540" s="601" t="s">
        <v>434</v>
      </c>
      <c r="C540" s="602"/>
      <c r="D540" s="603"/>
      <c r="E540" s="328"/>
      <c r="F540" s="174"/>
      <c r="G540" s="199"/>
      <c r="H540" s="107"/>
    </row>
    <row r="541" spans="1:8" s="104" customFormat="1" ht="17.25" customHeight="1" x14ac:dyDescent="0.2">
      <c r="A541" s="6"/>
      <c r="B541" s="619" t="s">
        <v>180</v>
      </c>
      <c r="C541" s="620"/>
      <c r="D541" s="621"/>
      <c r="E541" s="328"/>
      <c r="F541" s="174"/>
      <c r="G541" s="199"/>
      <c r="H541" s="90"/>
    </row>
    <row r="542" spans="1:8" s="104" customFormat="1" ht="17.25" customHeight="1" x14ac:dyDescent="0.2">
      <c r="A542" s="6"/>
      <c r="B542" s="595" t="s">
        <v>189</v>
      </c>
      <c r="C542" s="596"/>
      <c r="D542" s="600"/>
      <c r="E542" s="327">
        <v>22948.059999999998</v>
      </c>
      <c r="F542" s="177">
        <v>6.2145140633887985E-2</v>
      </c>
      <c r="G542" s="199"/>
      <c r="H542" s="90"/>
    </row>
    <row r="543" spans="1:8" s="104" customFormat="1" ht="17.25" customHeight="1" x14ac:dyDescent="0.2">
      <c r="A543" s="6"/>
      <c r="B543" s="595" t="s">
        <v>190</v>
      </c>
      <c r="C543" s="596"/>
      <c r="D543" s="600"/>
      <c r="E543" s="327">
        <v>259709.69999999963</v>
      </c>
      <c r="F543" s="177">
        <v>5.4288127360718086E-2</v>
      </c>
      <c r="G543" s="199"/>
      <c r="H543" s="90"/>
    </row>
    <row r="544" spans="1:8" s="104" customFormat="1" ht="13.5" customHeight="1" x14ac:dyDescent="0.2">
      <c r="A544" s="6"/>
      <c r="B544" s="601" t="s">
        <v>191</v>
      </c>
      <c r="C544" s="602"/>
      <c r="D544" s="603"/>
      <c r="E544" s="328">
        <v>237580.94999999963</v>
      </c>
      <c r="F544" s="174">
        <v>-1.7599649681687035E-2</v>
      </c>
      <c r="G544" s="105"/>
      <c r="H544" s="90"/>
    </row>
    <row r="545" spans="1:10" s="104" customFormat="1" ht="12.75" x14ac:dyDescent="0.2">
      <c r="A545" s="6"/>
      <c r="B545" s="601" t="s">
        <v>392</v>
      </c>
      <c r="C545" s="602"/>
      <c r="D545" s="603"/>
      <c r="E545" s="328"/>
      <c r="F545" s="174"/>
      <c r="G545" s="108"/>
      <c r="H545" s="106"/>
    </row>
    <row r="546" spans="1:10" ht="15" customHeight="1" x14ac:dyDescent="0.2">
      <c r="B546" s="419" t="s">
        <v>393</v>
      </c>
      <c r="C546" s="383"/>
      <c r="D546" s="384"/>
      <c r="E546" s="328">
        <v>22128.75</v>
      </c>
      <c r="F546" s="174"/>
      <c r="G546" s="109"/>
      <c r="H546" s="106"/>
      <c r="I546" s="20"/>
      <c r="J546" s="104"/>
    </row>
    <row r="547" spans="1:10" ht="15" customHeight="1" x14ac:dyDescent="0.2">
      <c r="B547" s="595" t="s">
        <v>82</v>
      </c>
      <c r="C547" s="609"/>
      <c r="D547" s="610"/>
      <c r="E547" s="327"/>
      <c r="F547" s="177"/>
      <c r="G547" s="109"/>
      <c r="H547" s="106"/>
      <c r="I547" s="20"/>
      <c r="J547" s="104"/>
    </row>
    <row r="548" spans="1:10" ht="42.75" customHeight="1" x14ac:dyDescent="0.2">
      <c r="B548" s="604" t="s">
        <v>60</v>
      </c>
      <c r="C548" s="605"/>
      <c r="D548" s="606"/>
      <c r="E548" s="327"/>
      <c r="F548" s="177"/>
      <c r="G548" s="102"/>
      <c r="H548" s="106"/>
      <c r="I548" s="20"/>
      <c r="J548" s="104"/>
    </row>
    <row r="549" spans="1:10" ht="20.25" customHeight="1" x14ac:dyDescent="0.2">
      <c r="B549" s="597" t="s">
        <v>390</v>
      </c>
      <c r="C549" s="650"/>
      <c r="D549" s="651"/>
      <c r="E549" s="327"/>
      <c r="F549" s="177"/>
      <c r="G549" s="102"/>
      <c r="H549" s="106"/>
      <c r="I549" s="20"/>
      <c r="J549" s="104"/>
    </row>
    <row r="550" spans="1:10" s="486" customFormat="1" ht="15" customHeight="1" x14ac:dyDescent="0.2">
      <c r="A550" s="452"/>
      <c r="B550" s="597" t="s">
        <v>391</v>
      </c>
      <c r="C550" s="650"/>
      <c r="D550" s="651"/>
      <c r="E550" s="548"/>
      <c r="F550" s="549"/>
      <c r="G550" s="455"/>
      <c r="H550" s="461"/>
      <c r="I550" s="494"/>
      <c r="J550" s="457"/>
    </row>
    <row r="551" spans="1:10" s="486" customFormat="1" ht="15" customHeight="1" x14ac:dyDescent="0.2">
      <c r="A551" s="452"/>
      <c r="B551" s="597" t="s">
        <v>462</v>
      </c>
      <c r="C551" s="650"/>
      <c r="D551" s="651"/>
      <c r="E551" s="548"/>
      <c r="F551" s="549"/>
      <c r="G551" s="455"/>
      <c r="H551" s="461"/>
      <c r="I551" s="494"/>
      <c r="J551" s="457"/>
    </row>
    <row r="552" spans="1:10" s="104" customFormat="1" ht="21" hidden="1" customHeight="1" x14ac:dyDescent="0.2">
      <c r="A552" s="6"/>
      <c r="B552" s="604"/>
      <c r="C552" s="605"/>
      <c r="D552" s="606"/>
      <c r="E552" s="406"/>
      <c r="F552" s="239"/>
      <c r="G552" s="109"/>
      <c r="H552" s="113"/>
    </row>
    <row r="553" spans="1:10" s="104" customFormat="1" ht="24.75" customHeight="1" x14ac:dyDescent="0.2">
      <c r="A553" s="6"/>
      <c r="B553" s="604" t="s">
        <v>481</v>
      </c>
      <c r="C553" s="605"/>
      <c r="D553" s="60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04" t="s">
        <v>342</v>
      </c>
      <c r="C555" s="605"/>
      <c r="D555" s="606"/>
      <c r="E555" s="327">
        <v>37696.740000000005</v>
      </c>
      <c r="F555" s="177">
        <v>-0.81243366817233587</v>
      </c>
      <c r="G555" s="109"/>
      <c r="H555" s="113"/>
    </row>
    <row r="556" spans="1:10" s="104" customFormat="1" ht="12.75" customHeight="1" x14ac:dyDescent="0.2">
      <c r="A556" s="6"/>
      <c r="B556" s="595" t="s">
        <v>61</v>
      </c>
      <c r="C556" s="596"/>
      <c r="D556" s="600"/>
      <c r="E556" s="327">
        <v>410.92</v>
      </c>
      <c r="F556" s="177"/>
      <c r="G556" s="109"/>
      <c r="H556" s="113"/>
    </row>
    <row r="557" spans="1:10" s="104" customFormat="1" ht="11.25" customHeight="1" x14ac:dyDescent="0.2">
      <c r="A557" s="6"/>
      <c r="B557" s="601" t="s">
        <v>471</v>
      </c>
      <c r="C557" s="602"/>
      <c r="D557" s="603"/>
      <c r="E557" s="328">
        <v>410.92</v>
      </c>
      <c r="F557" s="174"/>
      <c r="G557" s="109"/>
      <c r="H557" s="113"/>
    </row>
    <row r="558" spans="1:10" s="104" customFormat="1" ht="11.25" customHeight="1" x14ac:dyDescent="0.2">
      <c r="A558" s="6"/>
      <c r="B558" s="601" t="s">
        <v>473</v>
      </c>
      <c r="C558" s="602"/>
      <c r="D558" s="603"/>
      <c r="E558" s="328"/>
      <c r="F558" s="174"/>
      <c r="G558" s="109"/>
      <c r="H558" s="113"/>
    </row>
    <row r="559" spans="1:10" s="104" customFormat="1" ht="11.25" customHeight="1" x14ac:dyDescent="0.2">
      <c r="A559" s="6"/>
      <c r="B559" s="601" t="s">
        <v>430</v>
      </c>
      <c r="C559" s="602"/>
      <c r="D559" s="603"/>
      <c r="E559" s="328"/>
      <c r="F559" s="174"/>
      <c r="G559" s="109"/>
      <c r="H559" s="113"/>
    </row>
    <row r="560" spans="1:10" s="104" customFormat="1" ht="11.25" customHeight="1" x14ac:dyDescent="0.2">
      <c r="A560" s="6"/>
      <c r="B560" s="601" t="s">
        <v>469</v>
      </c>
      <c r="C560" s="602"/>
      <c r="D560" s="603"/>
      <c r="E560" s="328"/>
      <c r="F560" s="174"/>
      <c r="G560" s="109"/>
      <c r="H560" s="113"/>
    </row>
    <row r="561" spans="1:10" s="104" customFormat="1" ht="21" customHeight="1" x14ac:dyDescent="0.2">
      <c r="A561" s="6"/>
      <c r="B561" s="601" t="s">
        <v>399</v>
      </c>
      <c r="C561" s="602"/>
      <c r="D561" s="603"/>
      <c r="E561" s="328"/>
      <c r="F561" s="174"/>
      <c r="G561" s="109"/>
      <c r="H561" s="113"/>
    </row>
    <row r="562" spans="1:10" s="104" customFormat="1" ht="12.75" customHeight="1" x14ac:dyDescent="0.2">
      <c r="A562" s="6"/>
      <c r="B562" s="601" t="s">
        <v>400</v>
      </c>
      <c r="C562" s="602"/>
      <c r="D562" s="603"/>
      <c r="E562" s="328"/>
      <c r="F562" s="174"/>
      <c r="G562" s="455"/>
      <c r="H562" s="113"/>
    </row>
    <row r="563" spans="1:10" s="104" customFormat="1" ht="12.75" customHeight="1" x14ac:dyDescent="0.2">
      <c r="A563" s="6"/>
      <c r="B563" s="601" t="s">
        <v>443</v>
      </c>
      <c r="C563" s="602"/>
      <c r="D563" s="603"/>
      <c r="E563" s="328"/>
      <c r="F563" s="174"/>
      <c r="G563" s="455"/>
      <c r="H563" s="113"/>
    </row>
    <row r="564" spans="1:10" s="457" customFormat="1" ht="15" customHeight="1" x14ac:dyDescent="0.2">
      <c r="A564" s="452"/>
      <c r="B564" s="601" t="s">
        <v>401</v>
      </c>
      <c r="C564" s="602"/>
      <c r="D564" s="603"/>
      <c r="E564" s="328"/>
      <c r="F564" s="174"/>
      <c r="G564" s="460"/>
      <c r="H564" s="456"/>
    </row>
    <row r="565" spans="1:10" s="457" customFormat="1" ht="12.75" customHeight="1" x14ac:dyDescent="0.2">
      <c r="A565" s="452"/>
      <c r="B565" s="595" t="s">
        <v>62</v>
      </c>
      <c r="C565" s="660"/>
      <c r="D565" s="661"/>
      <c r="E565" s="327">
        <v>37285.820000000007</v>
      </c>
      <c r="F565" s="177">
        <v>-0.81429093120154539</v>
      </c>
      <c r="G565" s="460"/>
      <c r="H565" s="461"/>
    </row>
    <row r="566" spans="1:10" s="457" customFormat="1" ht="12.75" customHeight="1" x14ac:dyDescent="0.2">
      <c r="A566" s="452"/>
      <c r="B566" s="601" t="s">
        <v>470</v>
      </c>
      <c r="C566" s="602"/>
      <c r="D566" s="603"/>
      <c r="E566" s="328">
        <v>27153.910000000003</v>
      </c>
      <c r="F566" s="174">
        <v>-0.85286899369297109</v>
      </c>
      <c r="G566" s="462"/>
      <c r="H566" s="461"/>
    </row>
    <row r="567" spans="1:10" s="457" customFormat="1" ht="12.75" customHeight="1" x14ac:dyDescent="0.2">
      <c r="A567" s="452"/>
      <c r="B567" s="601" t="s">
        <v>474</v>
      </c>
      <c r="C567" s="602"/>
      <c r="D567" s="603"/>
      <c r="E567" s="328"/>
      <c r="F567" s="174"/>
      <c r="G567" s="462"/>
      <c r="H567" s="461"/>
    </row>
    <row r="568" spans="1:10" s="457" customFormat="1" ht="12.75" customHeight="1" x14ac:dyDescent="0.2">
      <c r="A568" s="452"/>
      <c r="B568" s="601" t="s">
        <v>402</v>
      </c>
      <c r="C568" s="602"/>
      <c r="D568" s="603"/>
      <c r="E568" s="328">
        <v>2885.17</v>
      </c>
      <c r="F568" s="174">
        <v>-0.80910246392182994</v>
      </c>
      <c r="G568" s="462"/>
      <c r="H568" s="461"/>
    </row>
    <row r="569" spans="1:10" s="457" customFormat="1" ht="12.75" customHeight="1" x14ac:dyDescent="0.2">
      <c r="A569" s="452"/>
      <c r="B569" s="601" t="s">
        <v>469</v>
      </c>
      <c r="C569" s="602"/>
      <c r="D569" s="603"/>
      <c r="E569" s="328">
        <v>17.53</v>
      </c>
      <c r="F569" s="174">
        <v>-0.96833625345447316</v>
      </c>
      <c r="G569" s="464"/>
      <c r="H569" s="461"/>
    </row>
    <row r="570" spans="1:10" s="457" customFormat="1" ht="12.75" customHeight="1" x14ac:dyDescent="0.2">
      <c r="A570" s="452"/>
      <c r="B570" s="601" t="s">
        <v>472</v>
      </c>
      <c r="C570" s="602"/>
      <c r="D570" s="603"/>
      <c r="E570" s="328"/>
      <c r="F570" s="174"/>
      <c r="G570" s="580"/>
      <c r="H570" s="461"/>
    </row>
    <row r="571" spans="1:10" s="457" customFormat="1" ht="12.75" customHeight="1" x14ac:dyDescent="0.2">
      <c r="A571" s="463"/>
      <c r="B571" s="601" t="s">
        <v>399</v>
      </c>
      <c r="C571" s="602"/>
      <c r="D571" s="603"/>
      <c r="E571" s="328"/>
      <c r="F571" s="174"/>
      <c r="G571" s="470"/>
      <c r="H571" s="465"/>
    </row>
    <row r="572" spans="1:10" s="457" customFormat="1" ht="21" customHeight="1" x14ac:dyDescent="0.2">
      <c r="A572" s="452"/>
      <c r="B572" s="601" t="s">
        <v>400</v>
      </c>
      <c r="C572" s="602"/>
      <c r="D572" s="603"/>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16" t="s">
        <v>403</v>
      </c>
      <c r="C574" s="617"/>
      <c r="D574" s="618"/>
      <c r="E574" s="453">
        <v>7229.2100000000009</v>
      </c>
      <c r="F574" s="454"/>
      <c r="G574" s="481"/>
      <c r="H574" s="477"/>
    </row>
    <row r="575" spans="1:10" s="457" customFormat="1" ht="16.5" customHeight="1" x14ac:dyDescent="0.2">
      <c r="A575" s="452"/>
      <c r="B575" s="604" t="s">
        <v>343</v>
      </c>
      <c r="C575" s="605"/>
      <c r="D575" s="662"/>
      <c r="E575" s="458"/>
      <c r="F575" s="459"/>
      <c r="G575" s="483"/>
      <c r="H575" s="481"/>
    </row>
    <row r="576" spans="1:10" s="466" customFormat="1" ht="12.75" customHeight="1" x14ac:dyDescent="0.2">
      <c r="A576" s="452"/>
      <c r="B576" s="604" t="s">
        <v>344</v>
      </c>
      <c r="C576" s="605"/>
      <c r="D576" s="662"/>
      <c r="E576" s="458">
        <v>2187265.1</v>
      </c>
      <c r="F576" s="459">
        <v>0.12156923582027623</v>
      </c>
      <c r="G576" s="485"/>
      <c r="H576" s="484"/>
      <c r="J576" s="457"/>
    </row>
    <row r="577" spans="1:10" s="486" customFormat="1" ht="12.75" x14ac:dyDescent="0.2">
      <c r="A577" s="452"/>
      <c r="B577" s="595" t="s">
        <v>63</v>
      </c>
      <c r="C577" s="596"/>
      <c r="D577" s="649"/>
      <c r="E577" s="453">
        <v>769541.03999999992</v>
      </c>
      <c r="F577" s="454">
        <v>9.8088333734042132E-2</v>
      </c>
      <c r="G577" s="487"/>
      <c r="H577" s="484"/>
      <c r="I577" s="470"/>
    </row>
    <row r="578" spans="1:10" s="486" customFormat="1" ht="12.75" x14ac:dyDescent="0.2">
      <c r="A578" s="463"/>
      <c r="B578" s="595" t="s">
        <v>64</v>
      </c>
      <c r="C578" s="596"/>
      <c r="D578" s="649"/>
      <c r="E578" s="453">
        <v>1417724.0600000003</v>
      </c>
      <c r="F578" s="454">
        <v>0.14413589382463576</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13" t="s">
        <v>65</v>
      </c>
      <c r="C581" s="614"/>
      <c r="D581" s="615"/>
      <c r="E581" s="326">
        <v>159055130.83000058</v>
      </c>
      <c r="F581" s="243">
        <v>-8.7388785845152639E-2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30.6.2024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54"/>
      <c r="C586" s="655"/>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1589040364.3327763</v>
      </c>
      <c r="F589" s="509">
        <v>5.6852882938100091E-2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476040.34999999974</v>
      </c>
      <c r="F591" s="509">
        <v>0.46831277926229586</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2599258708.7393403</v>
      </c>
      <c r="F606" s="539">
        <v>2.6687922858922075E-2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30.6.2024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3589737384.7700024</v>
      </c>
      <c r="E8" s="258"/>
      <c r="F8" s="239">
        <v>4.4680147797823144E-2</v>
      </c>
      <c r="G8" s="20"/>
    </row>
    <row r="9" spans="1:9" ht="15" hidden="1" customHeight="1" x14ac:dyDescent="0.2">
      <c r="B9" s="149" t="s">
        <v>335</v>
      </c>
      <c r="C9" s="68"/>
      <c r="D9" s="364"/>
      <c r="E9" s="258"/>
      <c r="F9" s="239"/>
      <c r="G9" s="20"/>
    </row>
    <row r="10" spans="1:9" ht="15" customHeight="1" x14ac:dyDescent="0.2">
      <c r="B10" s="149" t="s">
        <v>317</v>
      </c>
      <c r="C10" s="68"/>
      <c r="D10" s="364">
        <v>3589737384.7700024</v>
      </c>
      <c r="E10" s="258"/>
      <c r="F10" s="239">
        <v>4.4680147797823144E-2</v>
      </c>
      <c r="G10" s="20"/>
    </row>
    <row r="11" spans="1:9" ht="24" hidden="1" customHeight="1" x14ac:dyDescent="0.2">
      <c r="B11" s="149" t="s">
        <v>336</v>
      </c>
      <c r="C11" s="68"/>
      <c r="D11" s="364">
        <v>132311736.76999998</v>
      </c>
      <c r="E11" s="258"/>
      <c r="F11" s="239">
        <v>-2.6016711354656108E-3</v>
      </c>
      <c r="G11" s="20"/>
    </row>
    <row r="12" spans="1:9" ht="12.75" hidden="1" customHeight="1" x14ac:dyDescent="0.2">
      <c r="B12" s="149" t="s">
        <v>337</v>
      </c>
      <c r="C12" s="68"/>
      <c r="D12" s="364"/>
      <c r="E12" s="258"/>
      <c r="F12" s="239"/>
      <c r="G12" s="20"/>
    </row>
    <row r="13" spans="1:9" ht="13.5" customHeight="1" x14ac:dyDescent="0.2">
      <c r="B13" s="149" t="s">
        <v>318</v>
      </c>
      <c r="C13" s="68"/>
      <c r="D13" s="364">
        <v>132311736.76999998</v>
      </c>
      <c r="E13" s="258"/>
      <c r="F13" s="239">
        <v>-2.6016711354656108E-3</v>
      </c>
      <c r="G13" s="20"/>
    </row>
    <row r="14" spans="1:9" ht="21.75" hidden="1" customHeight="1" x14ac:dyDescent="0.2">
      <c r="B14" s="149" t="s">
        <v>338</v>
      </c>
      <c r="C14" s="68"/>
      <c r="D14" s="364">
        <v>76776518.969999969</v>
      </c>
      <c r="E14" s="258"/>
      <c r="F14" s="239">
        <v>-2.7593155282998216E-2</v>
      </c>
      <c r="G14" s="20"/>
    </row>
    <row r="15" spans="1:9" ht="14.25" hidden="1" customHeight="1" x14ac:dyDescent="0.2">
      <c r="B15" s="149" t="s">
        <v>339</v>
      </c>
      <c r="C15" s="68"/>
      <c r="D15" s="365"/>
      <c r="E15" s="257"/>
      <c r="F15" s="239"/>
      <c r="G15" s="20"/>
    </row>
    <row r="16" spans="1:9" ht="16.5" customHeight="1" x14ac:dyDescent="0.2">
      <c r="B16" s="149" t="s">
        <v>319</v>
      </c>
      <c r="C16" s="68"/>
      <c r="D16" s="364">
        <v>76776518.969999969</v>
      </c>
      <c r="E16" s="258"/>
      <c r="F16" s="239">
        <v>-2.7593155282998216E-2</v>
      </c>
      <c r="G16" s="20"/>
    </row>
    <row r="17" spans="1:7" s="63" customFormat="1" ht="29.25" customHeight="1" x14ac:dyDescent="0.2">
      <c r="A17" s="61"/>
      <c r="B17" s="151" t="s">
        <v>17</v>
      </c>
      <c r="C17" s="152"/>
      <c r="D17" s="426">
        <v>3798825640.5100021</v>
      </c>
      <c r="E17" s="397"/>
      <c r="F17" s="389">
        <v>4.1396375703122379E-2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3798825640.5100021</v>
      </c>
      <c r="E19" s="259"/>
      <c r="F19" s="260">
        <v>4.1396375703122379E-2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54260652.100000016</v>
      </c>
      <c r="E21" s="259"/>
      <c r="F21" s="260">
        <v>1.8893815170013095E-2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C437" sqref="C437"/>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30.6.2024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33273722.089999992</v>
      </c>
      <c r="D10" s="290">
        <v>1276148.800000001</v>
      </c>
      <c r="E10" s="290">
        <v>30298.310000000005</v>
      </c>
      <c r="F10" s="179">
        <v>1.918192332477564E-2</v>
      </c>
      <c r="G10" s="20"/>
      <c r="H10" s="5"/>
      <c r="I10" s="5"/>
    </row>
    <row r="11" spans="1:9" ht="10.5" customHeight="1" x14ac:dyDescent="0.2">
      <c r="B11" s="16" t="s">
        <v>100</v>
      </c>
      <c r="C11" s="289">
        <v>280329.39</v>
      </c>
      <c r="D11" s="290">
        <v>26.5</v>
      </c>
      <c r="E11" s="290">
        <v>643.98</v>
      </c>
      <c r="F11" s="179">
        <v>-8.8027274722678683E-2</v>
      </c>
      <c r="G11" s="20"/>
      <c r="H11" s="5"/>
      <c r="I11" s="5"/>
    </row>
    <row r="12" spans="1:9" ht="10.5" customHeight="1" x14ac:dyDescent="0.2">
      <c r="B12" s="16" t="s">
        <v>340</v>
      </c>
      <c r="C12" s="289">
        <v>1854934.6899999992</v>
      </c>
      <c r="D12" s="290">
        <v>131180.72000000006</v>
      </c>
      <c r="E12" s="290">
        <v>1568.2</v>
      </c>
      <c r="F12" s="179">
        <v>9.0462966562042002E-2</v>
      </c>
      <c r="G12" s="20"/>
      <c r="H12" s="5"/>
      <c r="I12" s="5"/>
    </row>
    <row r="13" spans="1:9" ht="10.5" customHeight="1" x14ac:dyDescent="0.2">
      <c r="B13" s="340" t="s">
        <v>90</v>
      </c>
      <c r="C13" s="289">
        <v>1833021.5599999991</v>
      </c>
      <c r="D13" s="290">
        <v>128656.28000000004</v>
      </c>
      <c r="E13" s="290">
        <v>1449.5200000000002</v>
      </c>
      <c r="F13" s="179">
        <v>9.1307590208043576E-2</v>
      </c>
      <c r="G13" s="20"/>
      <c r="H13" s="5"/>
      <c r="I13" s="5"/>
    </row>
    <row r="14" spans="1:9" ht="10.5" customHeight="1" x14ac:dyDescent="0.2">
      <c r="B14" s="33" t="s">
        <v>304</v>
      </c>
      <c r="C14" s="289">
        <v>422313.20999999996</v>
      </c>
      <c r="D14" s="290">
        <v>42112.549999999967</v>
      </c>
      <c r="E14" s="290">
        <v>205.28000000000003</v>
      </c>
      <c r="F14" s="179">
        <v>5.038154295351549E-2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396.65</v>
      </c>
      <c r="D16" s="290">
        <v>167.20000000000002</v>
      </c>
      <c r="E16" s="290"/>
      <c r="F16" s="179">
        <v>0.40715907478359581</v>
      </c>
      <c r="G16" s="20"/>
      <c r="H16" s="5"/>
      <c r="I16" s="5"/>
    </row>
    <row r="17" spans="1:9" ht="10.5" customHeight="1" x14ac:dyDescent="0.2">
      <c r="B17" s="33" t="s">
        <v>307</v>
      </c>
      <c r="C17" s="289">
        <v>259175.24999999997</v>
      </c>
      <c r="D17" s="290">
        <v>6821.75</v>
      </c>
      <c r="E17" s="290">
        <v>299.57</v>
      </c>
      <c r="F17" s="179">
        <v>-2.9791138856209765E-2</v>
      </c>
      <c r="G17" s="20"/>
      <c r="H17" s="5"/>
      <c r="I17" s="5"/>
    </row>
    <row r="18" spans="1:9" ht="10.5" customHeight="1" x14ac:dyDescent="0.2">
      <c r="B18" s="33" t="s">
        <v>308</v>
      </c>
      <c r="C18" s="289">
        <v>61850.030000000057</v>
      </c>
      <c r="D18" s="290">
        <v>441.72</v>
      </c>
      <c r="E18" s="290">
        <v>49.72</v>
      </c>
      <c r="F18" s="179">
        <v>0.22077792629307802</v>
      </c>
      <c r="G18" s="20"/>
      <c r="H18" s="5"/>
      <c r="I18" s="5"/>
    </row>
    <row r="19" spans="1:9" ht="10.5" customHeight="1" x14ac:dyDescent="0.2">
      <c r="B19" s="33" t="s">
        <v>309</v>
      </c>
      <c r="C19" s="289">
        <v>1089286.4199999992</v>
      </c>
      <c r="D19" s="290">
        <v>79113.060000000085</v>
      </c>
      <c r="E19" s="290">
        <v>894.95</v>
      </c>
      <c r="F19" s="179">
        <v>0.13524161354684727</v>
      </c>
      <c r="G19" s="20"/>
      <c r="H19" s="5"/>
      <c r="I19" s="5"/>
    </row>
    <row r="20" spans="1:9" ht="10.5" customHeight="1" x14ac:dyDescent="0.2">
      <c r="B20" s="33" t="s">
        <v>89</v>
      </c>
      <c r="C20" s="289">
        <v>21913.130000000026</v>
      </c>
      <c r="D20" s="290">
        <v>2524.44</v>
      </c>
      <c r="E20" s="290">
        <v>118.68000000000004</v>
      </c>
      <c r="F20" s="179">
        <v>2.4157982897931252E-2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118160.49999999999</v>
      </c>
      <c r="D23" s="290">
        <v>7530.09</v>
      </c>
      <c r="E23" s="290">
        <v>1000</v>
      </c>
      <c r="F23" s="179">
        <v>4.553101973705731E-2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1486.0000000000005</v>
      </c>
      <c r="D25" s="290">
        <v>1486.0000000000005</v>
      </c>
      <c r="E25" s="290"/>
      <c r="F25" s="179"/>
      <c r="G25" s="34"/>
      <c r="H25" s="5"/>
      <c r="I25" s="5"/>
    </row>
    <row r="26" spans="1:9" ht="10.5" customHeight="1" x14ac:dyDescent="0.2">
      <c r="B26" s="16" t="s">
        <v>381</v>
      </c>
      <c r="C26" s="289">
        <v>377069.06</v>
      </c>
      <c r="D26" s="290">
        <v>40</v>
      </c>
      <c r="E26" s="290">
        <v>173</v>
      </c>
      <c r="F26" s="179">
        <v>-9.9569846019266217E-3</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5700.9400000000005</v>
      </c>
      <c r="D34" s="290">
        <v>2520</v>
      </c>
      <c r="E34" s="290"/>
      <c r="F34" s="179">
        <v>0.23733353011650715</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-1432533</v>
      </c>
      <c r="D36" s="290">
        <v>-2170</v>
      </c>
      <c r="E36" s="290">
        <v>-1276</v>
      </c>
      <c r="F36" s="179">
        <v>0.18135749487059383</v>
      </c>
      <c r="G36" s="36"/>
      <c r="H36" s="5"/>
    </row>
    <row r="37" spans="1:9" s="28" customFormat="1" ht="10.5" customHeight="1" x14ac:dyDescent="0.2">
      <c r="A37" s="24"/>
      <c r="B37" s="35" t="s">
        <v>101</v>
      </c>
      <c r="C37" s="291">
        <v>34478874.669999994</v>
      </c>
      <c r="D37" s="292">
        <v>1416762.1100000008</v>
      </c>
      <c r="E37" s="292">
        <v>32407.490000000005</v>
      </c>
      <c r="F37" s="178">
        <v>1.5806265448410128E-2</v>
      </c>
      <c r="G37" s="36"/>
    </row>
    <row r="38" spans="1:9" s="28" customFormat="1" ht="24.75" customHeight="1" x14ac:dyDescent="0.2">
      <c r="A38" s="24"/>
      <c r="B38" s="31" t="s">
        <v>102</v>
      </c>
      <c r="C38" s="291"/>
      <c r="D38" s="292"/>
      <c r="E38" s="292"/>
      <c r="F38" s="178"/>
      <c r="G38" s="20"/>
    </row>
    <row r="39" spans="1:9" ht="10.5" customHeight="1" x14ac:dyDescent="0.2">
      <c r="B39" s="16" t="s">
        <v>104</v>
      </c>
      <c r="C39" s="289">
        <v>36174755.280000009</v>
      </c>
      <c r="D39" s="290">
        <v>17422890.210000008</v>
      </c>
      <c r="E39" s="290">
        <v>59289.35</v>
      </c>
      <c r="F39" s="179">
        <v>2.4204605540280477E-2</v>
      </c>
      <c r="G39" s="34"/>
      <c r="H39" s="5"/>
      <c r="I39" s="5"/>
    </row>
    <row r="40" spans="1:9" ht="10.5" customHeight="1" x14ac:dyDescent="0.2">
      <c r="B40" s="33" t="s">
        <v>106</v>
      </c>
      <c r="C40" s="289">
        <v>36121375.100000009</v>
      </c>
      <c r="D40" s="290">
        <v>17418098.63000001</v>
      </c>
      <c r="E40" s="290">
        <v>59220.24</v>
      </c>
      <c r="F40" s="179">
        <v>2.4657178135065072E-2</v>
      </c>
      <c r="G40" s="34"/>
      <c r="H40" s="5"/>
      <c r="I40" s="5"/>
    </row>
    <row r="41" spans="1:9" ht="10.5" customHeight="1" x14ac:dyDescent="0.2">
      <c r="B41" s="33" t="s">
        <v>304</v>
      </c>
      <c r="C41" s="289">
        <v>11038714.350000007</v>
      </c>
      <c r="D41" s="290">
        <v>10668654.260000007</v>
      </c>
      <c r="E41" s="290">
        <v>20461.839999999993</v>
      </c>
      <c r="F41" s="179">
        <v>1.6551541274525183E-2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4799895.2600000016</v>
      </c>
      <c r="D43" s="290">
        <v>4786185.2100000018</v>
      </c>
      <c r="E43" s="290">
        <v>9069.9500000000007</v>
      </c>
      <c r="F43" s="179">
        <v>2.5800571468871158E-2</v>
      </c>
      <c r="G43" s="34"/>
      <c r="H43" s="5"/>
      <c r="I43" s="5"/>
    </row>
    <row r="44" spans="1:9" ht="10.5" customHeight="1" x14ac:dyDescent="0.2">
      <c r="B44" s="33" t="s">
        <v>307</v>
      </c>
      <c r="C44" s="289">
        <v>2391508.5200000107</v>
      </c>
      <c r="D44" s="290">
        <v>47674.879999999997</v>
      </c>
      <c r="E44" s="290">
        <v>2642.4</v>
      </c>
      <c r="F44" s="179">
        <v>-4.4265125199955957E-3</v>
      </c>
      <c r="G44" s="34"/>
      <c r="H44" s="5"/>
      <c r="I44" s="5"/>
    </row>
    <row r="45" spans="1:9" ht="10.5" customHeight="1" x14ac:dyDescent="0.2">
      <c r="B45" s="33" t="s">
        <v>308</v>
      </c>
      <c r="C45" s="289">
        <v>14648977.899999987</v>
      </c>
      <c r="D45" s="290">
        <v>1478417.6300000006</v>
      </c>
      <c r="E45" s="290">
        <v>23782.790000000005</v>
      </c>
      <c r="F45" s="179">
        <v>3.007706512550623E-2</v>
      </c>
      <c r="G45" s="34"/>
      <c r="H45" s="5"/>
      <c r="I45" s="5"/>
    </row>
    <row r="46" spans="1:9" ht="10.5" customHeight="1" x14ac:dyDescent="0.2">
      <c r="B46" s="33" t="s">
        <v>309</v>
      </c>
      <c r="C46" s="289">
        <v>3241965.5700000003</v>
      </c>
      <c r="D46" s="290">
        <v>437166.65000000055</v>
      </c>
      <c r="E46" s="290">
        <v>3263.26</v>
      </c>
      <c r="F46" s="179">
        <v>4.9889745832983223E-2</v>
      </c>
      <c r="G46" s="34"/>
      <c r="H46" s="5"/>
      <c r="I46" s="5"/>
    </row>
    <row r="47" spans="1:9" ht="10.5" customHeight="1" x14ac:dyDescent="0.2">
      <c r="B47" s="33" t="s">
        <v>105</v>
      </c>
      <c r="C47" s="289">
        <v>53380.180000000073</v>
      </c>
      <c r="D47" s="290">
        <v>4791.58</v>
      </c>
      <c r="E47" s="290">
        <v>69.11</v>
      </c>
      <c r="F47" s="179">
        <v>-0.21146972359728688</v>
      </c>
      <c r="G47" s="34"/>
      <c r="H47" s="5"/>
      <c r="I47" s="5"/>
    </row>
    <row r="48" spans="1:9" ht="10.5" customHeight="1" x14ac:dyDescent="0.2">
      <c r="B48" s="16" t="s">
        <v>22</v>
      </c>
      <c r="C48" s="289">
        <v>11559689.169999996</v>
      </c>
      <c r="D48" s="290">
        <v>1229331.9700000002</v>
      </c>
      <c r="E48" s="290">
        <v>13058.529999999999</v>
      </c>
      <c r="F48" s="179">
        <v>5.3821627311519071E-2</v>
      </c>
      <c r="G48" s="34"/>
      <c r="H48" s="5"/>
      <c r="I48" s="5"/>
    </row>
    <row r="49" spans="1:9" ht="10.5" customHeight="1" x14ac:dyDescent="0.2">
      <c r="B49" s="16" t="s">
        <v>107</v>
      </c>
      <c r="C49" s="289">
        <v>13169436.00999999</v>
      </c>
      <c r="D49" s="290">
        <v>13169436.00999999</v>
      </c>
      <c r="E49" s="290">
        <v>20830.11</v>
      </c>
      <c r="F49" s="179">
        <v>0.10657113499786197</v>
      </c>
      <c r="G49" s="34"/>
      <c r="H49" s="5"/>
      <c r="I49" s="5"/>
    </row>
    <row r="50" spans="1:9" ht="10.5" customHeight="1" x14ac:dyDescent="0.2">
      <c r="B50" s="33" t="s">
        <v>110</v>
      </c>
      <c r="C50" s="289">
        <v>2680185.6499999976</v>
      </c>
      <c r="D50" s="290">
        <v>2680185.6499999976</v>
      </c>
      <c r="E50" s="290">
        <v>4506.7800000000007</v>
      </c>
      <c r="F50" s="179">
        <v>6.6367279857129979E-2</v>
      </c>
      <c r="G50" s="34"/>
      <c r="H50" s="5"/>
      <c r="I50" s="5"/>
    </row>
    <row r="51" spans="1:9" ht="10.5" customHeight="1" x14ac:dyDescent="0.2">
      <c r="B51" s="33" t="s">
        <v>109</v>
      </c>
      <c r="C51" s="289">
        <v>10440100.359999994</v>
      </c>
      <c r="D51" s="290">
        <v>10440100.359999994</v>
      </c>
      <c r="E51" s="290">
        <v>16323.33</v>
      </c>
      <c r="F51" s="179">
        <v>0.11706130565252937</v>
      </c>
      <c r="G51" s="34"/>
      <c r="H51" s="5"/>
      <c r="I51" s="5"/>
    </row>
    <row r="52" spans="1:9" ht="10.5" customHeight="1" x14ac:dyDescent="0.2">
      <c r="B52" s="33" t="s">
        <v>112</v>
      </c>
      <c r="C52" s="289">
        <v>49150</v>
      </c>
      <c r="D52" s="290">
        <v>49150</v>
      </c>
      <c r="E52" s="290"/>
      <c r="F52" s="179">
        <v>0.19296116504854366</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27063</v>
      </c>
      <c r="D56" s="290">
        <v>27063</v>
      </c>
      <c r="E56" s="290"/>
      <c r="F56" s="179">
        <v>-4.2695436858860902E-2</v>
      </c>
      <c r="G56" s="34"/>
      <c r="H56" s="5"/>
      <c r="I56" s="5"/>
    </row>
    <row r="57" spans="1:9" ht="10.5" customHeight="1" x14ac:dyDescent="0.2">
      <c r="B57" s="16" t="s">
        <v>381</v>
      </c>
      <c r="C57" s="289">
        <v>137123.33999999991</v>
      </c>
      <c r="D57" s="290">
        <v>150</v>
      </c>
      <c r="E57" s="290">
        <v>99</v>
      </c>
      <c r="F57" s="179">
        <v>0.157490019719563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193.5</v>
      </c>
      <c r="D64" s="290"/>
      <c r="E64" s="290"/>
      <c r="F64" s="179"/>
      <c r="G64" s="27"/>
      <c r="H64" s="5"/>
      <c r="I64" s="5"/>
    </row>
    <row r="65" spans="1:9" s="28" customFormat="1" ht="10.5" customHeight="1" x14ac:dyDescent="0.2">
      <c r="A65" s="24"/>
      <c r="B65" s="16" t="s">
        <v>91</v>
      </c>
      <c r="C65" s="289">
        <v>15182.400000000001</v>
      </c>
      <c r="D65" s="290">
        <v>869.12</v>
      </c>
      <c r="E65" s="290"/>
      <c r="F65" s="179">
        <v>-1.8074151492769808E-2</v>
      </c>
      <c r="G65" s="20"/>
      <c r="H65" s="5"/>
    </row>
    <row r="66" spans="1:9" ht="10.5" customHeight="1" x14ac:dyDescent="0.2">
      <c r="B66" s="16" t="s">
        <v>100</v>
      </c>
      <c r="C66" s="289">
        <v>3649.46</v>
      </c>
      <c r="D66" s="290"/>
      <c r="E66" s="290"/>
      <c r="F66" s="179">
        <v>-0.22927336122439068</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536</v>
      </c>
      <c r="D73" s="290">
        <v>480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-766529</v>
      </c>
      <c r="D75" s="290">
        <v>-6952</v>
      </c>
      <c r="E75" s="290">
        <v>-1043</v>
      </c>
      <c r="F75" s="179">
        <v>0.22563062025915559</v>
      </c>
      <c r="G75" s="34"/>
      <c r="H75" s="5"/>
    </row>
    <row r="76" spans="1:9" ht="9" customHeight="1" x14ac:dyDescent="0.2">
      <c r="B76" s="35" t="s">
        <v>108</v>
      </c>
      <c r="C76" s="291">
        <v>60321199.159999989</v>
      </c>
      <c r="D76" s="292">
        <v>31843278.309999995</v>
      </c>
      <c r="E76" s="292">
        <v>92233.989999999991</v>
      </c>
      <c r="F76" s="178">
        <v>4.4852346425806378E-2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44833411.25999999</v>
      </c>
      <c r="D78" s="290">
        <v>2505480.7700000014</v>
      </c>
      <c r="E78" s="290">
        <v>43356.840000000004</v>
      </c>
      <c r="F78" s="179">
        <v>2.7893556507126549E-2</v>
      </c>
      <c r="G78" s="34"/>
      <c r="H78" s="5"/>
      <c r="I78" s="5"/>
    </row>
    <row r="79" spans="1:9" ht="10.5" customHeight="1" x14ac:dyDescent="0.2">
      <c r="B79" s="16" t="s">
        <v>104</v>
      </c>
      <c r="C79" s="289">
        <v>38029689.969999999</v>
      </c>
      <c r="D79" s="290">
        <v>17554070.930000011</v>
      </c>
      <c r="E79" s="290">
        <v>60857.549999999996</v>
      </c>
      <c r="F79" s="179">
        <v>2.7249073194783202E-2</v>
      </c>
      <c r="G79" s="27"/>
      <c r="H79" s="5"/>
      <c r="I79" s="5"/>
    </row>
    <row r="80" spans="1:9" s="28" customFormat="1" ht="10.5" customHeight="1" x14ac:dyDescent="0.2">
      <c r="A80" s="24"/>
      <c r="B80" s="33" t="s">
        <v>106</v>
      </c>
      <c r="C80" s="289">
        <v>37954396.660000004</v>
      </c>
      <c r="D80" s="290">
        <v>17546754.910000011</v>
      </c>
      <c r="E80" s="290">
        <v>60669.759999999995</v>
      </c>
      <c r="F80" s="179">
        <v>2.7688434117093985E-2</v>
      </c>
      <c r="G80" s="27"/>
      <c r="H80" s="5"/>
    </row>
    <row r="81" spans="1:9" s="28" customFormat="1" ht="10.5" customHeight="1" x14ac:dyDescent="0.2">
      <c r="A81" s="24"/>
      <c r="B81" s="33" t="s">
        <v>304</v>
      </c>
      <c r="C81" s="289">
        <v>11461027.560000006</v>
      </c>
      <c r="D81" s="290">
        <v>10710766.810000008</v>
      </c>
      <c r="E81" s="290">
        <v>20667.119999999995</v>
      </c>
      <c r="F81" s="179">
        <v>1.7759386156362744E-2</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4800291.910000002</v>
      </c>
      <c r="D83" s="290">
        <v>4786352.410000002</v>
      </c>
      <c r="E83" s="290">
        <v>9069.9500000000007</v>
      </c>
      <c r="F83" s="179">
        <v>2.5823543675375538E-2</v>
      </c>
      <c r="G83" s="27"/>
      <c r="H83" s="5"/>
    </row>
    <row r="84" spans="1:9" s="28" customFormat="1" ht="10.5" customHeight="1" x14ac:dyDescent="0.2">
      <c r="A84" s="24"/>
      <c r="B84" s="33" t="s">
        <v>307</v>
      </c>
      <c r="C84" s="289">
        <v>2650683.7700000107</v>
      </c>
      <c r="D84" s="290">
        <v>54496.63</v>
      </c>
      <c r="E84" s="290">
        <v>2941.97</v>
      </c>
      <c r="F84" s="179">
        <v>-6.9649321906334327E-3</v>
      </c>
      <c r="G84" s="27"/>
      <c r="H84" s="5"/>
    </row>
    <row r="85" spans="1:9" s="28" customFormat="1" ht="10.5" customHeight="1" x14ac:dyDescent="0.2">
      <c r="A85" s="24"/>
      <c r="B85" s="33" t="s">
        <v>308</v>
      </c>
      <c r="C85" s="289">
        <v>14710827.929999989</v>
      </c>
      <c r="D85" s="290">
        <v>1478859.3500000006</v>
      </c>
      <c r="E85" s="290">
        <v>23832.510000000006</v>
      </c>
      <c r="F85" s="179">
        <v>3.0754041997450576E-2</v>
      </c>
      <c r="G85" s="27"/>
      <c r="H85" s="5"/>
    </row>
    <row r="86" spans="1:9" s="28" customFormat="1" ht="10.5" customHeight="1" x14ac:dyDescent="0.2">
      <c r="A86" s="24"/>
      <c r="B86" s="33" t="s">
        <v>309</v>
      </c>
      <c r="C86" s="289">
        <v>4331251.9899999993</v>
      </c>
      <c r="D86" s="290">
        <v>516279.71000000066</v>
      </c>
      <c r="E86" s="290">
        <v>4158.21</v>
      </c>
      <c r="F86" s="179">
        <v>7.0124012720407691E-2</v>
      </c>
      <c r="G86" s="34"/>
      <c r="H86" s="5"/>
    </row>
    <row r="87" spans="1:9" ht="10.5" customHeight="1" x14ac:dyDescent="0.2">
      <c r="B87" s="33" t="s">
        <v>105</v>
      </c>
      <c r="C87" s="289">
        <v>75293.3100000001</v>
      </c>
      <c r="D87" s="290">
        <v>7316.02</v>
      </c>
      <c r="E87" s="290">
        <v>187.79000000000002</v>
      </c>
      <c r="F87" s="179">
        <v>-0.15488164317279507</v>
      </c>
      <c r="G87" s="34"/>
      <c r="H87" s="5"/>
      <c r="I87" s="5"/>
    </row>
    <row r="88" spans="1:9" ht="10.5" customHeight="1" x14ac:dyDescent="0.2">
      <c r="B88" s="16" t="s">
        <v>100</v>
      </c>
      <c r="C88" s="289">
        <v>283978.85000000003</v>
      </c>
      <c r="D88" s="290">
        <v>26.5</v>
      </c>
      <c r="E88" s="290">
        <v>643.98</v>
      </c>
      <c r="F88" s="179">
        <v>-9.0170061161785608E-2</v>
      </c>
      <c r="G88" s="34"/>
      <c r="H88" s="5"/>
      <c r="I88" s="5"/>
    </row>
    <row r="89" spans="1:9" ht="10.5" customHeight="1" x14ac:dyDescent="0.2">
      <c r="B89" s="16" t="s">
        <v>107</v>
      </c>
      <c r="C89" s="289">
        <v>13169436.00999999</v>
      </c>
      <c r="D89" s="290">
        <v>13169436.00999999</v>
      </c>
      <c r="E89" s="290">
        <v>20830.11</v>
      </c>
      <c r="F89" s="179">
        <v>0.10657113499786197</v>
      </c>
      <c r="G89" s="27"/>
      <c r="H89" s="5"/>
      <c r="I89" s="5"/>
    </row>
    <row r="90" spans="1:9" s="28" customFormat="1" ht="10.5" customHeight="1" x14ac:dyDescent="0.2">
      <c r="A90" s="24"/>
      <c r="B90" s="33" t="s">
        <v>110</v>
      </c>
      <c r="C90" s="289">
        <v>2680185.6499999976</v>
      </c>
      <c r="D90" s="290">
        <v>2680185.6499999976</v>
      </c>
      <c r="E90" s="290">
        <v>4506.7800000000007</v>
      </c>
      <c r="F90" s="179">
        <v>6.6367279857129979E-2</v>
      </c>
      <c r="G90" s="34"/>
      <c r="H90" s="5"/>
    </row>
    <row r="91" spans="1:9" ht="10.5" customHeight="1" x14ac:dyDescent="0.2">
      <c r="B91" s="33" t="s">
        <v>109</v>
      </c>
      <c r="C91" s="289">
        <v>10440100.359999994</v>
      </c>
      <c r="D91" s="290">
        <v>10440100.359999994</v>
      </c>
      <c r="E91" s="290">
        <v>16323.33</v>
      </c>
      <c r="F91" s="179">
        <v>0.11706130565252937</v>
      </c>
      <c r="G91" s="34"/>
      <c r="H91" s="5"/>
      <c r="I91" s="5"/>
    </row>
    <row r="92" spans="1:9" ht="10.5" customHeight="1" x14ac:dyDescent="0.2">
      <c r="B92" s="33" t="s">
        <v>112</v>
      </c>
      <c r="C92" s="289">
        <v>49150</v>
      </c>
      <c r="D92" s="290">
        <v>49150</v>
      </c>
      <c r="E92" s="290"/>
      <c r="F92" s="179">
        <v>0.19296116504854366</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28549</v>
      </c>
      <c r="D97" s="290">
        <v>28549</v>
      </c>
      <c r="E97" s="290"/>
      <c r="F97" s="179">
        <v>-1.0570458168711272E-2</v>
      </c>
      <c r="G97" s="34"/>
      <c r="H97" s="5"/>
      <c r="I97" s="5"/>
    </row>
    <row r="98" spans="1:9" ht="10.5" customHeight="1" x14ac:dyDescent="0.2">
      <c r="B98" s="16" t="s">
        <v>381</v>
      </c>
      <c r="C98" s="289">
        <v>514192.39999999991</v>
      </c>
      <c r="D98" s="290">
        <v>190</v>
      </c>
      <c r="E98" s="290">
        <v>272</v>
      </c>
      <c r="F98" s="179">
        <v>2.9770046666776073E-2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133342.9</v>
      </c>
      <c r="D103" s="290">
        <v>8399.2100000000009</v>
      </c>
      <c r="E103" s="290">
        <v>1000</v>
      </c>
      <c r="F103" s="179">
        <v>3.7876290078479702E-2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193.5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6236.9400000000005</v>
      </c>
      <c r="D113" s="290">
        <v>3000</v>
      </c>
      <c r="E113" s="290"/>
      <c r="F113" s="179">
        <v>0.353667112322678</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-2199062</v>
      </c>
      <c r="D115" s="290">
        <v>-9122</v>
      </c>
      <c r="E115" s="290">
        <v>-2319</v>
      </c>
      <c r="F115" s="179">
        <v>0.19642204270654706</v>
      </c>
      <c r="G115" s="36"/>
      <c r="H115" s="5"/>
    </row>
    <row r="116" spans="1:9" s="28" customFormat="1" ht="10.5" customHeight="1" x14ac:dyDescent="0.2">
      <c r="A116" s="24"/>
      <c r="B116" s="29" t="s">
        <v>113</v>
      </c>
      <c r="C116" s="291">
        <v>94800073.829999968</v>
      </c>
      <c r="D116" s="292">
        <v>33260040.420000002</v>
      </c>
      <c r="E116" s="292">
        <v>124641.48000000001</v>
      </c>
      <c r="F116" s="178">
        <v>3.4098030883940922E-2</v>
      </c>
      <c r="G116" s="34"/>
    </row>
    <row r="117" spans="1:9" ht="18" customHeight="1" x14ac:dyDescent="0.2">
      <c r="B117" s="31" t="s">
        <v>122</v>
      </c>
      <c r="C117" s="30"/>
      <c r="D117" s="222"/>
      <c r="E117" s="222"/>
      <c r="F117" s="179"/>
      <c r="G117" s="34"/>
      <c r="H117" s="5"/>
      <c r="I117" s="5"/>
    </row>
    <row r="118" spans="1:9" ht="10.5" customHeight="1" x14ac:dyDescent="0.2">
      <c r="B118" s="16" t="s">
        <v>123</v>
      </c>
      <c r="C118" s="30">
        <v>3813.7400000000011</v>
      </c>
      <c r="D118" s="222"/>
      <c r="E118" s="222"/>
      <c r="F118" s="179">
        <v>0.38511211674378476</v>
      </c>
      <c r="G118" s="34"/>
      <c r="H118" s="5"/>
      <c r="I118" s="5"/>
    </row>
    <row r="119" spans="1:9" ht="10.5" customHeight="1" x14ac:dyDescent="0.2">
      <c r="B119" s="16" t="s">
        <v>100</v>
      </c>
      <c r="C119" s="30">
        <v>366.3</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4284.9400000000005</v>
      </c>
      <c r="D124" s="224"/>
      <c r="E124" s="224"/>
      <c r="F124" s="187">
        <v>0.24589010426661595</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30.6.2024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41171.069999999985</v>
      </c>
      <c r="D139" s="290"/>
      <c r="E139" s="290">
        <v>298.28000000000003</v>
      </c>
      <c r="F139" s="179">
        <v>-6.7952573443518127E-2</v>
      </c>
      <c r="G139" s="36"/>
      <c r="H139" s="5"/>
    </row>
    <row r="140" spans="1:9" s="28" customFormat="1" ht="10.5" customHeight="1" x14ac:dyDescent="0.2">
      <c r="A140" s="24"/>
      <c r="B140" s="16" t="s">
        <v>117</v>
      </c>
      <c r="C140" s="289">
        <v>46270.17</v>
      </c>
      <c r="D140" s="290"/>
      <c r="E140" s="290">
        <v>210</v>
      </c>
      <c r="F140" s="179">
        <v>-0.12096950229426684</v>
      </c>
      <c r="G140" s="36"/>
      <c r="H140" s="5"/>
    </row>
    <row r="141" spans="1:9" s="28" customFormat="1" ht="10.5" customHeight="1" x14ac:dyDescent="0.2">
      <c r="A141" s="24"/>
      <c r="B141" s="16" t="s">
        <v>118</v>
      </c>
      <c r="C141" s="289">
        <v>580.5</v>
      </c>
      <c r="D141" s="290"/>
      <c r="E141" s="290"/>
      <c r="F141" s="179"/>
      <c r="G141" s="36"/>
      <c r="H141" s="5"/>
    </row>
    <row r="142" spans="1:9" s="28" customFormat="1" ht="10.5" customHeight="1" x14ac:dyDescent="0.2">
      <c r="A142" s="24"/>
      <c r="B142" s="16" t="s">
        <v>166</v>
      </c>
      <c r="C142" s="289">
        <v>8927.0799999999836</v>
      </c>
      <c r="D142" s="290"/>
      <c r="E142" s="290">
        <v>116.88</v>
      </c>
      <c r="F142" s="179">
        <v>4.3358539521510586E-2</v>
      </c>
      <c r="G142" s="36"/>
      <c r="H142" s="5"/>
    </row>
    <row r="143" spans="1:9" s="28" customFormat="1" ht="10.5" customHeight="1" x14ac:dyDescent="0.2">
      <c r="A143" s="24"/>
      <c r="B143" s="16" t="s">
        <v>22</v>
      </c>
      <c r="C143" s="289">
        <v>7038.8</v>
      </c>
      <c r="D143" s="290"/>
      <c r="E143" s="290">
        <v>23</v>
      </c>
      <c r="F143" s="179">
        <v>-0.12398911769171606</v>
      </c>
      <c r="G143" s="36"/>
      <c r="H143" s="5"/>
    </row>
    <row r="144" spans="1:9" s="28" customFormat="1" ht="10.5" customHeight="1" x14ac:dyDescent="0.2">
      <c r="A144" s="24"/>
      <c r="B144" s="16" t="s">
        <v>115</v>
      </c>
      <c r="C144" s="289">
        <v>6081.33</v>
      </c>
      <c r="D144" s="290">
        <v>433.79</v>
      </c>
      <c r="E144" s="290"/>
      <c r="F144" s="179">
        <v>0.21314578903061321</v>
      </c>
      <c r="G144" s="36"/>
      <c r="H144" s="5"/>
    </row>
    <row r="145" spans="1:8" s="28" customFormat="1" ht="10.5" customHeight="1" x14ac:dyDescent="0.2">
      <c r="A145" s="24"/>
      <c r="B145" s="16" t="s">
        <v>114</v>
      </c>
      <c r="C145" s="289">
        <v>813.65000000000009</v>
      </c>
      <c r="D145" s="290"/>
      <c r="E145" s="290">
        <v>345.6</v>
      </c>
      <c r="F145" s="179">
        <v>-0.22582517435941341</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60</v>
      </c>
      <c r="D149" s="290"/>
      <c r="E149" s="290"/>
      <c r="F149" s="179">
        <v>-0.33333333333333337</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110942.59999999995</v>
      </c>
      <c r="D153" s="292">
        <v>433.79</v>
      </c>
      <c r="E153" s="292">
        <v>993.7600000000001</v>
      </c>
      <c r="F153" s="178">
        <v>-7.3540179388614124E-2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1705322.6199999994</v>
      </c>
      <c r="D155" s="290"/>
      <c r="E155" s="290">
        <v>823.5</v>
      </c>
      <c r="F155" s="179">
        <v>0.24595316812543189</v>
      </c>
      <c r="G155" s="36"/>
      <c r="H155" s="5"/>
    </row>
    <row r="156" spans="1:8" s="28" customFormat="1" ht="10.5" customHeight="1" x14ac:dyDescent="0.2">
      <c r="A156" s="24"/>
      <c r="B156" s="16" t="s">
        <v>104</v>
      </c>
      <c r="C156" s="289">
        <v>445407.94999999995</v>
      </c>
      <c r="D156" s="290"/>
      <c r="E156" s="290">
        <v>297.90999999999997</v>
      </c>
      <c r="F156" s="179">
        <v>-5.1878175800191273E-2</v>
      </c>
      <c r="G156" s="36"/>
      <c r="H156" s="5"/>
    </row>
    <row r="157" spans="1:8" s="28" customFormat="1" ht="10.5" customHeight="1" x14ac:dyDescent="0.2">
      <c r="A157" s="24"/>
      <c r="B157" s="33" t="s">
        <v>106</v>
      </c>
      <c r="C157" s="289">
        <v>439014.40999999992</v>
      </c>
      <c r="D157" s="290"/>
      <c r="E157" s="290">
        <v>297.90999999999997</v>
      </c>
      <c r="F157" s="179">
        <v>-4.3618788505198514E-2</v>
      </c>
      <c r="G157" s="36"/>
      <c r="H157" s="5"/>
    </row>
    <row r="158" spans="1:8" s="28" customFormat="1" ht="10.5" customHeight="1" x14ac:dyDescent="0.2">
      <c r="A158" s="24"/>
      <c r="B158" s="33" t="s">
        <v>304</v>
      </c>
      <c r="C158" s="289">
        <v>98787.529999999984</v>
      </c>
      <c r="D158" s="290"/>
      <c r="E158" s="290">
        <v>242.16</v>
      </c>
      <c r="F158" s="179">
        <v>0.34080455713932789</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4514.2800000000007</v>
      </c>
      <c r="D160" s="290"/>
      <c r="E160" s="290"/>
      <c r="F160" s="179">
        <v>-0.63400301600428088</v>
      </c>
      <c r="G160" s="36"/>
      <c r="H160" s="5"/>
    </row>
    <row r="161" spans="1:9" s="28" customFormat="1" ht="10.5" customHeight="1" x14ac:dyDescent="0.2">
      <c r="A161" s="24"/>
      <c r="B161" s="33" t="s">
        <v>307</v>
      </c>
      <c r="C161" s="289">
        <v>47045.030000000013</v>
      </c>
      <c r="D161" s="290"/>
      <c r="E161" s="290"/>
      <c r="F161" s="179">
        <v>-6.1327245914545969E-2</v>
      </c>
      <c r="G161" s="36"/>
      <c r="H161" s="5"/>
    </row>
    <row r="162" spans="1:9" s="28" customFormat="1" ht="10.5" customHeight="1" x14ac:dyDescent="0.2">
      <c r="A162" s="24"/>
      <c r="B162" s="33" t="s">
        <v>308</v>
      </c>
      <c r="C162" s="289">
        <v>149586.41999999998</v>
      </c>
      <c r="D162" s="290"/>
      <c r="E162" s="290">
        <v>55.75</v>
      </c>
      <c r="F162" s="179">
        <v>-1.9989893711007567E-2</v>
      </c>
      <c r="G162" s="36"/>
      <c r="H162" s="5"/>
    </row>
    <row r="163" spans="1:9" s="28" customFormat="1" ht="10.5" customHeight="1" x14ac:dyDescent="0.2">
      <c r="A163" s="24"/>
      <c r="B163" s="33" t="s">
        <v>309</v>
      </c>
      <c r="C163" s="289">
        <v>139081.15</v>
      </c>
      <c r="D163" s="290"/>
      <c r="E163" s="290"/>
      <c r="F163" s="179">
        <v>-0.18316690526006729</v>
      </c>
      <c r="G163" s="34"/>
      <c r="H163" s="5"/>
    </row>
    <row r="164" spans="1:9" ht="10.5" customHeight="1" x14ac:dyDescent="0.2">
      <c r="B164" s="33" t="s">
        <v>105</v>
      </c>
      <c r="C164" s="289">
        <v>6393.5399999999991</v>
      </c>
      <c r="D164" s="290"/>
      <c r="E164" s="290"/>
      <c r="F164" s="179">
        <v>-0.40481968760559961</v>
      </c>
      <c r="G164" s="34"/>
      <c r="H164" s="5"/>
      <c r="I164" s="5"/>
    </row>
    <row r="165" spans="1:9" ht="10.5" customHeight="1" x14ac:dyDescent="0.2">
      <c r="B165" s="16" t="s">
        <v>116</v>
      </c>
      <c r="C165" s="289">
        <v>12474.710000000005</v>
      </c>
      <c r="D165" s="290"/>
      <c r="E165" s="290"/>
      <c r="F165" s="179">
        <v>-0.63819544222970737</v>
      </c>
      <c r="G165" s="34"/>
      <c r="H165" s="5"/>
      <c r="I165" s="5"/>
    </row>
    <row r="166" spans="1:9" ht="10.5" customHeight="1" x14ac:dyDescent="0.2">
      <c r="B166" s="16" t="s">
        <v>117</v>
      </c>
      <c r="C166" s="289">
        <v>15430.000000000002</v>
      </c>
      <c r="D166" s="290"/>
      <c r="E166" s="290"/>
      <c r="F166" s="179">
        <v>0.16052732917759793</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2393.8200000000002</v>
      </c>
      <c r="D168" s="290"/>
      <c r="E168" s="290"/>
      <c r="F168" s="179"/>
      <c r="G168" s="36"/>
      <c r="H168" s="5"/>
    </row>
    <row r="169" spans="1:9" s="28" customFormat="1" ht="10.5" customHeight="1" x14ac:dyDescent="0.2">
      <c r="A169" s="24"/>
      <c r="B169" s="16" t="s">
        <v>114</v>
      </c>
      <c r="C169" s="289">
        <v>1231.6499999999999</v>
      </c>
      <c r="D169" s="290"/>
      <c r="E169" s="290"/>
      <c r="F169" s="179"/>
      <c r="G169" s="20"/>
      <c r="H169" s="5"/>
    </row>
    <row r="170" spans="1:9" ht="10.5" customHeight="1" x14ac:dyDescent="0.2">
      <c r="B170" s="16" t="s">
        <v>95</v>
      </c>
      <c r="C170" s="289">
        <v>5060.0000000000009</v>
      </c>
      <c r="D170" s="290"/>
      <c r="E170" s="290"/>
      <c r="F170" s="179">
        <v>-0.13249211356466872</v>
      </c>
      <c r="G170" s="20"/>
      <c r="H170" s="5"/>
      <c r="I170" s="5"/>
    </row>
    <row r="171" spans="1:9" ht="10.5" customHeight="1" x14ac:dyDescent="0.2">
      <c r="B171" s="16" t="s">
        <v>381</v>
      </c>
      <c r="C171" s="289">
        <v>9179.06</v>
      </c>
      <c r="D171" s="290"/>
      <c r="E171" s="290">
        <v>50</v>
      </c>
      <c r="F171" s="179">
        <v>0.13307180312651212</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44552.530000000006</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442.9799999999999</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12618.24</v>
      </c>
      <c r="D191" s="296"/>
      <c r="E191" s="296">
        <v>298.24</v>
      </c>
      <c r="F191" s="190">
        <v>0.39050708794696387</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v>0</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1844.69</v>
      </c>
      <c r="D199" s="296"/>
      <c r="E199" s="296">
        <v>62.65</v>
      </c>
      <c r="F199" s="190">
        <v>-9.0035072834092178E-2</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-66642</v>
      </c>
      <c r="D201" s="296"/>
      <c r="E201" s="296">
        <v>-62</v>
      </c>
      <c r="F201" s="190">
        <v>0.25107006082451</v>
      </c>
      <c r="G201" s="47"/>
      <c r="H201" s="5"/>
    </row>
    <row r="202" spans="1:9" s="28" customFormat="1" ht="11.25" customHeight="1" x14ac:dyDescent="0.2">
      <c r="A202" s="24"/>
      <c r="B202" s="35" t="s">
        <v>245</v>
      </c>
      <c r="C202" s="297">
        <v>2189381.2499999991</v>
      </c>
      <c r="D202" s="298"/>
      <c r="E202" s="298">
        <v>1470.3000000000002</v>
      </c>
      <c r="F202" s="180">
        <v>0.16717363684557407</v>
      </c>
      <c r="G202" s="47"/>
    </row>
    <row r="203" spans="1:9" ht="10.5" customHeight="1" x14ac:dyDescent="0.2">
      <c r="B203" s="31" t="s">
        <v>278</v>
      </c>
      <c r="C203" s="297"/>
      <c r="D203" s="298"/>
      <c r="E203" s="298"/>
      <c r="F203" s="180"/>
      <c r="G203" s="47"/>
      <c r="H203" s="5"/>
      <c r="I203" s="5"/>
    </row>
    <row r="204" spans="1:9" ht="10.5" customHeight="1" x14ac:dyDescent="0.2">
      <c r="B204" s="16" t="s">
        <v>22</v>
      </c>
      <c r="C204" s="295">
        <v>46545772.679999992</v>
      </c>
      <c r="D204" s="296">
        <v>2505480.7700000014</v>
      </c>
      <c r="E204" s="296">
        <v>44203.340000000004</v>
      </c>
      <c r="F204" s="190">
        <v>3.449392462849632E-2</v>
      </c>
      <c r="G204" s="47"/>
      <c r="H204" s="5"/>
      <c r="I204" s="5"/>
    </row>
    <row r="205" spans="1:9" ht="10.5" customHeight="1" x14ac:dyDescent="0.2">
      <c r="B205" s="16" t="s">
        <v>104</v>
      </c>
      <c r="C205" s="295">
        <v>38484129.900000006</v>
      </c>
      <c r="D205" s="296">
        <v>17554070.930000011</v>
      </c>
      <c r="E205" s="296">
        <v>61272.34</v>
      </c>
      <c r="F205" s="190">
        <v>2.6255268124927067E-2</v>
      </c>
      <c r="G205" s="47"/>
      <c r="H205" s="5"/>
      <c r="I205" s="5"/>
    </row>
    <row r="206" spans="1:9" ht="10.5" customHeight="1" x14ac:dyDescent="0.2">
      <c r="B206" s="33" t="s">
        <v>106</v>
      </c>
      <c r="C206" s="295">
        <v>38393411.070000008</v>
      </c>
      <c r="D206" s="296">
        <v>17546754.910000011</v>
      </c>
      <c r="E206" s="296">
        <v>60967.67</v>
      </c>
      <c r="F206" s="190">
        <v>2.6813015199828927E-2</v>
      </c>
      <c r="G206" s="47"/>
      <c r="H206" s="5"/>
      <c r="I206" s="5"/>
    </row>
    <row r="207" spans="1:9" ht="10.5" customHeight="1" x14ac:dyDescent="0.2">
      <c r="B207" s="33" t="s">
        <v>304</v>
      </c>
      <c r="C207" s="295">
        <v>11559815.090000007</v>
      </c>
      <c r="D207" s="296">
        <v>10710766.810000008</v>
      </c>
      <c r="E207" s="296">
        <v>20909.279999999995</v>
      </c>
      <c r="F207" s="190">
        <v>1.9859240887234009E-2</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4804806.1900000023</v>
      </c>
      <c r="D209" s="296">
        <v>4786352.410000002</v>
      </c>
      <c r="E209" s="296">
        <v>9069.9500000000007</v>
      </c>
      <c r="F209" s="190">
        <v>2.4088930755342242E-2</v>
      </c>
      <c r="G209" s="47"/>
      <c r="H209" s="5"/>
      <c r="I209" s="5"/>
    </row>
    <row r="210" spans="2:9" ht="10.5" customHeight="1" x14ac:dyDescent="0.2">
      <c r="B210" s="33" t="s">
        <v>307</v>
      </c>
      <c r="C210" s="295">
        <v>2697728.8000000105</v>
      </c>
      <c r="D210" s="296">
        <v>54496.63</v>
      </c>
      <c r="E210" s="296">
        <v>2941.97</v>
      </c>
      <c r="F210" s="190">
        <v>-7.9668344903450761E-3</v>
      </c>
      <c r="G210" s="47"/>
      <c r="H210" s="5"/>
      <c r="I210" s="5"/>
    </row>
    <row r="211" spans="2:9" ht="10.5" customHeight="1" x14ac:dyDescent="0.2">
      <c r="B211" s="33" t="s">
        <v>308</v>
      </c>
      <c r="C211" s="295">
        <v>14860414.349999988</v>
      </c>
      <c r="D211" s="296">
        <v>1478859.3500000006</v>
      </c>
      <c r="E211" s="296">
        <v>23888.260000000006</v>
      </c>
      <c r="F211" s="190">
        <v>3.0217079952083781E-2</v>
      </c>
      <c r="G211" s="47"/>
      <c r="H211" s="5"/>
      <c r="I211" s="5"/>
    </row>
    <row r="212" spans="2:9" ht="10.5" customHeight="1" x14ac:dyDescent="0.2">
      <c r="B212" s="33" t="s">
        <v>309</v>
      </c>
      <c r="C212" s="295">
        <v>4470333.1399999997</v>
      </c>
      <c r="D212" s="296">
        <v>516279.71000000066</v>
      </c>
      <c r="E212" s="296">
        <v>4158.21</v>
      </c>
      <c r="F212" s="190">
        <v>5.9898643163157406E-2</v>
      </c>
      <c r="G212" s="47"/>
      <c r="H212" s="5"/>
      <c r="I212" s="5"/>
    </row>
    <row r="213" spans="2:9" ht="10.5" customHeight="1" x14ac:dyDescent="0.2">
      <c r="B213" s="33" t="s">
        <v>105</v>
      </c>
      <c r="C213" s="295">
        <v>90718.830000000075</v>
      </c>
      <c r="D213" s="296">
        <v>7316.02</v>
      </c>
      <c r="E213" s="296">
        <v>304.67</v>
      </c>
      <c r="F213" s="190">
        <v>-0.16556615392596385</v>
      </c>
      <c r="G213" s="47"/>
      <c r="H213" s="5"/>
      <c r="I213" s="5"/>
    </row>
    <row r="214" spans="2:9" ht="10.5" customHeight="1" x14ac:dyDescent="0.2">
      <c r="B214" s="16" t="s">
        <v>116</v>
      </c>
      <c r="C214" s="295">
        <v>53645.779999999992</v>
      </c>
      <c r="D214" s="296"/>
      <c r="E214" s="296">
        <v>298.28000000000003</v>
      </c>
      <c r="F214" s="190">
        <v>-0.31793373990138263</v>
      </c>
      <c r="G214" s="47"/>
      <c r="H214" s="5"/>
      <c r="I214" s="5"/>
    </row>
    <row r="215" spans="2:9" ht="10.5" customHeight="1" x14ac:dyDescent="0.2">
      <c r="B215" s="16" t="s">
        <v>117</v>
      </c>
      <c r="C215" s="295">
        <v>61700.17</v>
      </c>
      <c r="D215" s="296"/>
      <c r="E215" s="296">
        <v>210</v>
      </c>
      <c r="F215" s="190">
        <v>-6.4204778730540313E-2</v>
      </c>
      <c r="G215" s="47"/>
      <c r="H215" s="5"/>
      <c r="I215" s="5"/>
    </row>
    <row r="216" spans="2:9" ht="10.5" customHeight="1" x14ac:dyDescent="0.2">
      <c r="B216" s="16" t="s">
        <v>118</v>
      </c>
      <c r="C216" s="295">
        <v>580.5</v>
      </c>
      <c r="D216" s="296"/>
      <c r="E216" s="296"/>
      <c r="F216" s="190"/>
      <c r="G216" s="47"/>
      <c r="H216" s="5"/>
      <c r="I216" s="5"/>
    </row>
    <row r="217" spans="2:9" ht="10.5" customHeight="1" x14ac:dyDescent="0.2">
      <c r="B217" s="16" t="s">
        <v>100</v>
      </c>
      <c r="C217" s="295">
        <v>328897.68000000005</v>
      </c>
      <c r="D217" s="296">
        <v>26.5</v>
      </c>
      <c r="E217" s="296">
        <v>643.98</v>
      </c>
      <c r="F217" s="190">
        <v>4.6838141385447951E-2</v>
      </c>
      <c r="G217" s="20"/>
      <c r="H217" s="5"/>
      <c r="I217" s="5"/>
    </row>
    <row r="218" spans="2:9" ht="10.5" customHeight="1" x14ac:dyDescent="0.2">
      <c r="B218" s="16" t="s">
        <v>107</v>
      </c>
      <c r="C218" s="295">
        <v>13169436.00999999</v>
      </c>
      <c r="D218" s="296">
        <v>13169436.00999999</v>
      </c>
      <c r="E218" s="296">
        <v>20830.11</v>
      </c>
      <c r="F218" s="190">
        <v>0.10657113499786197</v>
      </c>
      <c r="G218" s="47"/>
      <c r="H218" s="5"/>
      <c r="I218" s="5"/>
    </row>
    <row r="219" spans="2:9" ht="10.5" customHeight="1" x14ac:dyDescent="0.2">
      <c r="B219" s="33" t="s">
        <v>110</v>
      </c>
      <c r="C219" s="289">
        <v>2680185.6499999976</v>
      </c>
      <c r="D219" s="290">
        <v>2680185.6499999976</v>
      </c>
      <c r="E219" s="290">
        <v>4506.7800000000007</v>
      </c>
      <c r="F219" s="179">
        <v>6.6367279857129979E-2</v>
      </c>
      <c r="G219" s="47"/>
      <c r="H219" s="5"/>
      <c r="I219" s="5"/>
    </row>
    <row r="220" spans="2:9" ht="10.5" customHeight="1" x14ac:dyDescent="0.2">
      <c r="B220" s="33" t="s">
        <v>109</v>
      </c>
      <c r="C220" s="295">
        <v>10440100.359999994</v>
      </c>
      <c r="D220" s="296">
        <v>10440100.359999994</v>
      </c>
      <c r="E220" s="296">
        <v>16323.33</v>
      </c>
      <c r="F220" s="190">
        <v>0.11706130565252937</v>
      </c>
      <c r="G220" s="47"/>
      <c r="H220" s="5"/>
      <c r="I220" s="5"/>
    </row>
    <row r="221" spans="2:9" ht="10.5" customHeight="1" x14ac:dyDescent="0.2">
      <c r="B221" s="33" t="s">
        <v>112</v>
      </c>
      <c r="C221" s="295">
        <v>49150</v>
      </c>
      <c r="D221" s="296">
        <v>49150</v>
      </c>
      <c r="E221" s="296"/>
      <c r="F221" s="190">
        <v>0.19296116504854366</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8475.1500000000015</v>
      </c>
      <c r="D227" s="296">
        <v>433.79</v>
      </c>
      <c r="E227" s="296"/>
      <c r="F227" s="190">
        <v>-0.44512025455271576</v>
      </c>
      <c r="G227" s="47"/>
      <c r="H227" s="5"/>
      <c r="I227" s="5"/>
    </row>
    <row r="228" spans="1:9" ht="10.5" customHeight="1" x14ac:dyDescent="0.2">
      <c r="B228" s="16" t="s">
        <v>114</v>
      </c>
      <c r="C228" s="295">
        <v>2045.2999999999997</v>
      </c>
      <c r="D228" s="296"/>
      <c r="E228" s="296">
        <v>345.6</v>
      </c>
      <c r="F228" s="190"/>
      <c r="G228" s="47"/>
      <c r="H228" s="5"/>
      <c r="I228" s="5"/>
    </row>
    <row r="229" spans="1:9" ht="10.5" customHeight="1" x14ac:dyDescent="0.2">
      <c r="B229" s="16" t="s">
        <v>123</v>
      </c>
      <c r="C229" s="295">
        <v>4256.7200000000012</v>
      </c>
      <c r="D229" s="296"/>
      <c r="E229" s="296"/>
      <c r="F229" s="190">
        <v>0.46551997190643823</v>
      </c>
      <c r="G229" s="47"/>
      <c r="H229" s="5"/>
      <c r="I229" s="5"/>
    </row>
    <row r="230" spans="1:9" ht="10.5" customHeight="1" x14ac:dyDescent="0.2">
      <c r="B230" s="16" t="s">
        <v>95</v>
      </c>
      <c r="C230" s="295">
        <v>33609</v>
      </c>
      <c r="D230" s="296">
        <v>28549</v>
      </c>
      <c r="E230" s="296"/>
      <c r="F230" s="190">
        <v>-3.1072338757106355E-2</v>
      </c>
      <c r="G230" s="47"/>
      <c r="H230" s="5"/>
      <c r="I230" s="5"/>
    </row>
    <row r="231" spans="1:9" ht="10.5" customHeight="1" x14ac:dyDescent="0.2">
      <c r="B231" s="16" t="s">
        <v>381</v>
      </c>
      <c r="C231" s="295">
        <v>523371.4599999999</v>
      </c>
      <c r="D231" s="296">
        <v>190</v>
      </c>
      <c r="E231" s="296">
        <v>322</v>
      </c>
      <c r="F231" s="190">
        <v>3.1419248002733102E-2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v>193.5</v>
      </c>
      <c r="D239" s="296"/>
      <c r="E239" s="296"/>
      <c r="F239" s="190">
        <v>0.61250000000000004</v>
      </c>
      <c r="G239" s="47"/>
      <c r="H239" s="5"/>
      <c r="I239" s="5"/>
    </row>
    <row r="240" spans="1:9" ht="10.5" customHeight="1" x14ac:dyDescent="0.2">
      <c r="B240" s="16" t="s">
        <v>91</v>
      </c>
      <c r="C240" s="295">
        <v>145961.13999999998</v>
      </c>
      <c r="D240" s="296">
        <v>8399.2100000000009</v>
      </c>
      <c r="E240" s="296">
        <v>1298.24</v>
      </c>
      <c r="F240" s="190">
        <v>6.1140124945438412E-2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90</v>
      </c>
      <c r="D245" s="296"/>
      <c r="E245" s="296"/>
      <c r="F245" s="190">
        <v>-0.25</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8081.6299999999992</v>
      </c>
      <c r="D248" s="296">
        <v>3000</v>
      </c>
      <c r="E248" s="296">
        <v>62.65</v>
      </c>
      <c r="F248" s="190">
        <v>0.21809439834806654</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-2265704</v>
      </c>
      <c r="D250" s="296">
        <v>-9122</v>
      </c>
      <c r="E250" s="296">
        <v>-2381</v>
      </c>
      <c r="F250" s="190">
        <v>0.19796119071538087</v>
      </c>
      <c r="G250" s="266"/>
      <c r="H250" s="267"/>
      <c r="I250" s="47"/>
    </row>
    <row r="251" spans="1:9" s="28" customFormat="1" ht="15" customHeight="1" x14ac:dyDescent="0.2">
      <c r="A251" s="24"/>
      <c r="B251" s="263" t="s">
        <v>253</v>
      </c>
      <c r="C251" s="299">
        <v>97104682.61999999</v>
      </c>
      <c r="D251" s="300">
        <v>33260474.210000001</v>
      </c>
      <c r="E251" s="300">
        <v>127105.54000000001</v>
      </c>
      <c r="F251" s="234">
        <v>3.6633033870045351E-2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30.6.2024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6605848.9699999494</v>
      </c>
      <c r="D267" s="302">
        <v>8975.8999999999287</v>
      </c>
      <c r="E267" s="302">
        <v>15635.330000000005</v>
      </c>
      <c r="F267" s="239">
        <v>-2.1174378889199152E-2</v>
      </c>
      <c r="G267" s="20"/>
      <c r="H267" s="5"/>
      <c r="I267" s="5"/>
    </row>
    <row r="268" spans="1:9" ht="10.5" customHeight="1" x14ac:dyDescent="0.2">
      <c r="A268" s="2"/>
      <c r="B268" s="37" t="s">
        <v>126</v>
      </c>
      <c r="C268" s="301">
        <v>27216.650000000005</v>
      </c>
      <c r="D268" s="302"/>
      <c r="E268" s="302">
        <v>648.35</v>
      </c>
      <c r="F268" s="239"/>
      <c r="G268" s="20"/>
      <c r="H268" s="5"/>
      <c r="I268" s="5"/>
    </row>
    <row r="269" spans="1:9" ht="10.5" customHeight="1" x14ac:dyDescent="0.2">
      <c r="A269" s="2"/>
      <c r="B269" s="37" t="s">
        <v>127</v>
      </c>
      <c r="C269" s="301">
        <v>497025.60000000021</v>
      </c>
      <c r="D269" s="302"/>
      <c r="E269" s="302">
        <v>6239.9</v>
      </c>
      <c r="F269" s="239"/>
      <c r="G269" s="20"/>
      <c r="H269" s="5"/>
      <c r="I269" s="5"/>
    </row>
    <row r="270" spans="1:9" ht="10.5" customHeight="1" x14ac:dyDescent="0.2">
      <c r="A270" s="2"/>
      <c r="B270" s="37" t="s">
        <v>219</v>
      </c>
      <c r="C270" s="301">
        <v>2101820.9500000044</v>
      </c>
      <c r="D270" s="302"/>
      <c r="E270" s="302">
        <v>6267.94</v>
      </c>
      <c r="F270" s="239">
        <v>1.4983142093877744E-2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-374165.58000000188</v>
      </c>
      <c r="D277" s="302">
        <v>-7.5</v>
      </c>
      <c r="E277" s="302">
        <v>-1060.44</v>
      </c>
      <c r="F277" s="239">
        <v>0.13835363041498994</v>
      </c>
      <c r="G277" s="27"/>
      <c r="H277" s="5"/>
      <c r="I277" s="5"/>
    </row>
    <row r="278" spans="1:9" s="28" customFormat="1" ht="10.5" customHeight="1" x14ac:dyDescent="0.2">
      <c r="A278" s="54"/>
      <c r="B278" s="35" t="s">
        <v>131</v>
      </c>
      <c r="C278" s="303">
        <v>8858373.0899999514</v>
      </c>
      <c r="D278" s="304">
        <v>8968.3999999999287</v>
      </c>
      <c r="E278" s="304">
        <v>27731.080000000009</v>
      </c>
      <c r="F278" s="237">
        <v>-1.7088738241479939E-2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78079053.689998984</v>
      </c>
      <c r="D281" s="302">
        <v>178015.90999999995</v>
      </c>
      <c r="E281" s="302">
        <v>197335.12999999998</v>
      </c>
      <c r="F281" s="239">
        <v>1.0093456093060338E-2</v>
      </c>
      <c r="G281" s="20"/>
      <c r="H281" s="5"/>
      <c r="I281" s="5"/>
    </row>
    <row r="282" spans="1:9" ht="10.5" customHeight="1" x14ac:dyDescent="0.2">
      <c r="A282" s="2"/>
      <c r="B282" s="37" t="s">
        <v>133</v>
      </c>
      <c r="C282" s="301">
        <v>5296472.7399999611</v>
      </c>
      <c r="D282" s="302">
        <v>20601.659999999978</v>
      </c>
      <c r="E282" s="302">
        <v>19775.21999999999</v>
      </c>
      <c r="F282" s="239">
        <v>0.15944632500538236</v>
      </c>
      <c r="G282" s="20"/>
      <c r="H282" s="5"/>
      <c r="I282" s="5"/>
    </row>
    <row r="283" spans="1:9" ht="10.5" customHeight="1" x14ac:dyDescent="0.2">
      <c r="A283" s="2"/>
      <c r="B283" s="37" t="s">
        <v>134</v>
      </c>
      <c r="C283" s="301">
        <v>288228.58999999793</v>
      </c>
      <c r="D283" s="302">
        <v>161740.45999999932</v>
      </c>
      <c r="E283" s="302">
        <v>1074.2300000000002</v>
      </c>
      <c r="F283" s="239">
        <v>3.3133705962957505E-2</v>
      </c>
      <c r="G283" s="20"/>
      <c r="H283" s="5"/>
      <c r="I283" s="5"/>
    </row>
    <row r="284" spans="1:9" ht="10.5" customHeight="1" x14ac:dyDescent="0.2">
      <c r="A284" s="2"/>
      <c r="B284" s="37" t="s">
        <v>220</v>
      </c>
      <c r="C284" s="301">
        <v>418098.88</v>
      </c>
      <c r="D284" s="302"/>
      <c r="E284" s="302">
        <v>2628.82</v>
      </c>
      <c r="F284" s="239">
        <v>-7.5857105597036512E-2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-2523785.7100000009</v>
      </c>
      <c r="D289" s="302">
        <v>-2.5</v>
      </c>
      <c r="E289" s="302">
        <v>-6816.2400000000016</v>
      </c>
      <c r="F289" s="239">
        <v>0.2329138017245207</v>
      </c>
      <c r="G289" s="20"/>
      <c r="H289" s="5"/>
      <c r="I289" s="5"/>
    </row>
    <row r="290" spans="1:9" ht="10.5" customHeight="1" x14ac:dyDescent="0.2">
      <c r="A290" s="2"/>
      <c r="B290" s="35" t="s">
        <v>135</v>
      </c>
      <c r="C290" s="303">
        <v>81564428.179998934</v>
      </c>
      <c r="D290" s="304">
        <v>360355.52999999927</v>
      </c>
      <c r="E290" s="304">
        <v>214037.15999999997</v>
      </c>
      <c r="F290" s="237">
        <v>1.2499494750639162E-2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369130.11000000098</v>
      </c>
      <c r="D293" s="302">
        <v>1075.4199999999998</v>
      </c>
      <c r="E293" s="302">
        <v>527.52</v>
      </c>
      <c r="F293" s="239">
        <v>-4.9807298568175562E-2</v>
      </c>
      <c r="G293" s="20"/>
      <c r="H293" s="5"/>
      <c r="I293" s="5"/>
    </row>
    <row r="294" spans="1:9" ht="10.5" customHeight="1" x14ac:dyDescent="0.2">
      <c r="A294" s="2"/>
      <c r="B294" s="37" t="s">
        <v>221</v>
      </c>
      <c r="C294" s="301">
        <v>3464.6800000000003</v>
      </c>
      <c r="D294" s="302"/>
      <c r="E294" s="302"/>
      <c r="F294" s="239">
        <v>-2.1611257169159792E-2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-3737.21</v>
      </c>
      <c r="D298" s="302"/>
      <c r="E298" s="302">
        <v>-8.5</v>
      </c>
      <c r="F298" s="239">
        <v>7.6797851711629228E-2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369207.58000000095</v>
      </c>
      <c r="D300" s="304">
        <v>1075.4199999999998</v>
      </c>
      <c r="E300" s="304">
        <v>519.02</v>
      </c>
      <c r="F300" s="237">
        <v>-5.1123574353360679E-2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54117.309999999961</v>
      </c>
      <c r="D303" s="302">
        <v>328.9</v>
      </c>
      <c r="E303" s="302"/>
      <c r="F303" s="239">
        <v>0.22284856531854258</v>
      </c>
      <c r="G303" s="56"/>
      <c r="H303" s="5"/>
      <c r="I303" s="5"/>
    </row>
    <row r="304" spans="1:9" s="57" customFormat="1" ht="10.5" customHeight="1" x14ac:dyDescent="0.2">
      <c r="A304" s="6"/>
      <c r="B304" s="16" t="s">
        <v>222</v>
      </c>
      <c r="C304" s="306">
        <v>52.5</v>
      </c>
      <c r="D304" s="307"/>
      <c r="E304" s="307"/>
      <c r="F304" s="182">
        <v>5.0000000000000044E-2</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-1047.1600000000001</v>
      </c>
      <c r="D309" s="307"/>
      <c r="E309" s="307"/>
      <c r="F309" s="182">
        <v>0.42859481582537517</v>
      </c>
      <c r="G309" s="56"/>
      <c r="H309" s="5"/>
    </row>
    <row r="310" spans="1:9" s="57" customFormat="1" ht="10.5" customHeight="1" x14ac:dyDescent="0.2">
      <c r="A310" s="6"/>
      <c r="B310" s="35" t="s">
        <v>142</v>
      </c>
      <c r="C310" s="308">
        <v>53122.649999999958</v>
      </c>
      <c r="D310" s="309">
        <v>328.9</v>
      </c>
      <c r="E310" s="309"/>
      <c r="F310" s="182">
        <v>0.21918901352516107</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138.35</v>
      </c>
      <c r="D313" s="307"/>
      <c r="E313" s="307"/>
      <c r="F313" s="182">
        <v>-0.49789504246207417</v>
      </c>
      <c r="G313" s="56"/>
      <c r="H313" s="5"/>
      <c r="I313" s="57"/>
    </row>
    <row r="314" spans="1:9" s="57" customFormat="1" ht="10.5" customHeight="1" x14ac:dyDescent="0.2">
      <c r="A314" s="6"/>
      <c r="B314" s="37" t="s">
        <v>179</v>
      </c>
      <c r="C314" s="306">
        <v>519.36</v>
      </c>
      <c r="D314" s="307"/>
      <c r="E314" s="307"/>
      <c r="F314" s="182">
        <v>-9.008724902764631E-2</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-36.22</v>
      </c>
      <c r="D318" s="307"/>
      <c r="E318" s="307"/>
      <c r="F318" s="182">
        <v>-0.4039822280730625</v>
      </c>
      <c r="G318" s="59"/>
      <c r="H318" s="5"/>
    </row>
    <row r="319" spans="1:9" s="60" customFormat="1" ht="10.5" customHeight="1" x14ac:dyDescent="0.2">
      <c r="A319" s="24"/>
      <c r="B319" s="35" t="s">
        <v>143</v>
      </c>
      <c r="C319" s="308">
        <v>621.49</v>
      </c>
      <c r="D319" s="309"/>
      <c r="E319" s="309"/>
      <c r="F319" s="183">
        <v>-0.22245715000625532</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109220</v>
      </c>
      <c r="D321" s="309"/>
      <c r="E321" s="309">
        <v>170</v>
      </c>
      <c r="F321" s="183">
        <v>5.1405467847516428E-2</v>
      </c>
      <c r="G321" s="56"/>
      <c r="H321" s="5"/>
    </row>
    <row r="322" spans="1:9" s="60" customFormat="1" ht="10.5" customHeight="1" x14ac:dyDescent="0.2">
      <c r="A322" s="6"/>
      <c r="B322" s="35" t="s">
        <v>467</v>
      </c>
      <c r="C322" s="306">
        <v>109220</v>
      </c>
      <c r="D322" s="307"/>
      <c r="E322" s="307">
        <v>170</v>
      </c>
      <c r="F322" s="182">
        <v>5.1405467847516428E-2</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351.98</v>
      </c>
      <c r="D324" s="307"/>
      <c r="E324" s="307"/>
      <c r="F324" s="182">
        <v>-0.10025562372188135</v>
      </c>
      <c r="G324" s="56"/>
      <c r="H324" s="5"/>
      <c r="I324" s="57"/>
    </row>
    <row r="325" spans="1:9" s="57" customFormat="1" ht="10.5" customHeight="1" x14ac:dyDescent="0.2">
      <c r="A325" s="6"/>
      <c r="B325" s="37" t="s">
        <v>224</v>
      </c>
      <c r="C325" s="306">
        <v>715.13</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1067.1100000000001</v>
      </c>
      <c r="D327" s="309"/>
      <c r="E327" s="309"/>
      <c r="F327" s="183">
        <v>0.98794686935300624</v>
      </c>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112465.37000000014</v>
      </c>
      <c r="D331" s="307"/>
      <c r="E331" s="307">
        <v>576.54999999999995</v>
      </c>
      <c r="F331" s="182">
        <v>-9.5096940534149299E-2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8151.7</v>
      </c>
      <c r="D333" s="307"/>
      <c r="E333" s="307"/>
      <c r="F333" s="182"/>
      <c r="G333" s="56"/>
      <c r="H333" s="5"/>
    </row>
    <row r="334" spans="1:9" s="57" customFormat="1" ht="10.5" customHeight="1" x14ac:dyDescent="0.2">
      <c r="A334" s="6"/>
      <c r="B334" s="37" t="s">
        <v>133</v>
      </c>
      <c r="C334" s="306">
        <v>18749.650000000001</v>
      </c>
      <c r="D334" s="307"/>
      <c r="E334" s="307"/>
      <c r="F334" s="182">
        <v>-0.19678528191863531</v>
      </c>
      <c r="G334" s="56"/>
      <c r="H334" s="5"/>
    </row>
    <row r="335" spans="1:9" s="57" customFormat="1" ht="10.5" customHeight="1" x14ac:dyDescent="0.2">
      <c r="A335" s="6"/>
      <c r="B335" s="37" t="s">
        <v>134</v>
      </c>
      <c r="C335" s="306">
        <v>3942.62</v>
      </c>
      <c r="D335" s="307"/>
      <c r="E335" s="307"/>
      <c r="F335" s="182">
        <v>0.66012741642770822</v>
      </c>
      <c r="G335" s="56"/>
      <c r="H335" s="5"/>
    </row>
    <row r="336" spans="1:9" s="57" customFormat="1" ht="10.5" customHeight="1" x14ac:dyDescent="0.2">
      <c r="A336" s="6"/>
      <c r="B336" s="37" t="s">
        <v>24</v>
      </c>
      <c r="C336" s="306">
        <v>175047.22000000006</v>
      </c>
      <c r="D336" s="307"/>
      <c r="E336" s="307"/>
      <c r="F336" s="182">
        <v>0.16481793383635979</v>
      </c>
      <c r="G336" s="56"/>
      <c r="H336" s="5"/>
    </row>
    <row r="337" spans="1:9" s="57" customFormat="1" ht="10.5" customHeight="1" x14ac:dyDescent="0.2">
      <c r="A337" s="6"/>
      <c r="B337" s="37" t="s">
        <v>138</v>
      </c>
      <c r="C337" s="306">
        <v>2101.6400000000003</v>
      </c>
      <c r="D337" s="307"/>
      <c r="E337" s="307"/>
      <c r="F337" s="182"/>
      <c r="G337" s="56"/>
      <c r="H337" s="5"/>
    </row>
    <row r="338" spans="1:9" s="57" customFormat="1" ht="10.5" customHeight="1" x14ac:dyDescent="0.2">
      <c r="A338" s="6"/>
      <c r="B338" s="37" t="s">
        <v>34</v>
      </c>
      <c r="C338" s="306">
        <v>6818.7700000000032</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37178.80000000001</v>
      </c>
      <c r="D340" s="307"/>
      <c r="E340" s="307">
        <v>208.91</v>
      </c>
      <c r="F340" s="182">
        <v>-7.657061333288262E-2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5.555555555555558E-2</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460</v>
      </c>
      <c r="D344" s="307"/>
      <c r="E344" s="307"/>
      <c r="F344" s="182">
        <v>0.70370370370370372</v>
      </c>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-13549.52</v>
      </c>
      <c r="D347" s="309"/>
      <c r="E347" s="309">
        <v>-25.5</v>
      </c>
      <c r="F347" s="183">
        <v>0.17554604095903659</v>
      </c>
      <c r="G347" s="59"/>
    </row>
    <row r="348" spans="1:9" s="60" customFormat="1" ht="10.5" customHeight="1" x14ac:dyDescent="0.2">
      <c r="A348" s="24"/>
      <c r="B348" s="35" t="s">
        <v>246</v>
      </c>
      <c r="C348" s="308">
        <v>351971.95000000024</v>
      </c>
      <c r="D348" s="309"/>
      <c r="E348" s="309">
        <v>759.95999999999992</v>
      </c>
      <c r="F348" s="183">
        <v>-4.3816550713844826E-2</v>
      </c>
      <c r="G348" s="56"/>
      <c r="H348" s="5"/>
    </row>
    <row r="349" spans="1:9" s="60" customFormat="1" ht="10.5" customHeight="1" x14ac:dyDescent="0.2">
      <c r="A349" s="6"/>
      <c r="B349" s="35" t="s">
        <v>8</v>
      </c>
      <c r="C349" s="306">
        <v>91308012.049998894</v>
      </c>
      <c r="D349" s="307">
        <v>370728.24999999919</v>
      </c>
      <c r="E349" s="307">
        <v>243217.21999999997</v>
      </c>
      <c r="F349" s="182">
        <v>9.1973664231757013E-3</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1093237.72</v>
      </c>
      <c r="D352" s="307">
        <v>399517.67999999993</v>
      </c>
      <c r="E352" s="307">
        <v>4087.8799999999997</v>
      </c>
      <c r="F352" s="182">
        <v>-6.2033088103604972E-2</v>
      </c>
      <c r="G352" s="59"/>
      <c r="H352" s="5"/>
    </row>
    <row r="353" spans="1:9" s="60" customFormat="1" ht="10.5" customHeight="1" x14ac:dyDescent="0.2">
      <c r="A353" s="24"/>
      <c r="B353" s="37" t="s">
        <v>442</v>
      </c>
      <c r="C353" s="306">
        <v>871.7699999999993</v>
      </c>
      <c r="D353" s="307">
        <v>245.19</v>
      </c>
      <c r="E353" s="307">
        <v>5.76</v>
      </c>
      <c r="F353" s="182">
        <v>-0.59569336938424367</v>
      </c>
      <c r="G353" s="59"/>
      <c r="H353" s="5"/>
    </row>
    <row r="354" spans="1:9" s="60" customFormat="1" ht="10.5" customHeight="1" x14ac:dyDescent="0.2">
      <c r="A354" s="24"/>
      <c r="B354" s="37" t="s">
        <v>147</v>
      </c>
      <c r="C354" s="306">
        <v>2927.3399999999906</v>
      </c>
      <c r="D354" s="307">
        <v>854.24999999999943</v>
      </c>
      <c r="E354" s="307">
        <v>3.7800000000000002</v>
      </c>
      <c r="F354" s="182">
        <v>-0.20610848500134515</v>
      </c>
      <c r="G354" s="59"/>
      <c r="H354" s="5"/>
    </row>
    <row r="355" spans="1:9" s="60" customFormat="1" ht="10.5" customHeight="1" x14ac:dyDescent="0.2">
      <c r="A355" s="24"/>
      <c r="B355" s="37" t="s">
        <v>148</v>
      </c>
      <c r="C355" s="306">
        <v>20480.610000000212</v>
      </c>
      <c r="D355" s="307">
        <v>6146.7400000000052</v>
      </c>
      <c r="E355" s="307">
        <v>26.460000000000004</v>
      </c>
      <c r="F355" s="182">
        <v>-7.512865624892695E-2</v>
      </c>
      <c r="G355" s="59"/>
      <c r="H355" s="5"/>
    </row>
    <row r="356" spans="1:9" s="60" customFormat="1" ht="10.5" customHeight="1" x14ac:dyDescent="0.2">
      <c r="A356" s="24"/>
      <c r="B356" s="37" t="s">
        <v>125</v>
      </c>
      <c r="C356" s="306">
        <v>8335.8300000000072</v>
      </c>
      <c r="D356" s="307">
        <v>2455.2400000000039</v>
      </c>
      <c r="E356" s="307">
        <v>35.130000000000003</v>
      </c>
      <c r="F356" s="182">
        <v>6.250231025037345E-2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1574.3100000000029</v>
      </c>
      <c r="D358" s="307">
        <v>-13.200000000000001</v>
      </c>
      <c r="E358" s="307"/>
      <c r="F358" s="182">
        <v>-0.11849288605936381</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-64563</v>
      </c>
      <c r="D360" s="307">
        <v>-126</v>
      </c>
      <c r="E360" s="307">
        <v>-246</v>
      </c>
      <c r="F360" s="182">
        <v>0.12769859568224695</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1062864.5800000003</v>
      </c>
      <c r="D363" s="312">
        <v>409079.89999999991</v>
      </c>
      <c r="E363" s="312">
        <v>3913.01</v>
      </c>
      <c r="F363" s="184">
        <v>-7.2468701364128862E-2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30.6.2024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12319725.850000342</v>
      </c>
      <c r="D377" s="309">
        <v>1174.1500000000001</v>
      </c>
      <c r="E377" s="309">
        <v>43035.500000000007</v>
      </c>
      <c r="F377" s="183">
        <v>-4.1274205533373798E-2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262654.12</v>
      </c>
      <c r="D383" s="313">
        <v>262654.12</v>
      </c>
      <c r="E383" s="313"/>
      <c r="F383" s="185">
        <v>-0.38440282397288339</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65.009999999999991</v>
      </c>
      <c r="D386" s="307"/>
      <c r="E386" s="307"/>
      <c r="F386" s="182"/>
      <c r="G386" s="66"/>
      <c r="H386" s="5"/>
    </row>
    <row r="387" spans="1:11" s="57" customFormat="1" ht="10.5" customHeight="1" x14ac:dyDescent="0.2">
      <c r="A387" s="6"/>
      <c r="B387" s="37" t="s">
        <v>79</v>
      </c>
      <c r="C387" s="306">
        <v>21371.059999999998</v>
      </c>
      <c r="D387" s="307"/>
      <c r="E387" s="307">
        <v>12</v>
      </c>
      <c r="F387" s="182">
        <v>0.10296609360347508</v>
      </c>
      <c r="G387" s="56"/>
      <c r="H387" s="5"/>
    </row>
    <row r="388" spans="1:11" s="57" customFormat="1" ht="10.5" customHeight="1" x14ac:dyDescent="0.2">
      <c r="A388" s="6"/>
      <c r="B388" s="16" t="s">
        <v>432</v>
      </c>
      <c r="C388" s="306">
        <v>1197255.3699999319</v>
      </c>
      <c r="D388" s="313"/>
      <c r="E388" s="313">
        <v>2744.1399999999985</v>
      </c>
      <c r="F388" s="185">
        <v>-2.4830072973646145E-2</v>
      </c>
      <c r="G388" s="59"/>
      <c r="H388" s="5"/>
    </row>
    <row r="389" spans="1:11" s="57" customFormat="1" ht="10.5" customHeight="1" x14ac:dyDescent="0.2">
      <c r="A389" s="6"/>
      <c r="B389" s="563" t="s">
        <v>440</v>
      </c>
      <c r="C389" s="306">
        <v>1639.4199999999998</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42392.06000000007</v>
      </c>
      <c r="D391" s="313"/>
      <c r="E391" s="313">
        <v>341.67</v>
      </c>
      <c r="F391" s="185">
        <v>-0.26724449958809626</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344.11000000000087</v>
      </c>
      <c r="D393" s="313"/>
      <c r="E393" s="313"/>
      <c r="F393" s="185">
        <v>-8.2128567618032777E-2</v>
      </c>
      <c r="G393" s="59"/>
      <c r="H393" s="5"/>
    </row>
    <row r="394" spans="1:11" s="60" customFormat="1" ht="10.5" customHeight="1" x14ac:dyDescent="0.2">
      <c r="A394" s="6"/>
      <c r="B394" s="16" t="s">
        <v>280</v>
      </c>
      <c r="C394" s="306">
        <v>-1621087.0899999859</v>
      </c>
      <c r="D394" s="313"/>
      <c r="E394" s="313">
        <v>-3394.3900000000012</v>
      </c>
      <c r="F394" s="185">
        <v>0.26606564659278131</v>
      </c>
      <c r="G394" s="56"/>
      <c r="H394" s="5"/>
      <c r="J394" s="57"/>
      <c r="K394" s="57"/>
    </row>
    <row r="395" spans="1:11" s="57" customFormat="1" x14ac:dyDescent="0.2">
      <c r="A395" s="6"/>
      <c r="B395" s="29" t="s">
        <v>156</v>
      </c>
      <c r="C395" s="308">
        <v>12224359.910000287</v>
      </c>
      <c r="D395" s="315">
        <v>263828.27</v>
      </c>
      <c r="E395" s="315">
        <v>42738.920000000006</v>
      </c>
      <c r="F395" s="186">
        <v>-8.1043227710082655E-2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6337561.5199999642</v>
      </c>
      <c r="D399" s="318"/>
      <c r="E399" s="318">
        <v>43246.499999999993</v>
      </c>
      <c r="F399" s="281">
        <v>-1.7776805667416129E-2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4830820.7699999707</v>
      </c>
      <c r="D401" s="318"/>
      <c r="E401" s="318">
        <v>7611.0599999999995</v>
      </c>
      <c r="F401" s="281">
        <v>5.6517665235713554E-3</v>
      </c>
      <c r="G401" s="282"/>
      <c r="H401" s="283"/>
      <c r="I401" s="5"/>
    </row>
    <row r="402" spans="1:11" s="28" customFormat="1" ht="10.5" customHeight="1" x14ac:dyDescent="0.2">
      <c r="A402" s="2"/>
      <c r="B402" s="16" t="s">
        <v>258</v>
      </c>
      <c r="C402" s="317">
        <v>735.49000000000024</v>
      </c>
      <c r="D402" s="318"/>
      <c r="E402" s="318"/>
      <c r="F402" s="281">
        <v>-0.16252191933684046</v>
      </c>
      <c r="G402" s="282"/>
      <c r="H402" s="283"/>
      <c r="J402" s="5"/>
      <c r="K402" s="5"/>
    </row>
    <row r="403" spans="1:11" ht="10.5" customHeight="1" x14ac:dyDescent="0.2">
      <c r="A403" s="2"/>
      <c r="B403" s="67" t="s">
        <v>259</v>
      </c>
      <c r="C403" s="317">
        <v>43305.83</v>
      </c>
      <c r="D403" s="318"/>
      <c r="E403" s="318"/>
      <c r="F403" s="281">
        <v>-0.12430557984904089</v>
      </c>
      <c r="G403" s="282"/>
      <c r="H403" s="283"/>
      <c r="I403" s="5"/>
      <c r="J403" s="28"/>
      <c r="K403" s="28"/>
    </row>
    <row r="404" spans="1:11" ht="10.5" customHeight="1" x14ac:dyDescent="0.2">
      <c r="A404" s="2"/>
      <c r="B404" s="67" t="s">
        <v>260</v>
      </c>
      <c r="C404" s="317">
        <v>454.79</v>
      </c>
      <c r="D404" s="318"/>
      <c r="E404" s="318"/>
      <c r="F404" s="281">
        <v>-0.5045860566448801</v>
      </c>
      <c r="G404" s="282"/>
      <c r="H404" s="283"/>
      <c r="I404" s="5"/>
    </row>
    <row r="405" spans="1:11" ht="10.5" customHeight="1" x14ac:dyDescent="0.2">
      <c r="A405" s="2"/>
      <c r="B405" s="67" t="s">
        <v>261</v>
      </c>
      <c r="C405" s="317">
        <v>13982.639999999998</v>
      </c>
      <c r="D405" s="318"/>
      <c r="E405" s="318"/>
      <c r="F405" s="281">
        <v>2.5963633704106925E-3</v>
      </c>
      <c r="G405" s="282"/>
      <c r="H405" s="283"/>
      <c r="I405" s="5"/>
    </row>
    <row r="406" spans="1:11" ht="10.5" customHeight="1" x14ac:dyDescent="0.2">
      <c r="A406" s="2"/>
      <c r="B406" s="67" t="s">
        <v>262</v>
      </c>
      <c r="C406" s="317">
        <v>1006828.5099999974</v>
      </c>
      <c r="D406" s="318"/>
      <c r="E406" s="318">
        <v>6837.3099999999995</v>
      </c>
      <c r="F406" s="281">
        <v>-4.966993341714343E-2</v>
      </c>
      <c r="G406" s="284"/>
      <c r="H406" s="283"/>
      <c r="I406" s="5"/>
    </row>
    <row r="407" spans="1:11" ht="10.5" customHeight="1" x14ac:dyDescent="0.2">
      <c r="A407" s="2"/>
      <c r="B407" s="67" t="s">
        <v>264</v>
      </c>
      <c r="C407" s="317">
        <v>2003493.9299999967</v>
      </c>
      <c r="D407" s="318"/>
      <c r="E407" s="318">
        <v>2688.71</v>
      </c>
      <c r="F407" s="281">
        <v>0.12363023185006417</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1768.4199999999996</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245093.64999999982</v>
      </c>
      <c r="D413" s="318"/>
      <c r="E413" s="318">
        <v>1149.4100000000001</v>
      </c>
      <c r="F413" s="281">
        <v>3.1255118803792614E-2</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1027835.0599999898</v>
      </c>
      <c r="D415" s="318"/>
      <c r="E415" s="318">
        <v>2031.7700000000002</v>
      </c>
      <c r="F415" s="281">
        <v>5.9986922529984499E-2</v>
      </c>
      <c r="G415" s="70"/>
      <c r="H415" s="283"/>
      <c r="I415" s="5"/>
    </row>
    <row r="416" spans="1:11" ht="13.5" customHeight="1" x14ac:dyDescent="0.2">
      <c r="A416" s="54"/>
      <c r="B416" s="29" t="s">
        <v>155</v>
      </c>
      <c r="C416" s="308">
        <v>15511880.609999919</v>
      </c>
      <c r="D416" s="315"/>
      <c r="E416" s="315">
        <v>63564.759999999987</v>
      </c>
      <c r="F416" s="186">
        <v>9.139965249455706E-3</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1221826.99</v>
      </c>
      <c r="D423" s="315"/>
      <c r="E423" s="315">
        <v>8819.0999999999985</v>
      </c>
      <c r="F423" s="186">
        <v>8.6456343928590584E-2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98423.469999999987</v>
      </c>
      <c r="D425" s="313"/>
      <c r="E425" s="313">
        <v>835.87</v>
      </c>
      <c r="F425" s="185">
        <v>-0.37758140150800612</v>
      </c>
      <c r="G425" s="69"/>
      <c r="H425" s="5"/>
      <c r="I425" s="5"/>
    </row>
    <row r="426" spans="1:9" ht="10.5" customHeight="1" x14ac:dyDescent="0.2">
      <c r="A426" s="2"/>
      <c r="B426" s="75" t="s">
        <v>159</v>
      </c>
      <c r="C426" s="306">
        <v>5940088.4000000032</v>
      </c>
      <c r="D426" s="313"/>
      <c r="E426" s="313">
        <v>25780.15</v>
      </c>
      <c r="F426" s="185">
        <v>3.591133943978031E-2</v>
      </c>
      <c r="G426" s="69"/>
      <c r="H426" s="5"/>
      <c r="I426" s="5"/>
    </row>
    <row r="427" spans="1:9" ht="10.5" customHeight="1" x14ac:dyDescent="0.2">
      <c r="A427" s="2"/>
      <c r="B427" s="75" t="s">
        <v>26</v>
      </c>
      <c r="C427" s="306">
        <v>5986010.0600000191</v>
      </c>
      <c r="D427" s="313"/>
      <c r="E427" s="313">
        <v>23577.300000000007</v>
      </c>
      <c r="F427" s="185">
        <v>2.5188456115827762E-2</v>
      </c>
      <c r="G427" s="69"/>
      <c r="H427" s="5"/>
      <c r="I427" s="5"/>
    </row>
    <row r="428" spans="1:9" ht="10.5" customHeight="1" x14ac:dyDescent="0.2">
      <c r="A428" s="2"/>
      <c r="B428" s="75" t="s">
        <v>27</v>
      </c>
      <c r="C428" s="306">
        <v>16777717.78999994</v>
      </c>
      <c r="D428" s="313"/>
      <c r="E428" s="313">
        <v>44550.229999999981</v>
      </c>
      <c r="F428" s="185">
        <v>4.8191121904892054E-2</v>
      </c>
      <c r="G428" s="69"/>
      <c r="H428" s="5"/>
      <c r="I428" s="5"/>
    </row>
    <row r="429" spans="1:9" ht="10.5" customHeight="1" x14ac:dyDescent="0.2">
      <c r="A429" s="2"/>
      <c r="B429" s="75" t="s">
        <v>274</v>
      </c>
      <c r="C429" s="306">
        <v>897756.8200000003</v>
      </c>
      <c r="D429" s="313"/>
      <c r="E429" s="313">
        <v>1732.5</v>
      </c>
      <c r="F429" s="185">
        <v>7.1628903047677994E-3</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108316.31</v>
      </c>
      <c r="D431" s="313"/>
      <c r="E431" s="313"/>
      <c r="F431" s="185">
        <v>-0.54841195438305124</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135758.47999999998</v>
      </c>
      <c r="D434" s="313"/>
      <c r="E434" s="313">
        <v>344.9</v>
      </c>
      <c r="F434" s="185">
        <v>0.13983954244702912</v>
      </c>
      <c r="G434" s="69"/>
      <c r="H434" s="5"/>
      <c r="I434" s="5"/>
    </row>
    <row r="435" spans="1:10" ht="10.5" customHeight="1" x14ac:dyDescent="0.2">
      <c r="A435" s="2"/>
      <c r="B435" s="37" t="s">
        <v>280</v>
      </c>
      <c r="C435" s="306">
        <v>-323844.07999999973</v>
      </c>
      <c r="D435" s="313"/>
      <c r="E435" s="313">
        <v>-1034</v>
      </c>
      <c r="F435" s="185">
        <v>9.6598758133808138E-2</v>
      </c>
      <c r="G435" s="70"/>
      <c r="H435" s="5"/>
      <c r="I435" s="5"/>
    </row>
    <row r="436" spans="1:10" ht="10.5" customHeight="1" x14ac:dyDescent="0.2">
      <c r="A436" s="54"/>
      <c r="B436" s="35" t="s">
        <v>160</v>
      </c>
      <c r="C436" s="308">
        <v>29621127.249999966</v>
      </c>
      <c r="D436" s="315"/>
      <c r="E436" s="315">
        <v>95786.949999999983</v>
      </c>
      <c r="F436" s="186">
        <v>3.2361131782282726E-2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-12.0055</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36.874428000000002</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1093717.1200000001</v>
      </c>
      <c r="D444" s="315"/>
      <c r="E444" s="315"/>
      <c r="F444" s="186">
        <v>0.55149411637303158</v>
      </c>
      <c r="G444" s="69"/>
      <c r="H444" s="5"/>
      <c r="I444" s="80"/>
    </row>
    <row r="445" spans="1:10" s="80" customFormat="1" ht="12.75" x14ac:dyDescent="0.2">
      <c r="A445" s="2"/>
      <c r="B445" s="78" t="s">
        <v>161</v>
      </c>
      <c r="C445" s="306">
        <v>31936756.22892797</v>
      </c>
      <c r="D445" s="313"/>
      <c r="E445" s="313">
        <v>104606.04999999999</v>
      </c>
      <c r="F445" s="185">
        <v>4.4816126333683481E-2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417967361.31999964</v>
      </c>
      <c r="D448" s="313"/>
      <c r="E448" s="313"/>
      <c r="F448" s="185">
        <v>4.2340556602519452E-2</v>
      </c>
      <c r="G448" s="69"/>
      <c r="H448" s="5"/>
      <c r="I448" s="5"/>
    </row>
    <row r="449" spans="1:10" x14ac:dyDescent="0.2">
      <c r="A449" s="2"/>
      <c r="B449" s="76" t="s">
        <v>76</v>
      </c>
      <c r="C449" s="306">
        <v>1935405432.9700007</v>
      </c>
      <c r="D449" s="313"/>
      <c r="E449" s="313"/>
      <c r="F449" s="185">
        <v>0.10866132277609952</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2353378868.9600005</v>
      </c>
      <c r="D451" s="315"/>
      <c r="E451" s="315"/>
      <c r="F451" s="186">
        <v>9.6273273160117023E-2</v>
      </c>
      <c r="G451" s="70"/>
      <c r="H451" s="5"/>
      <c r="I451" s="5"/>
    </row>
    <row r="452" spans="1:10" ht="12.75" x14ac:dyDescent="0.2">
      <c r="A452" s="54"/>
      <c r="B452" s="52" t="s">
        <v>157</v>
      </c>
      <c r="C452" s="308">
        <v>2505424767.3389268</v>
      </c>
      <c r="D452" s="315">
        <v>263828.27</v>
      </c>
      <c r="E452" s="315">
        <v>458039.9599999999</v>
      </c>
      <c r="F452" s="186">
        <v>9.04668836390492E-2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2602529449.9589272</v>
      </c>
      <c r="D455" s="432"/>
      <c r="E455" s="432">
        <v>585145.50000000012</v>
      </c>
      <c r="F455" s="433">
        <v>8.835802873509313E-2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30.6.2024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626"/>
      <c r="C467" s="663"/>
      <c r="D467" s="87"/>
      <c r="E467" s="88" t="s">
        <v>6</v>
      </c>
      <c r="F467" s="339" t="str">
        <f>CUMUL_Maladie_mnt!$H$5</f>
        <v>PCAP</v>
      </c>
      <c r="G467" s="199"/>
      <c r="H467" s="89"/>
      <c r="I467" s="20"/>
    </row>
    <row r="468" spans="1:10" ht="12.75" x14ac:dyDescent="0.2">
      <c r="B468" s="674" t="s">
        <v>29</v>
      </c>
      <c r="C468" s="675"/>
      <c r="D468" s="90"/>
      <c r="E468" s="301"/>
      <c r="F468" s="239"/>
      <c r="G468" s="199"/>
      <c r="H468" s="90"/>
      <c r="I468" s="20"/>
    </row>
    <row r="469" spans="1:10" ht="12.75" customHeight="1" x14ac:dyDescent="0.2">
      <c r="B469" s="656"/>
      <c r="C469" s="669"/>
      <c r="D469" s="90"/>
      <c r="E469" s="301"/>
      <c r="F469" s="239"/>
      <c r="G469" s="200"/>
      <c r="H469" s="90"/>
      <c r="I469" s="20"/>
    </row>
    <row r="470" spans="1:10" ht="12.75" customHeight="1" x14ac:dyDescent="0.2">
      <c r="A470" s="91"/>
      <c r="B470" s="647" t="s">
        <v>74</v>
      </c>
      <c r="C470" s="672"/>
      <c r="D470" s="93"/>
      <c r="E470" s="303"/>
      <c r="F470" s="237"/>
      <c r="G470" s="199"/>
      <c r="H470" s="93"/>
      <c r="I470" s="94"/>
    </row>
    <row r="471" spans="1:10" s="95" customFormat="1" ht="12.75" customHeight="1" x14ac:dyDescent="0.2">
      <c r="A471" s="6"/>
      <c r="B471" s="656"/>
      <c r="C471" s="669"/>
      <c r="D471" s="90"/>
      <c r="E471" s="301"/>
      <c r="F471" s="239"/>
      <c r="G471" s="200"/>
      <c r="H471" s="90"/>
      <c r="I471" s="20"/>
      <c r="J471" s="104"/>
    </row>
    <row r="472" spans="1:10" ht="12.75" customHeight="1" x14ac:dyDescent="0.2">
      <c r="A472" s="91"/>
      <c r="B472" s="92" t="s">
        <v>73</v>
      </c>
      <c r="C472" s="172"/>
      <c r="D472" s="93"/>
      <c r="E472" s="303">
        <v>183926274.5620178</v>
      </c>
      <c r="F472" s="237">
        <v>7.9834477993326436E-2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45" t="s">
        <v>410</v>
      </c>
      <c r="C474" s="673"/>
      <c r="D474" s="90"/>
      <c r="E474" s="303">
        <v>42817196.586837262</v>
      </c>
      <c r="F474" s="237">
        <v>1.0599123693524337E-2</v>
      </c>
      <c r="G474" s="201"/>
      <c r="H474" s="90"/>
      <c r="I474" s="20"/>
      <c r="J474" s="104"/>
    </row>
    <row r="475" spans="1:10" ht="18" customHeight="1" x14ac:dyDescent="0.2">
      <c r="B475" s="641" t="s">
        <v>72</v>
      </c>
      <c r="C475" s="671"/>
      <c r="D475" s="90"/>
      <c r="E475" s="301"/>
      <c r="F475" s="239"/>
      <c r="G475" s="201"/>
      <c r="H475" s="90"/>
      <c r="I475" s="20"/>
      <c r="J475" s="104"/>
    </row>
    <row r="476" spans="1:10" ht="18" customHeight="1" x14ac:dyDescent="0.2">
      <c r="B476" s="421" t="s">
        <v>404</v>
      </c>
      <c r="C476" s="404"/>
      <c r="D476" s="90"/>
      <c r="E476" s="301">
        <v>38271709.678797401</v>
      </c>
      <c r="F476" s="239">
        <v>-6.2968966847288588E-2</v>
      </c>
      <c r="G476" s="201"/>
      <c r="H476" s="90"/>
      <c r="I476" s="20"/>
      <c r="J476" s="104"/>
    </row>
    <row r="477" spans="1:10" ht="18" customHeight="1" x14ac:dyDescent="0.2">
      <c r="B477" s="421" t="s">
        <v>407</v>
      </c>
      <c r="C477" s="404"/>
      <c r="D477" s="90"/>
      <c r="E477" s="301">
        <v>145416.6610401994</v>
      </c>
      <c r="F477" s="239">
        <v>-0.27698561681133038</v>
      </c>
      <c r="G477" s="199"/>
      <c r="H477" s="90"/>
      <c r="I477" s="20"/>
      <c r="J477" s="104"/>
    </row>
    <row r="478" spans="1:10" ht="18" customHeight="1" x14ac:dyDescent="0.2">
      <c r="B478" s="421" t="s">
        <v>405</v>
      </c>
      <c r="C478" s="404"/>
      <c r="D478" s="90"/>
      <c r="E478" s="301">
        <v>4400070.2469996586</v>
      </c>
      <c r="F478" s="239"/>
      <c r="G478" s="201"/>
      <c r="H478" s="90"/>
      <c r="I478" s="20"/>
      <c r="J478" s="104"/>
    </row>
    <row r="479" spans="1:10" ht="15" customHeight="1" x14ac:dyDescent="0.2">
      <c r="B479" s="624" t="s">
        <v>71</v>
      </c>
      <c r="C479" s="664"/>
      <c r="D479" s="90"/>
      <c r="E479" s="303">
        <v>114765059.27516893</v>
      </c>
      <c r="F479" s="237">
        <v>0.1183395615082421</v>
      </c>
      <c r="G479" s="199"/>
      <c r="H479" s="90"/>
      <c r="I479" s="20"/>
      <c r="J479" s="104"/>
    </row>
    <row r="480" spans="1:10" ht="15" customHeight="1" x14ac:dyDescent="0.2">
      <c r="B480" s="641" t="s">
        <v>70</v>
      </c>
      <c r="C480" s="671"/>
      <c r="D480" s="90"/>
      <c r="E480" s="301"/>
      <c r="F480" s="239"/>
      <c r="G480" s="199"/>
      <c r="H480" s="90"/>
      <c r="I480" s="20"/>
      <c r="J480" s="104"/>
    </row>
    <row r="481" spans="2:10" ht="15" customHeight="1" x14ac:dyDescent="0.2">
      <c r="B481" s="641" t="s">
        <v>361</v>
      </c>
      <c r="C481" s="671"/>
      <c r="D481" s="90"/>
      <c r="E481" s="301">
        <v>0</v>
      </c>
      <c r="F481" s="239"/>
      <c r="G481" s="199"/>
      <c r="H481" s="90"/>
      <c r="I481" s="20"/>
      <c r="J481" s="104"/>
    </row>
    <row r="482" spans="2:10" ht="15" customHeight="1" x14ac:dyDescent="0.2">
      <c r="B482" s="639" t="s">
        <v>413</v>
      </c>
      <c r="C482" s="640"/>
      <c r="D482" s="90"/>
      <c r="E482" s="301">
        <v>87932481.832287148</v>
      </c>
      <c r="F482" s="239">
        <v>0.11278099491655547</v>
      </c>
      <c r="G482" s="199"/>
      <c r="H482" s="90"/>
      <c r="I482" s="20"/>
      <c r="J482" s="104"/>
    </row>
    <row r="483" spans="2:10" ht="15" customHeight="1" x14ac:dyDescent="0.2">
      <c r="B483" s="641" t="s">
        <v>357</v>
      </c>
      <c r="C483" s="671"/>
      <c r="D483" s="90"/>
      <c r="E483" s="301">
        <v>15981309.435011052</v>
      </c>
      <c r="F483" s="239">
        <v>0.19007879738196332</v>
      </c>
      <c r="G483" s="199"/>
      <c r="H483" s="90"/>
      <c r="I483" s="20"/>
      <c r="J483" s="104"/>
    </row>
    <row r="484" spans="2:10" ht="15" customHeight="1" x14ac:dyDescent="0.2">
      <c r="B484" s="641" t="s">
        <v>358</v>
      </c>
      <c r="C484" s="671"/>
      <c r="D484" s="90"/>
      <c r="E484" s="301">
        <v>2840697.026058678</v>
      </c>
      <c r="F484" s="239">
        <v>2.6236916015166978E-2</v>
      </c>
      <c r="G484" s="199"/>
      <c r="H484" s="90"/>
      <c r="I484" s="20"/>
      <c r="J484" s="104"/>
    </row>
    <row r="485" spans="2:10" ht="15" customHeight="1" x14ac:dyDescent="0.2">
      <c r="B485" s="641" t="s">
        <v>359</v>
      </c>
      <c r="C485" s="671"/>
      <c r="D485" s="90"/>
      <c r="E485" s="301">
        <v>8010570.9818120468</v>
      </c>
      <c r="F485" s="239">
        <v>8.1981190888268163E-2</v>
      </c>
      <c r="G485" s="199"/>
      <c r="H485" s="90"/>
      <c r="I485" s="20"/>
      <c r="J485" s="104"/>
    </row>
    <row r="486" spans="2:10" ht="15" customHeight="1" x14ac:dyDescent="0.2">
      <c r="B486" s="607" t="s">
        <v>394</v>
      </c>
      <c r="C486" s="670"/>
      <c r="D486" s="90"/>
      <c r="E486" s="301">
        <v>6220596.1973940134</v>
      </c>
      <c r="F486" s="239">
        <v>7.8355960439700834E-2</v>
      </c>
      <c r="G486" s="199"/>
      <c r="H486" s="90"/>
      <c r="I486" s="20"/>
      <c r="J486" s="104"/>
    </row>
    <row r="487" spans="2:10" ht="12.75" customHeight="1" x14ac:dyDescent="0.2">
      <c r="B487" s="607" t="s">
        <v>395</v>
      </c>
      <c r="C487" s="670"/>
      <c r="D487" s="90"/>
      <c r="E487" s="301">
        <v>124520.42875909951</v>
      </c>
      <c r="F487" s="239">
        <v>0.15065186438246836</v>
      </c>
      <c r="G487" s="199"/>
      <c r="H487" s="90"/>
      <c r="I487" s="20"/>
      <c r="J487" s="104"/>
    </row>
    <row r="488" spans="2:10" ht="15" customHeight="1" x14ac:dyDescent="0.2">
      <c r="B488" s="607" t="s">
        <v>396</v>
      </c>
      <c r="C488" s="670"/>
      <c r="D488" s="90"/>
      <c r="E488" s="301">
        <v>203681.79189599922</v>
      </c>
      <c r="F488" s="239">
        <v>0.10699806154302904</v>
      </c>
      <c r="G488" s="199"/>
      <c r="H488" s="90"/>
      <c r="I488" s="20"/>
      <c r="J488" s="104"/>
    </row>
    <row r="489" spans="2:10" ht="15" customHeight="1" x14ac:dyDescent="0.2">
      <c r="B489" s="607" t="s">
        <v>397</v>
      </c>
      <c r="C489" s="670"/>
      <c r="D489" s="90"/>
      <c r="E489" s="301">
        <v>53295.534310259813</v>
      </c>
      <c r="F489" s="239">
        <v>8.9423549829599658E-2</v>
      </c>
      <c r="G489" s="199"/>
      <c r="H489" s="90"/>
      <c r="I489" s="20"/>
      <c r="J489" s="104"/>
    </row>
    <row r="490" spans="2:10" ht="15" customHeight="1" x14ac:dyDescent="0.2">
      <c r="B490" s="666" t="s">
        <v>406</v>
      </c>
      <c r="C490" s="667"/>
      <c r="D490" s="90"/>
      <c r="E490" s="301">
        <v>1408477.0294526741</v>
      </c>
      <c r="F490" s="239">
        <v>8.8561406224393124E-2</v>
      </c>
      <c r="G490" s="199"/>
      <c r="H490" s="90"/>
      <c r="I490" s="20"/>
      <c r="J490" s="104"/>
    </row>
    <row r="491" spans="2:10" ht="12.75" x14ac:dyDescent="0.2">
      <c r="B491" s="624" t="s">
        <v>362</v>
      </c>
      <c r="C491" s="664"/>
      <c r="D491" s="90"/>
      <c r="E491" s="303">
        <v>44642.160000000025</v>
      </c>
      <c r="F491" s="237">
        <v>0.48681118411587154</v>
      </c>
      <c r="G491" s="201"/>
      <c r="H491" s="90"/>
      <c r="I491" s="20"/>
      <c r="J491" s="104"/>
    </row>
    <row r="492" spans="2:10" ht="28.5" customHeight="1" x14ac:dyDescent="0.2">
      <c r="B492" s="622" t="s">
        <v>363</v>
      </c>
      <c r="C492" s="668"/>
      <c r="D492" s="90"/>
      <c r="E492" s="303">
        <v>26299376.540011633</v>
      </c>
      <c r="F492" s="237">
        <v>3.9126806875488418E-2</v>
      </c>
      <c r="G492" s="201"/>
      <c r="H492" s="90"/>
      <c r="I492" s="20"/>
      <c r="J492" s="104"/>
    </row>
    <row r="493" spans="2:10" ht="12.75" x14ac:dyDescent="0.2">
      <c r="B493" s="420" t="s">
        <v>408</v>
      </c>
      <c r="C493" s="405"/>
      <c r="D493" s="90"/>
      <c r="E493" s="301">
        <v>25200827.897638697</v>
      </c>
      <c r="F493" s="239">
        <v>1.6557718347212536E-2</v>
      </c>
      <c r="G493" s="201"/>
      <c r="H493" s="90"/>
      <c r="I493" s="20"/>
      <c r="J493" s="104"/>
    </row>
    <row r="494" spans="2:10" ht="15.75" customHeight="1" x14ac:dyDescent="0.2">
      <c r="B494" s="420" t="s">
        <v>409</v>
      </c>
      <c r="C494" s="405"/>
      <c r="D494" s="90"/>
      <c r="E494" s="301">
        <v>1098548.6423729358</v>
      </c>
      <c r="F494" s="239"/>
      <c r="G494" s="199"/>
      <c r="H494" s="90"/>
      <c r="I494" s="20"/>
      <c r="J494" s="104"/>
    </row>
    <row r="495" spans="2:10" ht="17.25" customHeight="1" x14ac:dyDescent="0.2">
      <c r="B495" s="622" t="s">
        <v>364</v>
      </c>
      <c r="C495" s="668"/>
      <c r="D495" s="90"/>
      <c r="E495" s="303"/>
      <c r="F495" s="237"/>
      <c r="G495" s="199"/>
      <c r="H495" s="90"/>
      <c r="I495" s="20"/>
      <c r="J495" s="104"/>
    </row>
    <row r="496" spans="2:10" ht="20.100000000000001" customHeight="1" x14ac:dyDescent="0.2">
      <c r="B496" s="622" t="s">
        <v>365</v>
      </c>
      <c r="C496" s="668"/>
      <c r="D496" s="90"/>
      <c r="E496" s="303"/>
      <c r="F496" s="237"/>
      <c r="G496" s="201"/>
      <c r="H496" s="90"/>
      <c r="I496" s="20"/>
      <c r="J496" s="104"/>
    </row>
    <row r="497" spans="1:10" ht="21.75" customHeight="1" x14ac:dyDescent="0.2">
      <c r="B497" s="624" t="s">
        <v>371</v>
      </c>
      <c r="C497" s="664"/>
      <c r="D497" s="90"/>
      <c r="E497" s="303"/>
      <c r="F497" s="237"/>
      <c r="G497" s="200"/>
      <c r="H497" s="90"/>
      <c r="I497" s="20"/>
      <c r="J497" s="104"/>
    </row>
    <row r="498" spans="1:10" ht="15" customHeight="1" x14ac:dyDescent="0.2">
      <c r="A498" s="91"/>
      <c r="B498" s="628" t="s">
        <v>66</v>
      </c>
      <c r="C498" s="665"/>
      <c r="D498" s="93"/>
      <c r="E498" s="303">
        <v>7333946.5099999886</v>
      </c>
      <c r="F498" s="237">
        <v>-1.1773112775961714E-2</v>
      </c>
      <c r="G498" s="200"/>
      <c r="H498" s="93"/>
      <c r="I498" s="94"/>
      <c r="J498" s="104"/>
    </row>
    <row r="499" spans="1:10" s="95" customFormat="1" ht="16.5" customHeight="1" x14ac:dyDescent="0.2">
      <c r="A499" s="91"/>
      <c r="B499" s="624" t="s">
        <v>375</v>
      </c>
      <c r="C499" s="664"/>
      <c r="D499" s="93"/>
      <c r="E499" s="301">
        <v>7249809.4199999878</v>
      </c>
      <c r="F499" s="239">
        <v>-9.335310196340485E-3</v>
      </c>
      <c r="G499" s="199"/>
      <c r="H499" s="93"/>
      <c r="I499" s="94"/>
      <c r="J499" s="104"/>
    </row>
    <row r="500" spans="1:10" s="95" customFormat="1" ht="16.5" customHeight="1" x14ac:dyDescent="0.2">
      <c r="A500" s="6"/>
      <c r="B500" s="624" t="s">
        <v>236</v>
      </c>
      <c r="C500" s="664"/>
      <c r="D500" s="90"/>
      <c r="E500" s="301">
        <v>-1024</v>
      </c>
      <c r="F500" s="239">
        <v>-0.73944020356234097</v>
      </c>
      <c r="G500" s="199"/>
      <c r="H500" s="90"/>
      <c r="I500" s="20"/>
      <c r="J500" s="104"/>
    </row>
    <row r="501" spans="1:10" ht="16.5" customHeight="1" x14ac:dyDescent="0.2">
      <c r="B501" s="624" t="s">
        <v>316</v>
      </c>
      <c r="C501" s="664"/>
      <c r="D501" s="90"/>
      <c r="E501" s="301"/>
      <c r="F501" s="239"/>
      <c r="G501" s="200"/>
      <c r="H501" s="90"/>
      <c r="I501" s="20"/>
      <c r="J501" s="104"/>
    </row>
    <row r="502" spans="1:10" ht="16.5" customHeight="1" x14ac:dyDescent="0.2">
      <c r="A502" s="91"/>
      <c r="B502" s="628" t="s">
        <v>67</v>
      </c>
      <c r="C502" s="665"/>
      <c r="D502" s="93"/>
      <c r="E502" s="303">
        <v>1067585.3299999994</v>
      </c>
      <c r="F502" s="237">
        <v>0.32850728222014935</v>
      </c>
      <c r="G502" s="199"/>
      <c r="H502" s="93"/>
      <c r="I502" s="94"/>
      <c r="J502" s="104"/>
    </row>
    <row r="503" spans="1:10" s="95" customFormat="1" ht="16.5" customHeight="1" x14ac:dyDescent="0.2">
      <c r="A503" s="6"/>
      <c r="B503" s="624" t="s">
        <v>68</v>
      </c>
      <c r="C503" s="664"/>
      <c r="D503" s="90"/>
      <c r="E503" s="301">
        <v>922453.88999999908</v>
      </c>
      <c r="F503" s="239">
        <v>0.38261700799553622</v>
      </c>
      <c r="G503" s="199"/>
      <c r="H503" s="90"/>
      <c r="I503" s="20"/>
      <c r="J503" s="104"/>
    </row>
    <row r="504" spans="1:10" ht="18" customHeight="1" x14ac:dyDescent="0.2">
      <c r="B504" s="624" t="s">
        <v>69</v>
      </c>
      <c r="C504" s="664"/>
      <c r="D504" s="90"/>
      <c r="E504" s="301">
        <v>145131.44000000021</v>
      </c>
      <c r="F504" s="239">
        <v>6.387286196700015E-2</v>
      </c>
      <c r="G504" s="202"/>
      <c r="H504" s="90"/>
      <c r="I504" s="20"/>
      <c r="J504" s="104"/>
    </row>
    <row r="505" spans="1:10" ht="30" customHeight="1" x14ac:dyDescent="0.2">
      <c r="A505" s="91"/>
      <c r="B505" s="633" t="s">
        <v>167</v>
      </c>
      <c r="C505" s="678"/>
      <c r="D505" s="98"/>
      <c r="E505" s="326">
        <v>192327806.4020178</v>
      </c>
      <c r="F505" s="243">
        <v>7.7146111578385579E-2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30.6.2024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626"/>
      <c r="C509" s="663"/>
      <c r="D509" s="163"/>
      <c r="E509" s="118" t="s">
        <v>6</v>
      </c>
      <c r="F509" s="19" t="str">
        <f>CUMUL_Maladie_mnt!$H$5</f>
        <v>PCAP</v>
      </c>
      <c r="G509" s="102"/>
      <c r="H509" s="20"/>
      <c r="I509" s="5"/>
    </row>
    <row r="510" spans="1:10" ht="19.5" customHeight="1" x14ac:dyDescent="0.2">
      <c r="B510" s="635" t="s">
        <v>51</v>
      </c>
      <c r="C510" s="636"/>
      <c r="D510" s="637"/>
      <c r="E510" s="337"/>
      <c r="F510" s="176"/>
      <c r="G510" s="102"/>
      <c r="H510" s="103"/>
      <c r="I510" s="104"/>
    </row>
    <row r="511" spans="1:10" s="104" customFormat="1" ht="30" customHeight="1" x14ac:dyDescent="0.2">
      <c r="A511" s="6"/>
      <c r="B511" s="604" t="s">
        <v>52</v>
      </c>
      <c r="C511" s="611"/>
      <c r="D511" s="612"/>
      <c r="E511" s="327">
        <v>35391429.990000054</v>
      </c>
      <c r="F511" s="177">
        <v>6.068484726039447E-2</v>
      </c>
      <c r="G511" s="105"/>
      <c r="H511" s="106"/>
    </row>
    <row r="512" spans="1:10" s="104" customFormat="1" ht="19.5" customHeight="1" x14ac:dyDescent="0.2">
      <c r="A512" s="6"/>
      <c r="B512" s="595" t="s">
        <v>183</v>
      </c>
      <c r="C512" s="660"/>
      <c r="D512" s="661"/>
      <c r="E512" s="327">
        <v>29608370.39000006</v>
      </c>
      <c r="F512" s="177">
        <v>6.4249866472873896E-2</v>
      </c>
      <c r="G512" s="109"/>
      <c r="H512" s="106"/>
    </row>
    <row r="513" spans="1:8" s="104" customFormat="1" ht="12.75" x14ac:dyDescent="0.2">
      <c r="A513" s="6"/>
      <c r="B513" s="601" t="s">
        <v>53</v>
      </c>
      <c r="C513" s="676"/>
      <c r="D513" s="677"/>
      <c r="E513" s="328">
        <v>27802651.490000062</v>
      </c>
      <c r="F513" s="174">
        <v>6.5502658107195577E-2</v>
      </c>
      <c r="G513" s="109"/>
      <c r="H513" s="106"/>
    </row>
    <row r="514" spans="1:8" s="104" customFormat="1" ht="12.75" x14ac:dyDescent="0.2">
      <c r="A514" s="6"/>
      <c r="B514" s="601" t="s">
        <v>428</v>
      </c>
      <c r="C514" s="676"/>
      <c r="D514" s="677"/>
      <c r="E514" s="328">
        <v>348004.36999999982</v>
      </c>
      <c r="F514" s="174">
        <v>0.69620199796439164</v>
      </c>
      <c r="G514" s="109"/>
      <c r="H514" s="106"/>
    </row>
    <row r="515" spans="1:8" s="104" customFormat="1" ht="12.75" x14ac:dyDescent="0.2">
      <c r="A515" s="6"/>
      <c r="B515" s="601" t="s">
        <v>54</v>
      </c>
      <c r="C515" s="676"/>
      <c r="D515" s="677"/>
      <c r="E515" s="328"/>
      <c r="F515" s="174"/>
      <c r="G515" s="109"/>
      <c r="H515" s="106"/>
    </row>
    <row r="516" spans="1:8" s="104" customFormat="1" ht="12.75" x14ac:dyDescent="0.2">
      <c r="A516" s="6"/>
      <c r="B516" s="601" t="s">
        <v>497</v>
      </c>
      <c r="C516" s="676"/>
      <c r="D516" s="677"/>
      <c r="E516" s="328">
        <v>41993.350000000006</v>
      </c>
      <c r="F516" s="174">
        <v>7.7610507853047572E-2</v>
      </c>
      <c r="G516" s="109"/>
      <c r="H516" s="106"/>
    </row>
    <row r="517" spans="1:8" s="104" customFormat="1" ht="12.75" x14ac:dyDescent="0.2">
      <c r="A517" s="6"/>
      <c r="B517" s="601" t="s">
        <v>302</v>
      </c>
      <c r="C517" s="676"/>
      <c r="D517" s="677"/>
      <c r="E517" s="328"/>
      <c r="F517" s="174"/>
      <c r="G517" s="109"/>
      <c r="H517" s="106"/>
    </row>
    <row r="518" spans="1:8" s="104" customFormat="1" ht="12.75" x14ac:dyDescent="0.2">
      <c r="A518" s="6"/>
      <c r="B518" s="169" t="s">
        <v>184</v>
      </c>
      <c r="C518" s="170"/>
      <c r="D518" s="171"/>
      <c r="E518" s="328">
        <v>375158.88000000012</v>
      </c>
      <c r="F518" s="174">
        <v>-0.2292924472262714</v>
      </c>
      <c r="G518" s="109"/>
      <c r="H518" s="110"/>
    </row>
    <row r="519" spans="1:8" s="104" customFormat="1" ht="12.75" x14ac:dyDescent="0.2">
      <c r="A519" s="6"/>
      <c r="B519" s="395" t="s">
        <v>373</v>
      </c>
      <c r="C519" s="170"/>
      <c r="D519" s="171"/>
      <c r="E519" s="328">
        <v>22864.910000000003</v>
      </c>
      <c r="F519" s="174">
        <v>-0.3251063777034221</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1" t="s">
        <v>186</v>
      </c>
      <c r="C521" s="676"/>
      <c r="D521" s="677"/>
      <c r="E521" s="328">
        <v>992111.49</v>
      </c>
      <c r="F521" s="174">
        <v>5.7118348574584976E-2</v>
      </c>
      <c r="G521" s="109"/>
      <c r="H521" s="110"/>
    </row>
    <row r="522" spans="1:8" s="104" customFormat="1" ht="12.75" x14ac:dyDescent="0.2">
      <c r="A522" s="6"/>
      <c r="B522" s="601" t="s">
        <v>187</v>
      </c>
      <c r="C522" s="676"/>
      <c r="D522" s="677"/>
      <c r="E522" s="328"/>
      <c r="F522" s="174"/>
      <c r="G522" s="109"/>
      <c r="H522" s="106"/>
    </row>
    <row r="523" spans="1:8" s="104" customFormat="1" ht="12.75" x14ac:dyDescent="0.2">
      <c r="A523" s="6"/>
      <c r="B523" s="601" t="s">
        <v>188</v>
      </c>
      <c r="C523" s="676"/>
      <c r="D523" s="677"/>
      <c r="E523" s="328">
        <v>25585.899999999896</v>
      </c>
      <c r="F523" s="174">
        <v>6.0368200268054339E-2</v>
      </c>
      <c r="G523" s="108"/>
      <c r="H523" s="106"/>
    </row>
    <row r="524" spans="1:8" s="104" customFormat="1" ht="12.75" x14ac:dyDescent="0.2">
      <c r="A524" s="6"/>
      <c r="B524" s="595" t="s">
        <v>55</v>
      </c>
      <c r="C524" s="660"/>
      <c r="D524" s="661"/>
      <c r="E524" s="327">
        <v>326627.03999999742</v>
      </c>
      <c r="F524" s="177">
        <v>-0.10069939750746359</v>
      </c>
      <c r="G524" s="109"/>
      <c r="H524" s="106"/>
    </row>
    <row r="525" spans="1:8" s="104" customFormat="1" ht="12.75" x14ac:dyDescent="0.2">
      <c r="A525" s="6"/>
      <c r="B525" s="619" t="s">
        <v>56</v>
      </c>
      <c r="C525" s="679"/>
      <c r="D525" s="680"/>
      <c r="E525" s="328">
        <v>326627.03999999742</v>
      </c>
      <c r="F525" s="174">
        <v>-0.10069939750746359</v>
      </c>
      <c r="G525" s="109"/>
      <c r="H525" s="106"/>
    </row>
    <row r="526" spans="1:8" s="104" customFormat="1" ht="12.75" x14ac:dyDescent="0.2">
      <c r="A526" s="6"/>
      <c r="B526" s="601" t="s">
        <v>57</v>
      </c>
      <c r="C526" s="676"/>
      <c r="D526" s="677"/>
      <c r="E526" s="328">
        <v>326627.03999999742</v>
      </c>
      <c r="F526" s="174">
        <v>-0.10069939750746359</v>
      </c>
      <c r="G526" s="109"/>
      <c r="H526" s="111"/>
    </row>
    <row r="527" spans="1:8" s="104" customFormat="1" ht="12.75" x14ac:dyDescent="0.2">
      <c r="A527" s="24"/>
      <c r="B527" s="601" t="s">
        <v>58</v>
      </c>
      <c r="C527" s="676"/>
      <c r="D527" s="677"/>
      <c r="E527" s="328"/>
      <c r="F527" s="174"/>
      <c r="G527" s="109"/>
      <c r="H527" s="112"/>
    </row>
    <row r="528" spans="1:8" s="104" customFormat="1" ht="12.75" x14ac:dyDescent="0.2">
      <c r="A528" s="24"/>
      <c r="B528" s="619" t="s">
        <v>59</v>
      </c>
      <c r="C528" s="679"/>
      <c r="D528" s="680"/>
      <c r="E528" s="328"/>
      <c r="F528" s="174"/>
      <c r="G528" s="109"/>
      <c r="H528" s="107"/>
    </row>
    <row r="529" spans="1:8" s="104" customFormat="1" ht="12.75" x14ac:dyDescent="0.2">
      <c r="A529" s="6"/>
      <c r="B529" s="601" t="s">
        <v>372</v>
      </c>
      <c r="C529" s="676"/>
      <c r="D529" s="677"/>
      <c r="E529" s="328"/>
      <c r="F529" s="174"/>
      <c r="G529" s="109"/>
      <c r="H529" s="106"/>
    </row>
    <row r="530" spans="1:8" s="104" customFormat="1" ht="12.75" customHeight="1" x14ac:dyDescent="0.2">
      <c r="A530" s="6"/>
      <c r="B530" s="601" t="s">
        <v>434</v>
      </c>
      <c r="C530" s="602"/>
      <c r="D530" s="603"/>
      <c r="E530" s="328"/>
      <c r="F530" s="174"/>
      <c r="G530" s="109"/>
      <c r="H530" s="111"/>
    </row>
    <row r="531" spans="1:8" s="104" customFormat="1" ht="12.75" x14ac:dyDescent="0.2">
      <c r="A531" s="6"/>
      <c r="B531" s="619" t="s">
        <v>180</v>
      </c>
      <c r="C531" s="679"/>
      <c r="D531" s="680"/>
      <c r="E531" s="328"/>
      <c r="F531" s="174"/>
      <c r="G531" s="109"/>
      <c r="H531" s="111"/>
    </row>
    <row r="532" spans="1:8" s="104" customFormat="1" ht="12.75" x14ac:dyDescent="0.2">
      <c r="A532" s="24"/>
      <c r="B532" s="595" t="s">
        <v>189</v>
      </c>
      <c r="C532" s="660"/>
      <c r="D532" s="661"/>
      <c r="E532" s="327">
        <v>5331034.8799999962</v>
      </c>
      <c r="F532" s="177">
        <v>5.0423801655511191E-2</v>
      </c>
      <c r="G532" s="109"/>
      <c r="H532" s="107"/>
    </row>
    <row r="533" spans="1:8" s="104" customFormat="1" ht="12.75" x14ac:dyDescent="0.2">
      <c r="A533" s="6"/>
      <c r="B533" s="595" t="s">
        <v>190</v>
      </c>
      <c r="C533" s="660"/>
      <c r="D533" s="661"/>
      <c r="E533" s="327">
        <v>125397.68000000001</v>
      </c>
      <c r="F533" s="177">
        <v>0.1678730254524663</v>
      </c>
      <c r="G533" s="109"/>
      <c r="H533" s="106"/>
    </row>
    <row r="534" spans="1:8" s="104" customFormat="1" ht="12.75" x14ac:dyDescent="0.2">
      <c r="A534" s="6"/>
      <c r="B534" s="601" t="s">
        <v>191</v>
      </c>
      <c r="C534" s="676"/>
      <c r="D534" s="677"/>
      <c r="E534" s="328">
        <v>123119.47</v>
      </c>
      <c r="F534" s="174">
        <v>0.16441580302146042</v>
      </c>
      <c r="G534" s="109"/>
      <c r="H534" s="106"/>
    </row>
    <row r="535" spans="1:8" s="104" customFormat="1" ht="12.75" x14ac:dyDescent="0.2">
      <c r="A535" s="6"/>
      <c r="B535" s="601" t="s">
        <v>392</v>
      </c>
      <c r="C535" s="676"/>
      <c r="D535" s="677"/>
      <c r="E535" s="328">
        <v>2025</v>
      </c>
      <c r="F535" s="174"/>
      <c r="G535" s="109"/>
      <c r="H535" s="106"/>
    </row>
    <row r="536" spans="1:8" s="104" customFormat="1" ht="12.75" x14ac:dyDescent="0.2">
      <c r="A536" s="6"/>
      <c r="B536" s="419" t="s">
        <v>393</v>
      </c>
      <c r="C536" s="383"/>
      <c r="D536" s="384"/>
      <c r="E536" s="328">
        <v>253.21</v>
      </c>
      <c r="F536" s="174">
        <v>-0.84538965519346898</v>
      </c>
      <c r="G536" s="102"/>
      <c r="H536" s="106"/>
    </row>
    <row r="537" spans="1:8" s="104" customFormat="1" ht="12.75" x14ac:dyDescent="0.2">
      <c r="A537" s="6"/>
      <c r="B537" s="595" t="s">
        <v>82</v>
      </c>
      <c r="C537" s="660"/>
      <c r="D537" s="661"/>
      <c r="E537" s="327"/>
      <c r="F537" s="177"/>
      <c r="G537" s="105"/>
      <c r="H537" s="106"/>
    </row>
    <row r="538" spans="1:8" s="104" customFormat="1" ht="24" customHeight="1" x14ac:dyDescent="0.2">
      <c r="A538" s="24"/>
      <c r="B538" s="604" t="s">
        <v>60</v>
      </c>
      <c r="C538" s="605"/>
      <c r="D538" s="606"/>
      <c r="E538" s="327">
        <v>182856.72054499999</v>
      </c>
      <c r="F538" s="177">
        <v>-0.50928317218683916</v>
      </c>
      <c r="G538" s="105"/>
      <c r="H538" s="107"/>
    </row>
    <row r="539" spans="1:8" s="104" customFormat="1" ht="12.75" x14ac:dyDescent="0.2">
      <c r="A539" s="24"/>
      <c r="B539" s="597" t="s">
        <v>390</v>
      </c>
      <c r="C539" s="650"/>
      <c r="D539" s="651"/>
      <c r="E539" s="328">
        <v>182856.72054499999</v>
      </c>
      <c r="F539" s="177">
        <v>-0.50928317218683916</v>
      </c>
      <c r="G539" s="105"/>
      <c r="H539" s="107"/>
    </row>
    <row r="540" spans="1:8" s="104" customFormat="1" ht="12.75" x14ac:dyDescent="0.2">
      <c r="A540" s="24"/>
      <c r="B540" s="597" t="s">
        <v>391</v>
      </c>
      <c r="C540" s="650"/>
      <c r="D540" s="651"/>
      <c r="E540" s="327"/>
      <c r="F540" s="177"/>
      <c r="G540" s="109"/>
      <c r="H540" s="107"/>
    </row>
    <row r="541" spans="1:8" s="104" customFormat="1" ht="12.75" x14ac:dyDescent="0.2">
      <c r="A541" s="24" t="s">
        <v>463</v>
      </c>
      <c r="B541" s="681" t="s">
        <v>462</v>
      </c>
      <c r="C541" s="602"/>
      <c r="D541" s="603"/>
      <c r="E541" s="327"/>
      <c r="F541" s="177"/>
      <c r="G541" s="109"/>
      <c r="H541" s="107"/>
    </row>
    <row r="542" spans="1:8" s="104" customFormat="1" ht="12.75" hidden="1" x14ac:dyDescent="0.2">
      <c r="A542" s="6"/>
      <c r="B542" s="604"/>
      <c r="C542" s="611"/>
      <c r="D542" s="612"/>
      <c r="E542" s="328"/>
      <c r="F542" s="174"/>
      <c r="G542" s="449"/>
      <c r="H542" s="106"/>
    </row>
    <row r="543" spans="1:8" s="451" customFormat="1" ht="21.75" customHeight="1" x14ac:dyDescent="0.2">
      <c r="A543" s="446"/>
      <c r="B543" s="682" t="s">
        <v>481</v>
      </c>
      <c r="C543" s="683"/>
      <c r="D543" s="684"/>
      <c r="E543" s="447"/>
      <c r="F543" s="448"/>
      <c r="G543" s="105"/>
      <c r="H543" s="450"/>
    </row>
    <row r="544" spans="1:8" s="104" customFormat="1" ht="12.75" x14ac:dyDescent="0.2">
      <c r="A544" s="6"/>
      <c r="B544" s="604" t="s">
        <v>483</v>
      </c>
      <c r="C544" s="611"/>
      <c r="D544" s="612"/>
      <c r="E544" s="327">
        <v>7433567.0399999954</v>
      </c>
      <c r="F544" s="177">
        <v>-0.47378064774106543</v>
      </c>
      <c r="G544" s="108"/>
      <c r="H544" s="106"/>
    </row>
    <row r="545" spans="1:8" s="104" customFormat="1" ht="12.75" x14ac:dyDescent="0.2">
      <c r="A545" s="6"/>
      <c r="B545" s="595" t="s">
        <v>61</v>
      </c>
      <c r="C545" s="660"/>
      <c r="D545" s="661"/>
      <c r="E545" s="327">
        <v>405.25</v>
      </c>
      <c r="F545" s="177"/>
      <c r="G545" s="109"/>
      <c r="H545" s="106"/>
    </row>
    <row r="546" spans="1:8" s="104" customFormat="1" ht="12.75" x14ac:dyDescent="0.2">
      <c r="A546" s="6"/>
      <c r="B546" s="601" t="s">
        <v>471</v>
      </c>
      <c r="C546" s="676"/>
      <c r="D546" s="677"/>
      <c r="E546" s="328">
        <v>120</v>
      </c>
      <c r="F546" s="174">
        <v>-0.6360548344049497</v>
      </c>
      <c r="G546" s="102"/>
      <c r="H546" s="106"/>
    </row>
    <row r="547" spans="1:8" s="104" customFormat="1" ht="12.75" x14ac:dyDescent="0.2">
      <c r="A547" s="6"/>
      <c r="B547" s="601" t="s">
        <v>473</v>
      </c>
      <c r="C547" s="676"/>
      <c r="D547" s="677"/>
      <c r="E547" s="328"/>
      <c r="F547" s="174"/>
      <c r="G547" s="102"/>
      <c r="H547" s="106"/>
    </row>
    <row r="548" spans="1:8" s="104" customFormat="1" ht="12.75" x14ac:dyDescent="0.2">
      <c r="A548" s="6"/>
      <c r="B548" s="601" t="s">
        <v>398</v>
      </c>
      <c r="C548" s="676"/>
      <c r="D548" s="677"/>
      <c r="E548" s="328"/>
      <c r="F548" s="174"/>
      <c r="G548" s="102"/>
      <c r="H548" s="106"/>
    </row>
    <row r="549" spans="1:8" s="104" customFormat="1" ht="12.75" x14ac:dyDescent="0.2">
      <c r="A549" s="6"/>
      <c r="B549" s="601" t="s">
        <v>469</v>
      </c>
      <c r="C549" s="676"/>
      <c r="D549" s="677"/>
      <c r="E549" s="328"/>
      <c r="F549" s="174"/>
      <c r="G549" s="109"/>
      <c r="H549" s="106"/>
    </row>
    <row r="550" spans="1:8" s="104" customFormat="1" ht="12.75" x14ac:dyDescent="0.2">
      <c r="A550" s="6"/>
      <c r="B550" s="601" t="s">
        <v>399</v>
      </c>
      <c r="C550" s="676"/>
      <c r="D550" s="677"/>
      <c r="E550" s="328"/>
      <c r="F550" s="174"/>
      <c r="G550" s="109"/>
      <c r="H550" s="113"/>
    </row>
    <row r="551" spans="1:8" s="104" customFormat="1" ht="12.75" x14ac:dyDescent="0.2">
      <c r="A551" s="6"/>
      <c r="B551" s="601" t="s">
        <v>400</v>
      </c>
      <c r="C551" s="676"/>
      <c r="D551" s="677"/>
      <c r="E551" s="328"/>
      <c r="F551" s="174"/>
      <c r="G551" s="109"/>
      <c r="H551" s="113"/>
    </row>
    <row r="552" spans="1:8" s="104" customFormat="1" ht="12.75" x14ac:dyDescent="0.2">
      <c r="A552" s="6"/>
      <c r="B552" s="597" t="s">
        <v>443</v>
      </c>
      <c r="C552" s="650"/>
      <c r="D552" s="651"/>
      <c r="E552" s="328"/>
      <c r="F552" s="174"/>
      <c r="G552" s="109"/>
      <c r="H552" s="113"/>
    </row>
    <row r="553" spans="1:8" s="104" customFormat="1" ht="12.75" x14ac:dyDescent="0.2">
      <c r="A553" s="6"/>
      <c r="B553" s="597" t="s">
        <v>401</v>
      </c>
      <c r="C553" s="650"/>
      <c r="D553" s="651"/>
      <c r="E553" s="328">
        <v>285.25</v>
      </c>
      <c r="F553" s="174"/>
      <c r="G553" s="108"/>
      <c r="H553" s="113"/>
    </row>
    <row r="554" spans="1:8" s="104" customFormat="1" ht="12.75" x14ac:dyDescent="0.2">
      <c r="A554" s="6"/>
      <c r="B554" s="595" t="s">
        <v>62</v>
      </c>
      <c r="C554" s="660"/>
      <c r="D554" s="661"/>
      <c r="E554" s="327">
        <v>7433161.7899999954</v>
      </c>
      <c r="F554" s="177">
        <v>-0.4741611490183808</v>
      </c>
      <c r="G554" s="109"/>
      <c r="H554" s="113"/>
    </row>
    <row r="555" spans="1:8" s="104" customFormat="1" ht="15" customHeight="1" x14ac:dyDescent="0.2">
      <c r="A555" s="6"/>
      <c r="B555" s="601" t="s">
        <v>470</v>
      </c>
      <c r="C555" s="676"/>
      <c r="D555" s="677"/>
      <c r="E555" s="328">
        <v>6616906.0900000026</v>
      </c>
      <c r="F555" s="174">
        <v>-0.33372065720568267</v>
      </c>
      <c r="G555" s="109"/>
      <c r="H555" s="113"/>
    </row>
    <row r="556" spans="1:8" s="104" customFormat="1" ht="15" customHeight="1" x14ac:dyDescent="0.2">
      <c r="A556" s="6"/>
      <c r="B556" s="601" t="s">
        <v>474</v>
      </c>
      <c r="C556" s="676"/>
      <c r="D556" s="677"/>
      <c r="E556" s="328"/>
      <c r="F556" s="174"/>
      <c r="G556" s="109"/>
      <c r="H556" s="113"/>
    </row>
    <row r="557" spans="1:8" s="104" customFormat="1" ht="15" customHeight="1" x14ac:dyDescent="0.2">
      <c r="A557" s="6"/>
      <c r="B557" s="601" t="s">
        <v>402</v>
      </c>
      <c r="C557" s="676"/>
      <c r="D557" s="677"/>
      <c r="E557" s="328">
        <v>533988.54000000039</v>
      </c>
      <c r="F557" s="174">
        <v>-0.86999888045696916</v>
      </c>
      <c r="G557" s="109"/>
      <c r="H557" s="113"/>
    </row>
    <row r="558" spans="1:8" s="104" customFormat="1" ht="12.75" customHeight="1" x14ac:dyDescent="0.2">
      <c r="A558" s="6"/>
      <c r="B558" s="601" t="s">
        <v>469</v>
      </c>
      <c r="C558" s="676"/>
      <c r="D558" s="677"/>
      <c r="E558" s="328">
        <v>12004.740000000005</v>
      </c>
      <c r="F558" s="174">
        <v>-0.49065703483421252</v>
      </c>
      <c r="G558" s="109"/>
      <c r="H558" s="113"/>
    </row>
    <row r="559" spans="1:8" s="104" customFormat="1" ht="12.75" customHeight="1" x14ac:dyDescent="0.2">
      <c r="A559" s="6"/>
      <c r="B559" s="601" t="s">
        <v>472</v>
      </c>
      <c r="C559" s="676"/>
      <c r="D559" s="677"/>
      <c r="E559" s="328">
        <v>255181.18000000008</v>
      </c>
      <c r="F559" s="174"/>
      <c r="G559" s="109"/>
      <c r="H559" s="113"/>
    </row>
    <row r="560" spans="1:8" s="104" customFormat="1" ht="12.75" customHeight="1" x14ac:dyDescent="0.2">
      <c r="A560" s="6"/>
      <c r="B560" s="601" t="s">
        <v>399</v>
      </c>
      <c r="C560" s="676"/>
      <c r="D560" s="677"/>
      <c r="E560" s="328"/>
      <c r="F560" s="174"/>
      <c r="G560" s="109"/>
      <c r="H560" s="113"/>
    </row>
    <row r="561" spans="1:10" s="104" customFormat="1" ht="12.75" customHeight="1" x14ac:dyDescent="0.2">
      <c r="A561" s="6"/>
      <c r="B561" s="601" t="s">
        <v>400</v>
      </c>
      <c r="C561" s="676"/>
      <c r="D561" s="677"/>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16" t="s">
        <v>403</v>
      </c>
      <c r="C563" s="687"/>
      <c r="D563" s="688"/>
      <c r="E563" s="453">
        <v>15081.240000000002</v>
      </c>
      <c r="F563" s="454">
        <v>-0.79495313473612095</v>
      </c>
      <c r="G563" s="460"/>
      <c r="H563" s="456"/>
    </row>
    <row r="564" spans="1:10" s="457" customFormat="1" ht="12.75" customHeight="1" x14ac:dyDescent="0.2">
      <c r="A564" s="452"/>
      <c r="B564" s="604" t="s">
        <v>484</v>
      </c>
      <c r="C564" s="689"/>
      <c r="D564" s="690"/>
      <c r="E564" s="458"/>
      <c r="F564" s="459"/>
      <c r="G564" s="460"/>
      <c r="H564" s="461"/>
    </row>
    <row r="565" spans="1:10" s="457" customFormat="1" ht="21" customHeight="1" x14ac:dyDescent="0.2">
      <c r="A565" s="452"/>
      <c r="B565" s="604" t="s">
        <v>485</v>
      </c>
      <c r="C565" s="689"/>
      <c r="D565" s="690"/>
      <c r="E565" s="458">
        <v>323597.21999999991</v>
      </c>
      <c r="F565" s="459">
        <v>-0.2951667956584958</v>
      </c>
      <c r="G565" s="462"/>
      <c r="H565" s="461"/>
    </row>
    <row r="566" spans="1:10" s="457" customFormat="1" ht="21" customHeight="1" x14ac:dyDescent="0.2">
      <c r="A566" s="452"/>
      <c r="B566" s="595" t="s">
        <v>63</v>
      </c>
      <c r="C566" s="685"/>
      <c r="D566" s="686"/>
      <c r="E566" s="453">
        <v>167246.82999999996</v>
      </c>
      <c r="F566" s="454">
        <v>5.038785639440424E-2</v>
      </c>
      <c r="G566" s="462"/>
      <c r="H566" s="461"/>
    </row>
    <row r="567" spans="1:10" s="457" customFormat="1" ht="15" customHeight="1" x14ac:dyDescent="0.2">
      <c r="A567" s="452"/>
      <c r="B567" s="595" t="s">
        <v>64</v>
      </c>
      <c r="C567" s="685"/>
      <c r="D567" s="686"/>
      <c r="E567" s="453">
        <v>156350.38999999996</v>
      </c>
      <c r="F567" s="454">
        <v>0.23088697486288612</v>
      </c>
      <c r="G567" s="464"/>
      <c r="H567" s="461"/>
    </row>
    <row r="568" spans="1:10" s="457" customFormat="1" ht="15" customHeight="1" x14ac:dyDescent="0.2">
      <c r="A568" s="452"/>
      <c r="B568" s="595" t="s">
        <v>478</v>
      </c>
      <c r="C568" s="685"/>
      <c r="D568" s="686"/>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13" t="s">
        <v>65</v>
      </c>
      <c r="C570" s="614"/>
      <c r="D570" s="615"/>
      <c r="E570" s="326">
        <v>43331450.970545053</v>
      </c>
      <c r="F570" s="243">
        <v>-0.10332693305531837</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30.6.2024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626"/>
      <c r="C575" s="663"/>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235659257.37256286</v>
      </c>
      <c r="F578" s="245">
        <v>3.8705577706481753E-2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49218.609999999979</v>
      </c>
      <c r="F580" s="245">
        <v>1.6753144080797755E-2</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1583745083.8599992</v>
      </c>
      <c r="F590" s="251">
        <v>1.9212414979680181E-2</v>
      </c>
      <c r="G590" s="5"/>
      <c r="H590" s="5"/>
      <c r="I590" s="5"/>
    </row>
    <row r="591" spans="1:10" ht="12.75" customHeight="1" x14ac:dyDescent="0.2">
      <c r="B591" s="149" t="s">
        <v>37</v>
      </c>
      <c r="C591" s="217"/>
      <c r="D591" s="230"/>
      <c r="E591" s="335">
        <v>646227700.4600004</v>
      </c>
      <c r="F591" s="251">
        <v>2.107532587801364E-2</v>
      </c>
      <c r="G591" s="5"/>
      <c r="H591" s="5"/>
      <c r="I591" s="5"/>
    </row>
    <row r="592" spans="1:10" ht="12.75" customHeight="1" x14ac:dyDescent="0.2">
      <c r="B592" s="149" t="s">
        <v>36</v>
      </c>
      <c r="C592" s="217"/>
      <c r="D592" s="230"/>
      <c r="E592" s="335">
        <v>2229972784.3199992</v>
      </c>
      <c r="F592" s="251">
        <v>1.9751571289561287E-2</v>
      </c>
      <c r="G592" s="5"/>
      <c r="H592" s="5"/>
      <c r="I592" s="5"/>
    </row>
    <row r="593" spans="1:10" ht="12.75" customHeight="1" x14ac:dyDescent="0.2">
      <c r="B593" s="149" t="s">
        <v>39</v>
      </c>
      <c r="C593" s="217"/>
      <c r="D593" s="230"/>
      <c r="E593" s="335">
        <v>4358324.2599999988</v>
      </c>
      <c r="F593" s="251"/>
      <c r="G593" s="5"/>
      <c r="H593" s="5"/>
      <c r="I593" s="5"/>
    </row>
    <row r="594" spans="1:10" ht="12.75" customHeight="1" x14ac:dyDescent="0.2">
      <c r="B594" s="149" t="s">
        <v>40</v>
      </c>
      <c r="C594" s="217"/>
      <c r="D594" s="230"/>
      <c r="E594" s="335">
        <v>-26100.52</v>
      </c>
      <c r="F594" s="251"/>
      <c r="G594" s="5"/>
      <c r="H594" s="5"/>
      <c r="I594" s="5"/>
    </row>
    <row r="595" spans="1:10" ht="12.75" customHeight="1" x14ac:dyDescent="0.2">
      <c r="B595" s="162" t="s">
        <v>41</v>
      </c>
      <c r="C595" s="231"/>
      <c r="D595" s="232"/>
      <c r="E595" s="336">
        <v>42315138.29999996</v>
      </c>
      <c r="F595" s="253">
        <v>-6.5838095456529522E-2</v>
      </c>
      <c r="G595" s="173"/>
      <c r="H595" s="5"/>
      <c r="I595" s="5"/>
    </row>
    <row r="596" spans="1:10" ht="12.75" customHeight="1" x14ac:dyDescent="0.2">
      <c r="B596" s="233" t="s">
        <v>42</v>
      </c>
      <c r="C596" s="131"/>
      <c r="D596" s="132"/>
      <c r="E596" s="334">
        <v>2276620146.3599997</v>
      </c>
      <c r="F596" s="249">
        <v>1.9100298918103942E-2</v>
      </c>
      <c r="G596" s="173"/>
      <c r="H596" s="130"/>
      <c r="I596" s="111"/>
    </row>
    <row r="597" spans="1:10" ht="12.75" x14ac:dyDescent="0.2">
      <c r="B597" s="149" t="s">
        <v>83</v>
      </c>
      <c r="C597" s="217"/>
      <c r="D597" s="230"/>
      <c r="E597" s="335">
        <v>244227</v>
      </c>
      <c r="F597" s="251">
        <v>-0.12586565346058443</v>
      </c>
      <c r="G597" s="173"/>
      <c r="H597" s="130"/>
      <c r="I597" s="111"/>
      <c r="J597" s="104"/>
    </row>
    <row r="598" spans="1:10" ht="12.75" x14ac:dyDescent="0.2">
      <c r="B598" s="162" t="s">
        <v>84</v>
      </c>
      <c r="C598" s="231"/>
      <c r="D598" s="232"/>
      <c r="E598" s="336">
        <v>2987117.4900000007</v>
      </c>
      <c r="F598" s="253">
        <v>-0.63584346979915463</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5118089770.7414894</v>
      </c>
      <c r="F600" s="256">
        <v>5.2974104342691897E-2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30.6.2024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1484419084.5599835</v>
      </c>
      <c r="D9" s="289">
        <v>869336343.76122856</v>
      </c>
      <c r="E9" s="289">
        <v>2353755428.3212123</v>
      </c>
      <c r="F9" s="290">
        <v>61128096.499999948</v>
      </c>
      <c r="G9" s="290">
        <v>15096174.142750019</v>
      </c>
      <c r="H9" s="179">
        <v>6.6832098083426272E-2</v>
      </c>
      <c r="I9" s="20"/>
    </row>
    <row r="10" spans="1:9" ht="10.5" customHeight="1" x14ac:dyDescent="0.2">
      <c r="B10" s="16" t="s">
        <v>387</v>
      </c>
      <c r="C10" s="289">
        <v>54891.866328000004</v>
      </c>
      <c r="D10" s="289">
        <v>1436925.8972640014</v>
      </c>
      <c r="E10" s="289">
        <v>1491817.7635920013</v>
      </c>
      <c r="F10" s="290">
        <v>28787.330000000038</v>
      </c>
      <c r="G10" s="290">
        <v>1035.9388000000004</v>
      </c>
      <c r="H10" s="179">
        <v>-0.46123321419086283</v>
      </c>
      <c r="I10" s="20"/>
    </row>
    <row r="11" spans="1:9" ht="10.5" customHeight="1" x14ac:dyDescent="0.2">
      <c r="B11" s="16" t="s">
        <v>100</v>
      </c>
      <c r="C11" s="289">
        <v>46032908.550000392</v>
      </c>
      <c r="D11" s="289">
        <v>217272376.88898978</v>
      </c>
      <c r="E11" s="289">
        <v>263305285.43899018</v>
      </c>
      <c r="F11" s="290">
        <v>117746.54</v>
      </c>
      <c r="G11" s="290">
        <v>866736.07</v>
      </c>
      <c r="H11" s="179">
        <v>-4.7845989274319489E-2</v>
      </c>
      <c r="I11" s="20"/>
    </row>
    <row r="12" spans="1:9" ht="10.5" customHeight="1" x14ac:dyDescent="0.2">
      <c r="B12" s="16" t="s">
        <v>388</v>
      </c>
      <c r="C12" s="289">
        <v>73841.403671999564</v>
      </c>
      <c r="D12" s="289">
        <v>1932975.3627359988</v>
      </c>
      <c r="E12" s="289">
        <v>2006816.7664079985</v>
      </c>
      <c r="F12" s="290">
        <v>38725.169999999925</v>
      </c>
      <c r="G12" s="290">
        <v>1393.5612000000008</v>
      </c>
      <c r="H12" s="179">
        <v>-0.46123321419086283</v>
      </c>
      <c r="I12" s="20"/>
    </row>
    <row r="13" spans="1:9" ht="10.5" customHeight="1" x14ac:dyDescent="0.2">
      <c r="B13" s="16" t="s">
        <v>340</v>
      </c>
      <c r="C13" s="289">
        <v>118807880.50000155</v>
      </c>
      <c r="D13" s="289">
        <v>109358869.01000011</v>
      </c>
      <c r="E13" s="289">
        <v>228166749.51000166</v>
      </c>
      <c r="F13" s="290">
        <v>17867779.589999918</v>
      </c>
      <c r="G13" s="290">
        <v>1216095.4099999999</v>
      </c>
      <c r="H13" s="179">
        <v>1.9962388576185708E-2</v>
      </c>
      <c r="I13" s="20"/>
    </row>
    <row r="14" spans="1:9" ht="10.5" customHeight="1" x14ac:dyDescent="0.2">
      <c r="B14" s="340" t="s">
        <v>90</v>
      </c>
      <c r="C14" s="289">
        <v>118390083.33000156</v>
      </c>
      <c r="D14" s="289">
        <v>106949754.31000012</v>
      </c>
      <c r="E14" s="289">
        <v>225339837.64000168</v>
      </c>
      <c r="F14" s="290">
        <v>15562352.379999915</v>
      </c>
      <c r="G14" s="290">
        <v>1205779.2699999998</v>
      </c>
      <c r="H14" s="179">
        <v>2.2328403847411193E-2</v>
      </c>
      <c r="I14" s="20"/>
    </row>
    <row r="15" spans="1:9" ht="10.5" customHeight="1" x14ac:dyDescent="0.2">
      <c r="B15" s="33" t="s">
        <v>304</v>
      </c>
      <c r="C15" s="289">
        <v>8025850.2799999574</v>
      </c>
      <c r="D15" s="289">
        <v>3970036.9100000029</v>
      </c>
      <c r="E15" s="289">
        <v>11995887.18999996</v>
      </c>
      <c r="F15" s="290">
        <v>1153127.9500000016</v>
      </c>
      <c r="G15" s="290">
        <v>76600.819999999992</v>
      </c>
      <c r="H15" s="179">
        <v>3.475655035327474E-2</v>
      </c>
      <c r="I15" s="20"/>
    </row>
    <row r="16" spans="1:9" ht="10.5" customHeight="1" x14ac:dyDescent="0.2">
      <c r="B16" s="33" t="s">
        <v>305</v>
      </c>
      <c r="C16" s="289">
        <v>871.60000000000025</v>
      </c>
      <c r="D16" s="289">
        <v>1361.7400000000002</v>
      </c>
      <c r="E16" s="289">
        <v>2233.34</v>
      </c>
      <c r="F16" s="290">
        <v>1001.72</v>
      </c>
      <c r="G16" s="290"/>
      <c r="H16" s="179">
        <v>-0.26421111586993051</v>
      </c>
      <c r="I16" s="20"/>
    </row>
    <row r="17" spans="2:9" ht="10.5" customHeight="1" x14ac:dyDescent="0.2">
      <c r="B17" s="33" t="s">
        <v>306</v>
      </c>
      <c r="C17" s="289">
        <v>4015.8499999999985</v>
      </c>
      <c r="D17" s="289">
        <v>128965.40000000017</v>
      </c>
      <c r="E17" s="289">
        <v>132981.25000000015</v>
      </c>
      <c r="F17" s="290">
        <v>115535.89000000016</v>
      </c>
      <c r="G17" s="290">
        <v>313.85000000000002</v>
      </c>
      <c r="H17" s="179">
        <v>6.1882204848551448E-2</v>
      </c>
      <c r="I17" s="20"/>
    </row>
    <row r="18" spans="2:9" ht="10.5" customHeight="1" x14ac:dyDescent="0.2">
      <c r="B18" s="33" t="s">
        <v>307</v>
      </c>
      <c r="C18" s="289">
        <v>42478923.71000132</v>
      </c>
      <c r="D18" s="289">
        <v>38304065.719999835</v>
      </c>
      <c r="E18" s="289">
        <v>80782989.430001169</v>
      </c>
      <c r="F18" s="290">
        <v>2444712.0900000031</v>
      </c>
      <c r="G18" s="290">
        <v>418899.85999999929</v>
      </c>
      <c r="H18" s="179">
        <v>-0.10943255726791679</v>
      </c>
      <c r="I18" s="20"/>
    </row>
    <row r="19" spans="2:9" ht="10.5" customHeight="1" x14ac:dyDescent="0.2">
      <c r="B19" s="33" t="s">
        <v>308</v>
      </c>
      <c r="C19" s="289">
        <v>2316929.7300000172</v>
      </c>
      <c r="D19" s="289">
        <v>284208.13999999984</v>
      </c>
      <c r="E19" s="289">
        <v>2601137.8700000169</v>
      </c>
      <c r="F19" s="290">
        <v>47577.060000000019</v>
      </c>
      <c r="G19" s="290">
        <v>15146.27</v>
      </c>
      <c r="H19" s="179">
        <v>0.22336613356363366</v>
      </c>
      <c r="I19" s="20"/>
    </row>
    <row r="20" spans="2:9" ht="10.5" customHeight="1" x14ac:dyDescent="0.2">
      <c r="B20" s="33" t="s">
        <v>309</v>
      </c>
      <c r="C20" s="289">
        <v>65563492.160000257</v>
      </c>
      <c r="D20" s="289">
        <v>64261116.400000297</v>
      </c>
      <c r="E20" s="289">
        <v>129824608.56000054</v>
      </c>
      <c r="F20" s="290">
        <v>11800397.669999912</v>
      </c>
      <c r="G20" s="290">
        <v>694818.47000000044</v>
      </c>
      <c r="H20" s="179">
        <v>0.12051799619367665</v>
      </c>
      <c r="I20" s="20"/>
    </row>
    <row r="21" spans="2:9" ht="10.5" customHeight="1" x14ac:dyDescent="0.2">
      <c r="B21" s="33" t="s">
        <v>89</v>
      </c>
      <c r="C21" s="289">
        <v>417797.17000000196</v>
      </c>
      <c r="D21" s="289">
        <v>2409114.7000000025</v>
      </c>
      <c r="E21" s="289">
        <v>2826911.8700000048</v>
      </c>
      <c r="F21" s="290">
        <v>2305427.2100000032</v>
      </c>
      <c r="G21" s="290">
        <v>10316.140000000001</v>
      </c>
      <c r="H21" s="179">
        <v>-0.13889546811808229</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429749160.19279408</v>
      </c>
      <c r="E24" s="289">
        <v>429749160.19279408</v>
      </c>
      <c r="F24" s="290"/>
      <c r="G24" s="290"/>
      <c r="H24" s="179">
        <v>6.3757595878216833E-2</v>
      </c>
      <c r="I24" s="20"/>
    </row>
    <row r="25" spans="2:9" ht="10.5" customHeight="1" x14ac:dyDescent="0.2">
      <c r="B25" s="16" t="s">
        <v>96</v>
      </c>
      <c r="C25" s="289"/>
      <c r="D25" s="289"/>
      <c r="E25" s="289"/>
      <c r="F25" s="290"/>
      <c r="G25" s="290"/>
      <c r="H25" s="179"/>
      <c r="I25" s="20"/>
    </row>
    <row r="26" spans="2:9" ht="10.5" customHeight="1" x14ac:dyDescent="0.2">
      <c r="B26" s="16" t="s">
        <v>91</v>
      </c>
      <c r="C26" s="289">
        <v>6149297.5399999991</v>
      </c>
      <c r="D26" s="289">
        <v>3442733.9299999992</v>
      </c>
      <c r="E26" s="289">
        <v>9592031.4699999988</v>
      </c>
      <c r="F26" s="290">
        <v>256192.54</v>
      </c>
      <c r="G26" s="290">
        <v>68102.429999999993</v>
      </c>
      <c r="H26" s="179">
        <v>6.6262434794717162E-3</v>
      </c>
      <c r="I26" s="34"/>
    </row>
    <row r="27" spans="2:9" ht="10.5" customHeight="1" x14ac:dyDescent="0.2">
      <c r="B27" s="16" t="s">
        <v>252</v>
      </c>
      <c r="C27" s="289"/>
      <c r="D27" s="289"/>
      <c r="E27" s="289"/>
      <c r="F27" s="290"/>
      <c r="G27" s="290"/>
      <c r="H27" s="179"/>
      <c r="I27" s="34"/>
    </row>
    <row r="28" spans="2:9" ht="10.5" customHeight="1" x14ac:dyDescent="0.2">
      <c r="B28" s="16" t="s">
        <v>95</v>
      </c>
      <c r="C28" s="289">
        <v>178845.82000000062</v>
      </c>
      <c r="D28" s="289">
        <v>678346.22000000195</v>
      </c>
      <c r="E28" s="289">
        <v>857192.04000000271</v>
      </c>
      <c r="F28" s="290">
        <v>856086.24000000267</v>
      </c>
      <c r="G28" s="290">
        <v>2748.5600000000004</v>
      </c>
      <c r="H28" s="179">
        <v>-0.13702049148367523</v>
      </c>
      <c r="I28" s="34"/>
    </row>
    <row r="29" spans="2:9" ht="10.5" customHeight="1" x14ac:dyDescent="0.2">
      <c r="B29" s="16" t="s">
        <v>381</v>
      </c>
      <c r="C29" s="289">
        <v>36761093.269999988</v>
      </c>
      <c r="D29" s="289">
        <v>21507481.172499955</v>
      </c>
      <c r="E29" s="289">
        <v>58268574.442499943</v>
      </c>
      <c r="F29" s="290">
        <v>4456</v>
      </c>
      <c r="G29" s="290">
        <v>433759.9800000001</v>
      </c>
      <c r="H29" s="179">
        <v>4.1667885204626831E-2</v>
      </c>
      <c r="I29" s="34"/>
    </row>
    <row r="30" spans="2:9" ht="10.5" customHeight="1" x14ac:dyDescent="0.2">
      <c r="B30" s="16" t="s">
        <v>417</v>
      </c>
      <c r="C30" s="289"/>
      <c r="D30" s="289">
        <v>3984550.0185199953</v>
      </c>
      <c r="E30" s="289">
        <v>3984550.0185199953</v>
      </c>
      <c r="F30" s="290"/>
      <c r="G30" s="290"/>
      <c r="H30" s="179">
        <v>-2.7112930296619875E-2</v>
      </c>
      <c r="I30" s="34"/>
    </row>
    <row r="31" spans="2:9" ht="10.5" customHeight="1" x14ac:dyDescent="0.2">
      <c r="B31" s="16" t="s">
        <v>441</v>
      </c>
      <c r="C31" s="289"/>
      <c r="D31" s="289">
        <v>492978930.52725041</v>
      </c>
      <c r="E31" s="289">
        <v>492978930.52725041</v>
      </c>
      <c r="F31" s="290"/>
      <c r="G31" s="290"/>
      <c r="H31" s="179">
        <v>5.9680622647618753E-2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25207879.703400016</v>
      </c>
      <c r="E35" s="289">
        <v>25207879.703400016</v>
      </c>
      <c r="F35" s="290"/>
      <c r="G35" s="290"/>
      <c r="H35" s="179"/>
      <c r="I35" s="34"/>
    </row>
    <row r="36" spans="1:11" ht="10.5" customHeight="1" x14ac:dyDescent="0.2">
      <c r="B36" s="16" t="s">
        <v>487</v>
      </c>
      <c r="C36" s="289"/>
      <c r="D36" s="289">
        <v>14996105.186500007</v>
      </c>
      <c r="E36" s="289">
        <v>14996105.186500007</v>
      </c>
      <c r="F36" s="290"/>
      <c r="G36" s="290"/>
      <c r="H36" s="179">
        <v>0.29817511304079569</v>
      </c>
      <c r="I36" s="34"/>
    </row>
    <row r="37" spans="1:11" ht="10.5" customHeight="1" x14ac:dyDescent="0.2">
      <c r="B37" s="16" t="s">
        <v>420</v>
      </c>
      <c r="C37" s="289"/>
      <c r="D37" s="289">
        <v>23747670.427818995</v>
      </c>
      <c r="E37" s="289">
        <v>23747670.427818995</v>
      </c>
      <c r="F37" s="290"/>
      <c r="G37" s="290"/>
      <c r="H37" s="179">
        <v>0.18571329726298602</v>
      </c>
      <c r="I37" s="34"/>
    </row>
    <row r="38" spans="1:11" ht="10.5" customHeight="1" x14ac:dyDescent="0.2">
      <c r="B38" s="574" t="s">
        <v>448</v>
      </c>
      <c r="C38" s="289"/>
      <c r="D38" s="289">
        <v>30229.56</v>
      </c>
      <c r="E38" s="289">
        <v>30229.56</v>
      </c>
      <c r="F38" s="290"/>
      <c r="G38" s="290"/>
      <c r="H38" s="179">
        <v>-0.36277591751169114</v>
      </c>
      <c r="I38" s="34"/>
    </row>
    <row r="39" spans="1:11" ht="10.5" hidden="1" customHeight="1" x14ac:dyDescent="0.2">
      <c r="B39" s="574"/>
      <c r="C39" s="289"/>
      <c r="D39" s="289"/>
      <c r="E39" s="289"/>
      <c r="F39" s="290"/>
      <c r="G39" s="290"/>
      <c r="H39" s="179"/>
      <c r="I39" s="34"/>
    </row>
    <row r="40" spans="1:11" ht="10.5" customHeight="1" x14ac:dyDescent="0.2">
      <c r="B40" s="16" t="s">
        <v>99</v>
      </c>
      <c r="C40" s="289">
        <v>890829.4</v>
      </c>
      <c r="D40" s="289">
        <v>1645334.4063279971</v>
      </c>
      <c r="E40" s="289">
        <v>2536163.8063279972</v>
      </c>
      <c r="F40" s="290">
        <v>894053.73132000002</v>
      </c>
      <c r="G40" s="290">
        <v>10072.575230000002</v>
      </c>
      <c r="H40" s="179">
        <v>-4.180292182876455E-2</v>
      </c>
      <c r="I40" s="34"/>
    </row>
    <row r="41" spans="1:11" ht="10.5" customHeight="1" x14ac:dyDescent="0.2">
      <c r="B41" s="16" t="s">
        <v>283</v>
      </c>
      <c r="C41" s="289"/>
      <c r="D41" s="289">
        <v>-2389957.0699999998</v>
      </c>
      <c r="E41" s="289">
        <v>-2389957.0699999998</v>
      </c>
      <c r="F41" s="290">
        <v>-192</v>
      </c>
      <c r="G41" s="290">
        <v>-18120</v>
      </c>
      <c r="H41" s="179">
        <v>0.26410578036767185</v>
      </c>
      <c r="I41" s="34"/>
      <c r="K41" s="28"/>
    </row>
    <row r="42" spans="1:11" s="28" customFormat="1" ht="10.5" customHeight="1" x14ac:dyDescent="0.2">
      <c r="A42" s="24"/>
      <c r="B42" s="16" t="s">
        <v>279</v>
      </c>
      <c r="C42" s="289">
        <v>91.88</v>
      </c>
      <c r="D42" s="289">
        <v>-106012829.8</v>
      </c>
      <c r="E42" s="289">
        <v>-106012737.92</v>
      </c>
      <c r="F42" s="290">
        <v>-35178</v>
      </c>
      <c r="G42" s="290">
        <v>-761038</v>
      </c>
      <c r="H42" s="179">
        <v>0.21376463910503274</v>
      </c>
      <c r="I42" s="36"/>
      <c r="J42" s="5"/>
    </row>
    <row r="43" spans="1:11" s="28" customFormat="1" ht="10.5" customHeight="1" x14ac:dyDescent="0.2">
      <c r="A43" s="24"/>
      <c r="B43" s="35" t="s">
        <v>101</v>
      </c>
      <c r="C43" s="291">
        <v>1693368764.7899854</v>
      </c>
      <c r="D43" s="291">
        <v>2108985350.3953297</v>
      </c>
      <c r="E43" s="291">
        <v>3802354115.1853151</v>
      </c>
      <c r="F43" s="292">
        <v>81156553.641319856</v>
      </c>
      <c r="G43" s="292">
        <v>16916960.667980015</v>
      </c>
      <c r="H43" s="178">
        <v>5.682294513937336E-2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1515443005.5599885</v>
      </c>
      <c r="D45" s="289">
        <v>3282367847.1500063</v>
      </c>
      <c r="E45" s="289">
        <v>4797810852.7099943</v>
      </c>
      <c r="F45" s="290">
        <v>1690822589.2500033</v>
      </c>
      <c r="G45" s="290">
        <v>28221203.170000006</v>
      </c>
      <c r="H45" s="179">
        <v>2.7521331488201239E-2</v>
      </c>
      <c r="I45" s="20"/>
    </row>
    <row r="46" spans="1:11" ht="10.5" customHeight="1" x14ac:dyDescent="0.2">
      <c r="B46" s="33" t="s">
        <v>106</v>
      </c>
      <c r="C46" s="289">
        <v>1513420344.4499884</v>
      </c>
      <c r="D46" s="289">
        <v>3261795050.9600062</v>
      </c>
      <c r="E46" s="289">
        <v>4775215395.409996</v>
      </c>
      <c r="F46" s="290">
        <v>1671181796.2800038</v>
      </c>
      <c r="G46" s="290">
        <v>28090478.239999998</v>
      </c>
      <c r="H46" s="179">
        <v>2.7786391823421575E-2</v>
      </c>
      <c r="I46" s="34"/>
    </row>
    <row r="47" spans="1:11" ht="10.5" customHeight="1" x14ac:dyDescent="0.2">
      <c r="B47" s="33" t="s">
        <v>304</v>
      </c>
      <c r="C47" s="289">
        <v>37078765.7299999</v>
      </c>
      <c r="D47" s="289">
        <v>819893164.31000185</v>
      </c>
      <c r="E47" s="289">
        <v>856971930.04000175</v>
      </c>
      <c r="F47" s="290">
        <v>694746075.50000179</v>
      </c>
      <c r="G47" s="290">
        <v>5314779.429999995</v>
      </c>
      <c r="H47" s="179">
        <v>1.5901123528379912E-2</v>
      </c>
      <c r="I47" s="34"/>
    </row>
    <row r="48" spans="1:11" ht="10.5" customHeight="1" x14ac:dyDescent="0.2">
      <c r="B48" s="33" t="s">
        <v>305</v>
      </c>
      <c r="C48" s="289">
        <v>156984.22000000061</v>
      </c>
      <c r="D48" s="289">
        <v>19804079.569999911</v>
      </c>
      <c r="E48" s="289">
        <v>19961063.78999991</v>
      </c>
      <c r="F48" s="290">
        <v>19531740.069999915</v>
      </c>
      <c r="G48" s="290">
        <v>95852.809999999969</v>
      </c>
      <c r="H48" s="179">
        <v>-0.12461835476519012</v>
      </c>
      <c r="I48" s="34"/>
    </row>
    <row r="49" spans="2:9" ht="10.5" customHeight="1" x14ac:dyDescent="0.2">
      <c r="B49" s="33" t="s">
        <v>306</v>
      </c>
      <c r="C49" s="289">
        <v>2266591.5999999903</v>
      </c>
      <c r="D49" s="289">
        <v>374389103.4100014</v>
      </c>
      <c r="E49" s="289">
        <v>376655695.01000136</v>
      </c>
      <c r="F49" s="290">
        <v>367920877.05000132</v>
      </c>
      <c r="G49" s="290">
        <v>2250994.1200000006</v>
      </c>
      <c r="H49" s="179">
        <v>1.4332121543412235E-3</v>
      </c>
      <c r="I49" s="34"/>
    </row>
    <row r="50" spans="2:9" ht="10.5" customHeight="1" x14ac:dyDescent="0.2">
      <c r="B50" s="33" t="s">
        <v>307</v>
      </c>
      <c r="C50" s="289">
        <v>368432945.08999538</v>
      </c>
      <c r="D50" s="289">
        <v>320122388.19999754</v>
      </c>
      <c r="E50" s="289">
        <v>688555333.28999281</v>
      </c>
      <c r="F50" s="290">
        <v>32072588.820000168</v>
      </c>
      <c r="G50" s="290">
        <v>4385246.2499999981</v>
      </c>
      <c r="H50" s="179">
        <v>3.3626651611014413E-2</v>
      </c>
      <c r="I50" s="34"/>
    </row>
    <row r="51" spans="2:9" ht="10.5" customHeight="1" x14ac:dyDescent="0.2">
      <c r="B51" s="33" t="s">
        <v>308</v>
      </c>
      <c r="C51" s="289">
        <v>526855083.46999395</v>
      </c>
      <c r="D51" s="289">
        <v>478094199.7400018</v>
      </c>
      <c r="E51" s="289">
        <v>1004949283.2099959</v>
      </c>
      <c r="F51" s="290">
        <v>139603165.4799991</v>
      </c>
      <c r="G51" s="290">
        <v>5589416.3800000073</v>
      </c>
      <c r="H51" s="179">
        <v>2.6455321929599762E-2</v>
      </c>
      <c r="I51" s="34"/>
    </row>
    <row r="52" spans="2:9" ht="10.5" customHeight="1" x14ac:dyDescent="0.2">
      <c r="B52" s="33" t="s">
        <v>309</v>
      </c>
      <c r="C52" s="289">
        <v>578629974.3399992</v>
      </c>
      <c r="D52" s="289">
        <v>1249492115.7300036</v>
      </c>
      <c r="E52" s="289">
        <v>1828122090.070003</v>
      </c>
      <c r="F52" s="290">
        <v>417307349.36000091</v>
      </c>
      <c r="G52" s="290">
        <v>10454189.25</v>
      </c>
      <c r="H52" s="179">
        <v>3.9629696751667165E-2</v>
      </c>
      <c r="I52" s="34"/>
    </row>
    <row r="53" spans="2:9" ht="10.5" customHeight="1" x14ac:dyDescent="0.2">
      <c r="B53" s="33" t="s">
        <v>105</v>
      </c>
      <c r="C53" s="289">
        <v>2022661.1099999903</v>
      </c>
      <c r="D53" s="289">
        <v>20572796.190000009</v>
      </c>
      <c r="E53" s="289">
        <v>22595457.299999997</v>
      </c>
      <c r="F53" s="290">
        <v>19640792.97000001</v>
      </c>
      <c r="G53" s="290">
        <v>130724.93000000002</v>
      </c>
      <c r="H53" s="179">
        <v>-2.5586318418950316E-2</v>
      </c>
      <c r="I53" s="34"/>
    </row>
    <row r="54" spans="2:9" ht="10.5" customHeight="1" x14ac:dyDescent="0.2">
      <c r="B54" s="16" t="s">
        <v>22</v>
      </c>
      <c r="C54" s="289">
        <v>782954539.29000998</v>
      </c>
      <c r="D54" s="289">
        <v>527568588.43516141</v>
      </c>
      <c r="E54" s="289">
        <v>1310523127.7251713</v>
      </c>
      <c r="F54" s="290">
        <v>107274965.97999993</v>
      </c>
      <c r="G54" s="290">
        <v>5915879.9432500051</v>
      </c>
      <c r="H54" s="179">
        <v>3.3483710839872227E-2</v>
      </c>
      <c r="I54" s="34"/>
    </row>
    <row r="55" spans="2:9" ht="10.5" customHeight="1" x14ac:dyDescent="0.2">
      <c r="B55" s="16" t="s">
        <v>387</v>
      </c>
      <c r="C55" s="289">
        <v>568455.78035700333</v>
      </c>
      <c r="D55" s="289">
        <v>6855703.5920309862</v>
      </c>
      <c r="E55" s="289">
        <v>7424159.3723879894</v>
      </c>
      <c r="F55" s="290">
        <v>355361.18714999978</v>
      </c>
      <c r="G55" s="290">
        <v>7902.9524399999982</v>
      </c>
      <c r="H55" s="179">
        <v>-0.29708497018779445</v>
      </c>
      <c r="I55" s="34"/>
    </row>
    <row r="56" spans="2:9" ht="10.5" customHeight="1" x14ac:dyDescent="0.2">
      <c r="B56" s="16" t="s">
        <v>107</v>
      </c>
      <c r="C56" s="289"/>
      <c r="D56" s="289">
        <v>961751731.19000137</v>
      </c>
      <c r="E56" s="289">
        <v>961751731.19000137</v>
      </c>
      <c r="F56" s="290">
        <v>954867251.45000136</v>
      </c>
      <c r="G56" s="290">
        <v>4945846.5299999928</v>
      </c>
      <c r="H56" s="179">
        <v>0.11935890042959962</v>
      </c>
      <c r="I56" s="34"/>
    </row>
    <row r="57" spans="2:9" ht="10.5" customHeight="1" x14ac:dyDescent="0.2">
      <c r="B57" s="33" t="s">
        <v>110</v>
      </c>
      <c r="C57" s="289"/>
      <c r="D57" s="289">
        <v>283639550.76999927</v>
      </c>
      <c r="E57" s="289">
        <v>283639550.76999927</v>
      </c>
      <c r="F57" s="290">
        <v>283639550.76999927</v>
      </c>
      <c r="G57" s="290">
        <v>1475653.6199999982</v>
      </c>
      <c r="H57" s="179">
        <v>0.10995729982221447</v>
      </c>
      <c r="I57" s="34"/>
    </row>
    <row r="58" spans="2:9" ht="10.5" customHeight="1" x14ac:dyDescent="0.2">
      <c r="B58" s="33" t="s">
        <v>109</v>
      </c>
      <c r="C58" s="289"/>
      <c r="D58" s="289">
        <v>521784741.28000212</v>
      </c>
      <c r="E58" s="289">
        <v>521784741.28000212</v>
      </c>
      <c r="F58" s="290">
        <v>521784741.28000212</v>
      </c>
      <c r="G58" s="290">
        <v>2656092.9099999941</v>
      </c>
      <c r="H58" s="179">
        <v>0.11854101382275162</v>
      </c>
      <c r="I58" s="34"/>
    </row>
    <row r="59" spans="2:9" ht="10.5" customHeight="1" x14ac:dyDescent="0.2">
      <c r="B59" s="33" t="s">
        <v>112</v>
      </c>
      <c r="C59" s="289"/>
      <c r="D59" s="289">
        <v>154278359.40000001</v>
      </c>
      <c r="E59" s="289">
        <v>154278359.40000001</v>
      </c>
      <c r="F59" s="290">
        <v>149442459.40000001</v>
      </c>
      <c r="G59" s="290">
        <v>805600</v>
      </c>
      <c r="H59" s="179">
        <v>0.1402843138230967</v>
      </c>
      <c r="I59" s="34"/>
    </row>
    <row r="60" spans="2:9" ht="10.5" customHeight="1" x14ac:dyDescent="0.2">
      <c r="B60" s="33" t="s">
        <v>111</v>
      </c>
      <c r="C60" s="289"/>
      <c r="D60" s="289">
        <v>2049079.74</v>
      </c>
      <c r="E60" s="289">
        <v>2049079.74</v>
      </c>
      <c r="F60" s="290">
        <v>500</v>
      </c>
      <c r="G60" s="290">
        <v>8500</v>
      </c>
      <c r="H60" s="179">
        <v>9.4185429071669047E-2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2005891.4000000029</v>
      </c>
      <c r="D63" s="289">
        <v>18247929.560000006</v>
      </c>
      <c r="E63" s="289">
        <v>20253820.960000008</v>
      </c>
      <c r="F63" s="290">
        <v>19591708.000000007</v>
      </c>
      <c r="G63" s="290">
        <v>55240.920000000027</v>
      </c>
      <c r="H63" s="179">
        <v>-5.9911590656961167E-2</v>
      </c>
      <c r="I63" s="34"/>
    </row>
    <row r="64" spans="2:9" ht="10.5" customHeight="1" x14ac:dyDescent="0.2">
      <c r="B64" s="16" t="s">
        <v>381</v>
      </c>
      <c r="C64" s="289">
        <v>15276124.019999981</v>
      </c>
      <c r="D64" s="289">
        <v>17799722.717500143</v>
      </c>
      <c r="E64" s="289">
        <v>33075846.73750012</v>
      </c>
      <c r="F64" s="290">
        <v>130649.03</v>
      </c>
      <c r="G64" s="290">
        <v>109554.53000000003</v>
      </c>
      <c r="H64" s="179">
        <v>0.25980273500610074</v>
      </c>
      <c r="I64" s="34"/>
    </row>
    <row r="65" spans="1:11" ht="10.5" customHeight="1" x14ac:dyDescent="0.2">
      <c r="B65" s="16" t="s">
        <v>418</v>
      </c>
      <c r="C65" s="289"/>
      <c r="D65" s="289">
        <v>469965.29032799992</v>
      </c>
      <c r="E65" s="289">
        <v>469965.29032799992</v>
      </c>
      <c r="F65" s="290"/>
      <c r="G65" s="290">
        <v>20048</v>
      </c>
      <c r="H65" s="179">
        <v>-0.20447777944348855</v>
      </c>
      <c r="I65" s="34"/>
    </row>
    <row r="66" spans="1:11" ht="10.5" customHeight="1" x14ac:dyDescent="0.2">
      <c r="B66" s="16" t="s">
        <v>417</v>
      </c>
      <c r="C66" s="289"/>
      <c r="D66" s="289">
        <v>1371142.8448750004</v>
      </c>
      <c r="E66" s="289">
        <v>1371142.8448750004</v>
      </c>
      <c r="F66" s="290"/>
      <c r="G66" s="290"/>
      <c r="H66" s="179">
        <v>3.0949133561408715E-2</v>
      </c>
      <c r="I66" s="34"/>
    </row>
    <row r="67" spans="1:11" ht="10.5" customHeight="1" x14ac:dyDescent="0.2">
      <c r="B67" s="16" t="s">
        <v>441</v>
      </c>
      <c r="C67" s="289"/>
      <c r="D67" s="289">
        <v>124089961.17795198</v>
      </c>
      <c r="E67" s="289">
        <v>124089961.17795198</v>
      </c>
      <c r="F67" s="290"/>
      <c r="G67" s="290"/>
      <c r="H67" s="179">
        <v>0.14022225827920987</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165755.54000000047</v>
      </c>
      <c r="D71" s="289">
        <v>3763771.5599999991</v>
      </c>
      <c r="E71" s="289">
        <v>3929527.0999999996</v>
      </c>
      <c r="F71" s="290"/>
      <c r="G71" s="290">
        <v>13941.68</v>
      </c>
      <c r="H71" s="179">
        <v>-6.5513232336497973E-2</v>
      </c>
      <c r="I71" s="34"/>
    </row>
    <row r="72" spans="1:11" ht="10.5" customHeight="1" x14ac:dyDescent="0.2">
      <c r="B72" s="16" t="s">
        <v>92</v>
      </c>
      <c r="C72" s="289">
        <v>725296.54999999993</v>
      </c>
      <c r="D72" s="289">
        <v>108188.40999999999</v>
      </c>
      <c r="E72" s="289">
        <v>833484.96</v>
      </c>
      <c r="F72" s="290">
        <v>4810.1400000000012</v>
      </c>
      <c r="G72" s="290">
        <v>2463.8599999999997</v>
      </c>
      <c r="H72" s="179">
        <v>-0.35882794310091892</v>
      </c>
      <c r="I72" s="34"/>
    </row>
    <row r="73" spans="1:11" ht="10.5" customHeight="1" x14ac:dyDescent="0.2">
      <c r="B73" s="16" t="s">
        <v>93</v>
      </c>
      <c r="C73" s="289">
        <v>1325328.03</v>
      </c>
      <c r="D73" s="289">
        <v>230701.54000000004</v>
      </c>
      <c r="E73" s="289">
        <v>1556029.57</v>
      </c>
      <c r="F73" s="290">
        <v>44771.98</v>
      </c>
      <c r="G73" s="290">
        <v>4794.68</v>
      </c>
      <c r="H73" s="179">
        <v>-0.25476287156075972</v>
      </c>
      <c r="I73" s="34"/>
      <c r="K73" s="28"/>
    </row>
    <row r="74" spans="1:11" ht="10.5" customHeight="1" x14ac:dyDescent="0.2">
      <c r="B74" s="16" t="s">
        <v>91</v>
      </c>
      <c r="C74" s="289">
        <v>752815.35</v>
      </c>
      <c r="D74" s="289">
        <v>586950.49</v>
      </c>
      <c r="E74" s="289">
        <v>1339765.8399999999</v>
      </c>
      <c r="F74" s="290">
        <v>49050.810000000005</v>
      </c>
      <c r="G74" s="290">
        <v>6446.8600000000006</v>
      </c>
      <c r="H74" s="179">
        <v>-4.1166818232920677E-2</v>
      </c>
      <c r="I74" s="34"/>
      <c r="K74" s="28"/>
    </row>
    <row r="75" spans="1:11" s="28" customFormat="1" ht="10.5" customHeight="1" x14ac:dyDescent="0.2">
      <c r="A75" s="24"/>
      <c r="B75" s="16" t="s">
        <v>100</v>
      </c>
      <c r="C75" s="289">
        <v>418708.23000000016</v>
      </c>
      <c r="D75" s="289">
        <v>1071907.94022</v>
      </c>
      <c r="E75" s="289">
        <v>1490616.17022</v>
      </c>
      <c r="F75" s="290">
        <v>19527.070000000003</v>
      </c>
      <c r="G75" s="290">
        <v>5179.41</v>
      </c>
      <c r="H75" s="179">
        <v>-0.13956275737832669</v>
      </c>
      <c r="I75" s="27"/>
      <c r="J75" s="5"/>
      <c r="K75" s="5"/>
    </row>
    <row r="76" spans="1:11" s="28" customFormat="1" ht="10.5" customHeight="1" x14ac:dyDescent="0.2">
      <c r="A76" s="24"/>
      <c r="B76" s="16" t="s">
        <v>388</v>
      </c>
      <c r="C76" s="289">
        <v>5916.029643000008</v>
      </c>
      <c r="D76" s="289">
        <v>71348.637969000018</v>
      </c>
      <c r="E76" s="289">
        <v>77264.667612000034</v>
      </c>
      <c r="F76" s="290">
        <v>3698.3128500000016</v>
      </c>
      <c r="G76" s="290">
        <v>82.247560000000036</v>
      </c>
      <c r="H76" s="179">
        <v>-0.29708497018779334</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4102551.6976499981</v>
      </c>
      <c r="E79" s="289">
        <v>4102551.6976499981</v>
      </c>
      <c r="F79" s="290"/>
      <c r="G79" s="290"/>
      <c r="H79" s="179">
        <v>0.10782602892463156</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2147346.1599999992</v>
      </c>
      <c r="E81" s="289">
        <v>2147346.1599999992</v>
      </c>
      <c r="F81" s="290">
        <v>2146446.1599999992</v>
      </c>
      <c r="G81" s="290">
        <v>16416.239999999998</v>
      </c>
      <c r="H81" s="179">
        <v>-0.12514297349073655</v>
      </c>
      <c r="I81" s="34"/>
    </row>
    <row r="82" spans="1:11" ht="10.5" customHeight="1" x14ac:dyDescent="0.2">
      <c r="B82" s="16" t="s">
        <v>489</v>
      </c>
      <c r="C82" s="289"/>
      <c r="D82" s="289">
        <v>2306391.0466500013</v>
      </c>
      <c r="E82" s="289">
        <v>2306391.0466500013</v>
      </c>
      <c r="F82" s="290"/>
      <c r="G82" s="290"/>
      <c r="H82" s="179">
        <v>-0.28321829459751791</v>
      </c>
      <c r="I82" s="34"/>
    </row>
    <row r="83" spans="1:11" ht="10.5" customHeight="1" x14ac:dyDescent="0.2">
      <c r="B83" s="268" t="s">
        <v>487</v>
      </c>
      <c r="C83" s="289"/>
      <c r="D83" s="289">
        <v>83156.350000000006</v>
      </c>
      <c r="E83" s="289">
        <v>83156.350000000006</v>
      </c>
      <c r="F83" s="290"/>
      <c r="G83" s="290"/>
      <c r="H83" s="179">
        <v>-0.14042783970876282</v>
      </c>
      <c r="I83" s="34"/>
    </row>
    <row r="84" spans="1:11" ht="10.5" customHeight="1" x14ac:dyDescent="0.2">
      <c r="B84" s="16" t="s">
        <v>420</v>
      </c>
      <c r="C84" s="289"/>
      <c r="D84" s="289">
        <v>7474194.2228489984</v>
      </c>
      <c r="E84" s="289">
        <v>7474194.2228489984</v>
      </c>
      <c r="F84" s="290"/>
      <c r="G84" s="290"/>
      <c r="H84" s="179">
        <v>0.5228911023143501</v>
      </c>
      <c r="I84" s="34"/>
    </row>
    <row r="85" spans="1:11" ht="10.5" customHeight="1" x14ac:dyDescent="0.2">
      <c r="B85" s="574" t="s">
        <v>447</v>
      </c>
      <c r="C85" s="289"/>
      <c r="D85" s="289">
        <v>35</v>
      </c>
      <c r="E85" s="289">
        <v>35</v>
      </c>
      <c r="F85" s="290"/>
      <c r="G85" s="290"/>
      <c r="H85" s="179">
        <v>-0.99985845203141555</v>
      </c>
      <c r="I85" s="34"/>
    </row>
    <row r="86" spans="1:11" ht="10.5" hidden="1" customHeight="1" x14ac:dyDescent="0.2">
      <c r="B86" s="574"/>
      <c r="C86" s="289"/>
      <c r="D86" s="289"/>
      <c r="E86" s="289"/>
      <c r="F86" s="290"/>
      <c r="G86" s="290"/>
      <c r="H86" s="179"/>
      <c r="I86" s="34"/>
    </row>
    <row r="87" spans="1:11" ht="10.5" customHeight="1" x14ac:dyDescent="0.2">
      <c r="B87" s="16" t="s">
        <v>99</v>
      </c>
      <c r="C87" s="289">
        <v>2013553.8700000185</v>
      </c>
      <c r="D87" s="289">
        <v>1764438.4177320001</v>
      </c>
      <c r="E87" s="289">
        <v>3777992.2877320182</v>
      </c>
      <c r="F87" s="290">
        <v>298549.83105000033</v>
      </c>
      <c r="G87" s="290">
        <v>12927.951587</v>
      </c>
      <c r="H87" s="179">
        <v>6.5654395545251543E-2</v>
      </c>
      <c r="I87" s="34"/>
    </row>
    <row r="88" spans="1:11" ht="10.5" customHeight="1" x14ac:dyDescent="0.2">
      <c r="B88" s="16" t="s">
        <v>283</v>
      </c>
      <c r="C88" s="289"/>
      <c r="D88" s="289">
        <v>-14402850</v>
      </c>
      <c r="E88" s="289">
        <v>-14402850</v>
      </c>
      <c r="F88" s="290">
        <v>-129456</v>
      </c>
      <c r="G88" s="290">
        <v>-100632</v>
      </c>
      <c r="H88" s="179">
        <v>8.4521741487624258E-2</v>
      </c>
      <c r="I88" s="34"/>
    </row>
    <row r="89" spans="1:11" ht="10.5" customHeight="1" x14ac:dyDescent="0.2">
      <c r="B89" s="16" t="s">
        <v>279</v>
      </c>
      <c r="C89" s="289">
        <v>67.900000000000006</v>
      </c>
      <c r="D89" s="289">
        <v>-102869768</v>
      </c>
      <c r="E89" s="289">
        <v>-102869700.09999999</v>
      </c>
      <c r="F89" s="290">
        <v>-399785</v>
      </c>
      <c r="G89" s="290">
        <v>-581636</v>
      </c>
      <c r="H89" s="179">
        <v>0.23845783578307267</v>
      </c>
      <c r="I89" s="20"/>
    </row>
    <row r="90" spans="1:11" s="28" customFormat="1" ht="15.75" customHeight="1" x14ac:dyDescent="0.2">
      <c r="A90" s="24"/>
      <c r="B90" s="35" t="s">
        <v>108</v>
      </c>
      <c r="C90" s="291">
        <v>2321655457.5499983</v>
      </c>
      <c r="D90" s="291">
        <v>4846961811.9309254</v>
      </c>
      <c r="E90" s="291">
        <v>7168617269.4809227</v>
      </c>
      <c r="F90" s="292">
        <v>2775080138.2010546</v>
      </c>
      <c r="G90" s="292">
        <v>38655660.974837005</v>
      </c>
      <c r="H90" s="178">
        <v>3.9179721913882082E-2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2267373623.8499932</v>
      </c>
      <c r="D92" s="289">
        <v>1396904932.1963897</v>
      </c>
      <c r="E92" s="289">
        <v>3664278556.0463839</v>
      </c>
      <c r="F92" s="290">
        <v>168403062.4799999</v>
      </c>
      <c r="G92" s="290">
        <v>21012054.086000022</v>
      </c>
      <c r="H92" s="179">
        <v>5.4660708177870054E-2</v>
      </c>
      <c r="I92" s="36"/>
      <c r="K92" s="5"/>
    </row>
    <row r="93" spans="1:11" ht="10.5" customHeight="1" x14ac:dyDescent="0.2">
      <c r="B93" s="16" t="s">
        <v>387</v>
      </c>
      <c r="C93" s="289">
        <v>623347.64668500319</v>
      </c>
      <c r="D93" s="289">
        <v>8292629.4892949881</v>
      </c>
      <c r="E93" s="289">
        <v>8915977.1359799914</v>
      </c>
      <c r="F93" s="290">
        <v>384148.5171499998</v>
      </c>
      <c r="G93" s="290">
        <v>8938.8912399999972</v>
      </c>
      <c r="H93" s="179">
        <v>-0.33118003226535753</v>
      </c>
      <c r="I93" s="34"/>
    </row>
    <row r="94" spans="1:11" ht="10.5" customHeight="1" x14ac:dyDescent="0.2">
      <c r="B94" s="16" t="s">
        <v>104</v>
      </c>
      <c r="C94" s="289">
        <v>1634250886.0599897</v>
      </c>
      <c r="D94" s="289">
        <v>3391726716.160006</v>
      </c>
      <c r="E94" s="289">
        <v>5025977602.2199965</v>
      </c>
      <c r="F94" s="290">
        <v>1708690368.8400033</v>
      </c>
      <c r="G94" s="290">
        <v>29437298.580000006</v>
      </c>
      <c r="H94" s="179">
        <v>2.7175747612049106E-2</v>
      </c>
      <c r="I94" s="34"/>
      <c r="K94" s="28"/>
    </row>
    <row r="95" spans="1:11" ht="10.5" customHeight="1" x14ac:dyDescent="0.2">
      <c r="B95" s="33" t="s">
        <v>106</v>
      </c>
      <c r="C95" s="289">
        <v>1631810427.7799902</v>
      </c>
      <c r="D95" s="289">
        <v>3368744805.2700067</v>
      </c>
      <c r="E95" s="289">
        <v>5000555233.0499964</v>
      </c>
      <c r="F95" s="290">
        <v>1686744148.6600037</v>
      </c>
      <c r="G95" s="290">
        <v>29296257.510000002</v>
      </c>
      <c r="H95" s="179">
        <v>2.7539185094200835E-2</v>
      </c>
      <c r="I95" s="34"/>
      <c r="K95" s="28"/>
    </row>
    <row r="96" spans="1:11" s="28" customFormat="1" ht="10.5" customHeight="1" x14ac:dyDescent="0.2">
      <c r="A96" s="24"/>
      <c r="B96" s="33" t="s">
        <v>304</v>
      </c>
      <c r="C96" s="289">
        <v>45104616.009999864</v>
      </c>
      <c r="D96" s="289">
        <v>823863201.22000182</v>
      </c>
      <c r="E96" s="289">
        <v>868967817.23000169</v>
      </c>
      <c r="F96" s="290">
        <v>695899203.45000184</v>
      </c>
      <c r="G96" s="290">
        <v>5391380.2499999953</v>
      </c>
      <c r="H96" s="179">
        <v>1.6156739252580099E-2</v>
      </c>
      <c r="I96" s="27"/>
      <c r="J96" s="5"/>
    </row>
    <row r="97" spans="1:11" s="28" customFormat="1" ht="10.5" customHeight="1" x14ac:dyDescent="0.2">
      <c r="A97" s="24"/>
      <c r="B97" s="33" t="s">
        <v>305</v>
      </c>
      <c r="C97" s="289">
        <v>157855.82000000059</v>
      </c>
      <c r="D97" s="289">
        <v>19805441.309999913</v>
      </c>
      <c r="E97" s="289">
        <v>19963297.129999913</v>
      </c>
      <c r="F97" s="290">
        <v>19532741.789999913</v>
      </c>
      <c r="G97" s="290">
        <v>95852.809999999969</v>
      </c>
      <c r="H97" s="179">
        <v>-0.12463693368530693</v>
      </c>
      <c r="I97" s="27"/>
      <c r="J97" s="5"/>
    </row>
    <row r="98" spans="1:11" s="28" customFormat="1" ht="10.5" customHeight="1" x14ac:dyDescent="0.2">
      <c r="A98" s="24"/>
      <c r="B98" s="33" t="s">
        <v>306</v>
      </c>
      <c r="C98" s="289">
        <v>2270607.4499999904</v>
      </c>
      <c r="D98" s="289">
        <v>374518068.81000137</v>
      </c>
      <c r="E98" s="289">
        <v>376788676.26000136</v>
      </c>
      <c r="F98" s="290">
        <v>368036412.94000137</v>
      </c>
      <c r="G98" s="290">
        <v>2251307.9700000007</v>
      </c>
      <c r="H98" s="179">
        <v>1.4533325265291275E-3</v>
      </c>
      <c r="I98" s="27"/>
      <c r="J98" s="5"/>
    </row>
    <row r="99" spans="1:11" s="28" customFormat="1" ht="10.5" customHeight="1" x14ac:dyDescent="0.2">
      <c r="A99" s="24"/>
      <c r="B99" s="33" t="s">
        <v>307</v>
      </c>
      <c r="C99" s="289">
        <v>410911868.79999673</v>
      </c>
      <c r="D99" s="289">
        <v>358426453.91999733</v>
      </c>
      <c r="E99" s="289">
        <v>769338322.71999407</v>
      </c>
      <c r="F99" s="290">
        <v>34517300.910000175</v>
      </c>
      <c r="G99" s="290">
        <v>4804146.1099999966</v>
      </c>
      <c r="H99" s="179">
        <v>1.648112309580263E-2</v>
      </c>
      <c r="I99" s="27"/>
      <c r="J99" s="5"/>
    </row>
    <row r="100" spans="1:11" s="28" customFormat="1" ht="10.5" customHeight="1" x14ac:dyDescent="0.2">
      <c r="A100" s="24"/>
      <c r="B100" s="33" t="s">
        <v>308</v>
      </c>
      <c r="C100" s="289">
        <v>529172013.19999397</v>
      </c>
      <c r="D100" s="289">
        <v>478378407.88000184</v>
      </c>
      <c r="E100" s="289">
        <v>1007550421.0799958</v>
      </c>
      <c r="F100" s="290">
        <v>139650742.53999913</v>
      </c>
      <c r="G100" s="290">
        <v>5604562.6500000078</v>
      </c>
      <c r="H100" s="179">
        <v>2.6882029399252882E-2</v>
      </c>
      <c r="I100" s="27"/>
      <c r="J100" s="5"/>
    </row>
    <row r="101" spans="1:11" s="28" customFormat="1" ht="10.5" customHeight="1" x14ac:dyDescent="0.2">
      <c r="A101" s="24"/>
      <c r="B101" s="33" t="s">
        <v>309</v>
      </c>
      <c r="C101" s="289">
        <v>644193466.49999952</v>
      </c>
      <c r="D101" s="289">
        <v>1313753232.1300039</v>
      </c>
      <c r="E101" s="289">
        <v>1957946698.6300035</v>
      </c>
      <c r="F101" s="290">
        <v>429107747.03000075</v>
      </c>
      <c r="G101" s="290">
        <v>11149007.720000001</v>
      </c>
      <c r="H101" s="179">
        <v>4.4629874786773494E-2</v>
      </c>
      <c r="I101" s="27"/>
      <c r="J101" s="5"/>
      <c r="K101" s="5"/>
    </row>
    <row r="102" spans="1:11" s="28" customFormat="1" ht="10.5" customHeight="1" x14ac:dyDescent="0.2">
      <c r="A102" s="24"/>
      <c r="B102" s="33" t="s">
        <v>105</v>
      </c>
      <c r="C102" s="289">
        <v>2440458.2799999919</v>
      </c>
      <c r="D102" s="289">
        <v>22981910.890000008</v>
      </c>
      <c r="E102" s="289">
        <v>25422369.169999998</v>
      </c>
      <c r="F102" s="290">
        <v>21946220.180000015</v>
      </c>
      <c r="G102" s="290">
        <v>141041.07000000004</v>
      </c>
      <c r="H102" s="179">
        <v>-3.9638383354915097E-2</v>
      </c>
      <c r="I102" s="27"/>
      <c r="J102" s="5"/>
      <c r="K102" s="5"/>
    </row>
    <row r="103" spans="1:11" ht="10.5" customHeight="1" x14ac:dyDescent="0.2">
      <c r="B103" s="16" t="s">
        <v>100</v>
      </c>
      <c r="C103" s="289">
        <v>46451616.780000396</v>
      </c>
      <c r="D103" s="289">
        <v>218344284.8292098</v>
      </c>
      <c r="E103" s="289">
        <v>264795901.60921022</v>
      </c>
      <c r="F103" s="290">
        <v>137273.61000000002</v>
      </c>
      <c r="G103" s="290">
        <v>871915.4800000001</v>
      </c>
      <c r="H103" s="179">
        <v>-4.8416982288509658E-2</v>
      </c>
      <c r="I103" s="34"/>
    </row>
    <row r="104" spans="1:11" ht="10.5" customHeight="1" x14ac:dyDescent="0.2">
      <c r="B104" s="16" t="s">
        <v>388</v>
      </c>
      <c r="C104" s="289">
        <v>79757.433314999551</v>
      </c>
      <c r="D104" s="289">
        <v>2004324.0007049991</v>
      </c>
      <c r="E104" s="289">
        <v>2084081.4340199984</v>
      </c>
      <c r="F104" s="290">
        <v>42423.482849999928</v>
      </c>
      <c r="G104" s="290">
        <v>1475.808760000001</v>
      </c>
      <c r="H104" s="179">
        <v>-0.45652802794205416</v>
      </c>
      <c r="I104" s="34"/>
    </row>
    <row r="105" spans="1:11" ht="10.5" customHeight="1" x14ac:dyDescent="0.2">
      <c r="B105" s="16" t="s">
        <v>107</v>
      </c>
      <c r="C105" s="289"/>
      <c r="D105" s="289">
        <v>961751731.19000137</v>
      </c>
      <c r="E105" s="289">
        <v>961751731.19000137</v>
      </c>
      <c r="F105" s="290">
        <v>954867251.45000136</v>
      </c>
      <c r="G105" s="290">
        <v>4945846.5299999928</v>
      </c>
      <c r="H105" s="179">
        <v>0.11935890042959962</v>
      </c>
      <c r="I105" s="34"/>
      <c r="K105" s="28"/>
    </row>
    <row r="106" spans="1:11" ht="10.5" customHeight="1" x14ac:dyDescent="0.2">
      <c r="B106" s="33" t="s">
        <v>110</v>
      </c>
      <c r="C106" s="289"/>
      <c r="D106" s="289">
        <v>283639550.76999927</v>
      </c>
      <c r="E106" s="289">
        <v>283639550.76999927</v>
      </c>
      <c r="F106" s="290">
        <v>283639550.76999927</v>
      </c>
      <c r="G106" s="290">
        <v>1475653.6199999982</v>
      </c>
      <c r="H106" s="179">
        <v>0.10995729982221447</v>
      </c>
      <c r="I106" s="34"/>
    </row>
    <row r="107" spans="1:11" s="28" customFormat="1" ht="10.5" customHeight="1" x14ac:dyDescent="0.2">
      <c r="A107" s="24"/>
      <c r="B107" s="33" t="s">
        <v>109</v>
      </c>
      <c r="C107" s="289"/>
      <c r="D107" s="289">
        <v>521784741.28000212</v>
      </c>
      <c r="E107" s="289">
        <v>521784741.28000212</v>
      </c>
      <c r="F107" s="290">
        <v>521784741.28000212</v>
      </c>
      <c r="G107" s="290">
        <v>2656092.9099999941</v>
      </c>
      <c r="H107" s="179">
        <v>0.11854101382275162</v>
      </c>
      <c r="I107" s="27"/>
      <c r="J107" s="5"/>
      <c r="K107" s="5"/>
    </row>
    <row r="108" spans="1:11" ht="10.5" customHeight="1" x14ac:dyDescent="0.2">
      <c r="B108" s="33" t="s">
        <v>112</v>
      </c>
      <c r="C108" s="289"/>
      <c r="D108" s="289">
        <v>154278359.40000001</v>
      </c>
      <c r="E108" s="289">
        <v>154278359.40000001</v>
      </c>
      <c r="F108" s="290">
        <v>149442459.40000001</v>
      </c>
      <c r="G108" s="290">
        <v>805600</v>
      </c>
      <c r="H108" s="179">
        <v>0.1402843138230967</v>
      </c>
      <c r="I108" s="34"/>
    </row>
    <row r="109" spans="1:11" ht="10.5" customHeight="1" x14ac:dyDescent="0.2">
      <c r="B109" s="33" t="s">
        <v>111</v>
      </c>
      <c r="C109" s="289"/>
      <c r="D109" s="289">
        <v>2049079.74</v>
      </c>
      <c r="E109" s="289">
        <v>2049079.74</v>
      </c>
      <c r="F109" s="290">
        <v>500</v>
      </c>
      <c r="G109" s="290">
        <v>8500</v>
      </c>
      <c r="H109" s="179">
        <v>9.4185429071669047E-2</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433851711.8904441</v>
      </c>
      <c r="E112" s="289">
        <v>433851711.8904441</v>
      </c>
      <c r="F112" s="290"/>
      <c r="G112" s="290"/>
      <c r="H112" s="179">
        <v>6.4157885986587226E-2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2184737.2200000035</v>
      </c>
      <c r="D115" s="289">
        <v>18926275.780000005</v>
      </c>
      <c r="E115" s="289">
        <v>21111013.000000011</v>
      </c>
      <c r="F115" s="290">
        <v>20447794.24000001</v>
      </c>
      <c r="G115" s="290">
        <v>57989.480000000025</v>
      </c>
      <c r="H115" s="285">
        <v>-6.3309947604871075E-2</v>
      </c>
      <c r="I115" s="39"/>
      <c r="J115" s="5"/>
    </row>
    <row r="116" spans="1:11" s="40" customFormat="1" ht="10.5" customHeight="1" x14ac:dyDescent="0.25">
      <c r="A116" s="38"/>
      <c r="B116" s="16" t="s">
        <v>381</v>
      </c>
      <c r="C116" s="289">
        <v>52037217.289999969</v>
      </c>
      <c r="D116" s="289">
        <v>39307203.890000097</v>
      </c>
      <c r="E116" s="289">
        <v>91344421.180000082</v>
      </c>
      <c r="F116" s="290">
        <v>135105.03</v>
      </c>
      <c r="G116" s="290">
        <v>543314.51000000013</v>
      </c>
      <c r="H116" s="285">
        <v>0.11134674456940652</v>
      </c>
      <c r="I116" s="39"/>
      <c r="J116" s="5"/>
      <c r="K116" s="5"/>
    </row>
    <row r="117" spans="1:11" s="40" customFormat="1" ht="10.5" customHeight="1" x14ac:dyDescent="0.25">
      <c r="A117" s="38"/>
      <c r="B117" s="16" t="s">
        <v>418</v>
      </c>
      <c r="C117" s="289"/>
      <c r="D117" s="289">
        <v>469965.29032799992</v>
      </c>
      <c r="E117" s="289">
        <v>469965.29032799992</v>
      </c>
      <c r="F117" s="290"/>
      <c r="G117" s="290">
        <v>20048</v>
      </c>
      <c r="H117" s="285">
        <v>-0.20447777944348855</v>
      </c>
      <c r="I117" s="39"/>
      <c r="J117" s="5"/>
      <c r="K117" s="5"/>
    </row>
    <row r="118" spans="1:11" ht="10.5" customHeight="1" x14ac:dyDescent="0.2">
      <c r="B118" s="16" t="s">
        <v>417</v>
      </c>
      <c r="C118" s="289"/>
      <c r="D118" s="289">
        <v>5355692.8633949962</v>
      </c>
      <c r="E118" s="289">
        <v>5355692.8633949962</v>
      </c>
      <c r="F118" s="290"/>
      <c r="G118" s="290"/>
      <c r="H118" s="179">
        <v>-1.2880069886147316E-2</v>
      </c>
      <c r="I118" s="34"/>
    </row>
    <row r="119" spans="1:11" ht="10.5" customHeight="1" x14ac:dyDescent="0.2">
      <c r="B119" s="16" t="s">
        <v>441</v>
      </c>
      <c r="C119" s="289"/>
      <c r="D119" s="289">
        <v>617068891.70520234</v>
      </c>
      <c r="E119" s="289">
        <v>617068891.70520234</v>
      </c>
      <c r="F119" s="290"/>
      <c r="G119" s="290"/>
      <c r="H119" s="179">
        <v>7.4950030752793273E-2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6902112.8899999987</v>
      </c>
      <c r="D123" s="289">
        <v>4029684.4199999995</v>
      </c>
      <c r="E123" s="289">
        <v>10931797.310000001</v>
      </c>
      <c r="F123" s="290">
        <v>305243.35000000003</v>
      </c>
      <c r="G123" s="290">
        <v>74549.290000000008</v>
      </c>
      <c r="H123" s="179">
        <v>5.1425665668136666E-4</v>
      </c>
      <c r="I123" s="34"/>
    </row>
    <row r="124" spans="1:11" ht="10.5" customHeight="1" x14ac:dyDescent="0.2">
      <c r="B124" s="16" t="s">
        <v>94</v>
      </c>
      <c r="C124" s="289">
        <v>165755.54000000047</v>
      </c>
      <c r="D124" s="289">
        <v>3763771.5599999991</v>
      </c>
      <c r="E124" s="289">
        <v>3929527.0999999996</v>
      </c>
      <c r="F124" s="290"/>
      <c r="G124" s="290">
        <v>13941.68</v>
      </c>
      <c r="H124" s="179">
        <v>-6.5513232336497973E-2</v>
      </c>
      <c r="I124" s="34"/>
    </row>
    <row r="125" spans="1:11" s="28" customFormat="1" ht="10.5" customHeight="1" x14ac:dyDescent="0.2">
      <c r="A125" s="24"/>
      <c r="B125" s="16" t="s">
        <v>92</v>
      </c>
      <c r="C125" s="289">
        <v>725296.54999999993</v>
      </c>
      <c r="D125" s="289">
        <v>108188.40999999999</v>
      </c>
      <c r="E125" s="289">
        <v>833484.96</v>
      </c>
      <c r="F125" s="290">
        <v>4810.1400000000012</v>
      </c>
      <c r="G125" s="290">
        <v>2463.8599999999997</v>
      </c>
      <c r="H125" s="179">
        <v>-0.35882794310091892</v>
      </c>
      <c r="I125" s="27"/>
      <c r="J125" s="5"/>
      <c r="K125" s="5"/>
    </row>
    <row r="126" spans="1:11" ht="10.5" customHeight="1" x14ac:dyDescent="0.2">
      <c r="B126" s="16" t="s">
        <v>93</v>
      </c>
      <c r="C126" s="289">
        <v>1325328.03</v>
      </c>
      <c r="D126" s="289">
        <v>230701.54000000004</v>
      </c>
      <c r="E126" s="289">
        <v>1556029.57</v>
      </c>
      <c r="F126" s="290">
        <v>44771.98</v>
      </c>
      <c r="G126" s="290">
        <v>4794.68</v>
      </c>
      <c r="H126" s="179">
        <v>-0.25476287156075972</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2147346.1599999992</v>
      </c>
      <c r="E129" s="289">
        <v>2147346.1599999992</v>
      </c>
      <c r="F129" s="290">
        <v>2146446.1599999992</v>
      </c>
      <c r="G129" s="290">
        <v>16416.239999999998</v>
      </c>
      <c r="H129" s="179">
        <v>-0.12514297349073655</v>
      </c>
      <c r="I129" s="34"/>
    </row>
    <row r="130" spans="1:11" ht="10.5" customHeight="1" x14ac:dyDescent="0.2">
      <c r="B130" s="16" t="s">
        <v>489</v>
      </c>
      <c r="C130" s="289"/>
      <c r="D130" s="289">
        <v>27514270.750050016</v>
      </c>
      <c r="E130" s="289">
        <v>27514270.750050016</v>
      </c>
      <c r="F130" s="290"/>
      <c r="G130" s="290"/>
      <c r="H130" s="179"/>
      <c r="I130" s="34"/>
    </row>
    <row r="131" spans="1:11" ht="10.5" customHeight="1" x14ac:dyDescent="0.2">
      <c r="B131" s="268" t="s">
        <v>487</v>
      </c>
      <c r="C131" s="289"/>
      <c r="D131" s="289">
        <v>15079261.536500007</v>
      </c>
      <c r="E131" s="289">
        <v>15079261.536500007</v>
      </c>
      <c r="F131" s="290"/>
      <c r="G131" s="290"/>
      <c r="H131" s="179">
        <v>0.29453246257349863</v>
      </c>
      <c r="I131" s="34"/>
    </row>
    <row r="132" spans="1:11" ht="10.5" customHeight="1" x14ac:dyDescent="0.2">
      <c r="B132" s="16" t="s">
        <v>420</v>
      </c>
      <c r="C132" s="289"/>
      <c r="D132" s="289">
        <v>31221864.650667995</v>
      </c>
      <c r="E132" s="289">
        <v>31221864.650667995</v>
      </c>
      <c r="F132" s="290"/>
      <c r="G132" s="290"/>
      <c r="H132" s="179">
        <v>0.2520763708425795</v>
      </c>
      <c r="I132" s="34"/>
    </row>
    <row r="133" spans="1:11" ht="10.5" customHeight="1" x14ac:dyDescent="0.2">
      <c r="B133" s="574" t="s">
        <v>449</v>
      </c>
      <c r="C133" s="289"/>
      <c r="D133" s="289">
        <v>30264.560000000001</v>
      </c>
      <c r="E133" s="289">
        <v>30264.560000000001</v>
      </c>
      <c r="F133" s="290"/>
      <c r="G133" s="290"/>
      <c r="H133" s="179">
        <v>-0.89730573357228383</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2904383.2700000182</v>
      </c>
      <c r="D135" s="289">
        <v>3409772.8240599968</v>
      </c>
      <c r="E135" s="289">
        <v>6314156.094060014</v>
      </c>
      <c r="F135" s="290">
        <v>1192603.5623700004</v>
      </c>
      <c r="G135" s="290">
        <v>23000.526816999998</v>
      </c>
      <c r="H135" s="179">
        <v>1.9721409812373469E-2</v>
      </c>
      <c r="I135" s="34"/>
    </row>
    <row r="136" spans="1:11" ht="10.5" customHeight="1" x14ac:dyDescent="0.2">
      <c r="B136" s="16" t="s">
        <v>283</v>
      </c>
      <c r="C136" s="289"/>
      <c r="D136" s="289">
        <v>-16792807.07</v>
      </c>
      <c r="E136" s="289">
        <v>-16792807.07</v>
      </c>
      <c r="F136" s="290">
        <v>-129648</v>
      </c>
      <c r="G136" s="290">
        <v>-118752</v>
      </c>
      <c r="H136" s="179">
        <v>0.106901747139869</v>
      </c>
      <c r="I136" s="34"/>
      <c r="K136" s="28"/>
    </row>
    <row r="137" spans="1:11" ht="10.5" customHeight="1" x14ac:dyDescent="0.2">
      <c r="B137" s="16" t="s">
        <v>279</v>
      </c>
      <c r="C137" s="289">
        <v>159.78</v>
      </c>
      <c r="D137" s="289">
        <v>-208882597.80000001</v>
      </c>
      <c r="E137" s="289">
        <v>-208882438.02000001</v>
      </c>
      <c r="F137" s="290">
        <v>-434963</v>
      </c>
      <c r="G137" s="290">
        <v>-1342674</v>
      </c>
      <c r="H137" s="179">
        <v>0.22580117931412769</v>
      </c>
      <c r="I137" s="34"/>
    </row>
    <row r="138" spans="1:11" s="28" customFormat="1" ht="10.5" customHeight="1" x14ac:dyDescent="0.2">
      <c r="A138" s="24"/>
      <c r="B138" s="29" t="s">
        <v>113</v>
      </c>
      <c r="C138" s="291">
        <v>4015024222.3399844</v>
      </c>
      <c r="D138" s="291">
        <v>6955947162.3262548</v>
      </c>
      <c r="E138" s="291">
        <v>10970971384.666241</v>
      </c>
      <c r="F138" s="292">
        <v>2856236691.8423748</v>
      </c>
      <c r="G138" s="292">
        <v>55572621.642817006</v>
      </c>
      <c r="H138" s="178">
        <v>4.5227474140469903E-2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17655510.309999902</v>
      </c>
      <c r="D140" s="289">
        <v>98663956.039999992</v>
      </c>
      <c r="E140" s="289">
        <v>116319466.34999989</v>
      </c>
      <c r="F140" s="290">
        <v>53870.310000000012</v>
      </c>
      <c r="G140" s="290">
        <v>786407.7900000005</v>
      </c>
      <c r="H140" s="179">
        <v>5.1939206570649432E-2</v>
      </c>
      <c r="I140" s="34"/>
    </row>
    <row r="141" spans="1:11" ht="10.5" customHeight="1" x14ac:dyDescent="0.2">
      <c r="B141" s="16" t="s">
        <v>100</v>
      </c>
      <c r="C141" s="289">
        <v>386045.55000000296</v>
      </c>
      <c r="D141" s="289">
        <v>8812448.9600000028</v>
      </c>
      <c r="E141" s="289">
        <v>9198494.5100000054</v>
      </c>
      <c r="F141" s="290"/>
      <c r="G141" s="290">
        <v>65370.21</v>
      </c>
      <c r="H141" s="179">
        <v>0.31168041777995037</v>
      </c>
      <c r="I141" s="34"/>
    </row>
    <row r="142" spans="1:11" ht="10.5" customHeight="1" x14ac:dyDescent="0.2">
      <c r="B142" s="16" t="s">
        <v>177</v>
      </c>
      <c r="C142" s="289">
        <v>1540732.9600000093</v>
      </c>
      <c r="D142" s="289">
        <v>1401548.0299999872</v>
      </c>
      <c r="E142" s="289">
        <v>2942280.9899999965</v>
      </c>
      <c r="F142" s="290">
        <v>981.60000000000014</v>
      </c>
      <c r="G142" s="290">
        <v>19683.78</v>
      </c>
      <c r="H142" s="179">
        <v>0.33184459368521302</v>
      </c>
      <c r="I142" s="34"/>
    </row>
    <row r="143" spans="1:11" ht="10.5" customHeight="1" x14ac:dyDescent="0.2">
      <c r="B143" s="16" t="s">
        <v>22</v>
      </c>
      <c r="C143" s="289">
        <v>34825485.48000066</v>
      </c>
      <c r="D143" s="289">
        <v>23994329.026250068</v>
      </c>
      <c r="E143" s="289">
        <v>58819814.506250724</v>
      </c>
      <c r="F143" s="290">
        <v>35564.9</v>
      </c>
      <c r="G143" s="290">
        <v>360761.95600000012</v>
      </c>
      <c r="H143" s="179">
        <v>0.15985854875867522</v>
      </c>
      <c r="I143" s="34"/>
    </row>
    <row r="144" spans="1:11" ht="10.5" customHeight="1" x14ac:dyDescent="0.2">
      <c r="B144" s="16" t="s">
        <v>381</v>
      </c>
      <c r="C144" s="289">
        <v>935523.94999999867</v>
      </c>
      <c r="D144" s="289">
        <v>410277.40500000009</v>
      </c>
      <c r="E144" s="289">
        <v>1345801.3549999988</v>
      </c>
      <c r="F144" s="290"/>
      <c r="G144" s="290">
        <v>8480</v>
      </c>
      <c r="H144" s="179">
        <v>0.43006359807751249</v>
      </c>
      <c r="I144" s="34"/>
    </row>
    <row r="145" spans="2:11" ht="10.5" customHeight="1" x14ac:dyDescent="0.2">
      <c r="B145" s="37" t="s">
        <v>312</v>
      </c>
      <c r="C145" s="289"/>
      <c r="D145" s="289">
        <v>2491778.5758200013</v>
      </c>
      <c r="E145" s="289">
        <v>2491778.5758200013</v>
      </c>
      <c r="F145" s="290"/>
      <c r="G145" s="290"/>
      <c r="H145" s="179">
        <v>-0.1453267651475828</v>
      </c>
      <c r="I145" s="34"/>
    </row>
    <row r="146" spans="2:11" ht="10.5" customHeight="1" x14ac:dyDescent="0.2">
      <c r="B146" s="16" t="s">
        <v>385</v>
      </c>
      <c r="C146" s="289">
        <v>20645644.809999991</v>
      </c>
      <c r="D146" s="289">
        <v>14769433.079999944</v>
      </c>
      <c r="E146" s="289">
        <v>35415077.889999934</v>
      </c>
      <c r="F146" s="290">
        <v>19171.030000000002</v>
      </c>
      <c r="G146" s="290">
        <v>221510.99999999994</v>
      </c>
      <c r="H146" s="179">
        <v>0.13157127318843331</v>
      </c>
      <c r="I146" s="34"/>
    </row>
    <row r="147" spans="2:11" ht="10.5" customHeight="1" x14ac:dyDescent="0.2">
      <c r="B147" s="16" t="s">
        <v>382</v>
      </c>
      <c r="C147" s="289"/>
      <c r="D147" s="289">
        <v>974196.56</v>
      </c>
      <c r="E147" s="289">
        <v>974196.56</v>
      </c>
      <c r="F147" s="290"/>
      <c r="G147" s="290">
        <v>6000</v>
      </c>
      <c r="H147" s="179">
        <v>-0.13475869212212854</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308</v>
      </c>
      <c r="D150" s="289">
        <v>3373226.2664939985</v>
      </c>
      <c r="E150" s="289">
        <v>3373534.2664939985</v>
      </c>
      <c r="F150" s="290">
        <v>2439.7783499999996</v>
      </c>
      <c r="G150" s="290">
        <v>7637.1315960000029</v>
      </c>
      <c r="H150" s="179">
        <v>0.3723879743867331</v>
      </c>
      <c r="I150" s="34"/>
    </row>
    <row r="151" spans="2:11" ht="10.5" customHeight="1" x14ac:dyDescent="0.2">
      <c r="B151" s="41" t="s">
        <v>120</v>
      </c>
      <c r="C151" s="293">
        <v>75989251.060000569</v>
      </c>
      <c r="D151" s="293">
        <v>154891193.943564</v>
      </c>
      <c r="E151" s="293">
        <v>230880445.0035646</v>
      </c>
      <c r="F151" s="294">
        <v>112027.61835000002</v>
      </c>
      <c r="G151" s="294">
        <v>1475851.8675960004</v>
      </c>
      <c r="H151" s="286">
        <v>0.10337676734602685</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30.6.2024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635708570.17000186</v>
      </c>
      <c r="D163" s="289">
        <v>69064895.42000033</v>
      </c>
      <c r="E163" s="289">
        <v>704773465.59000218</v>
      </c>
      <c r="F163" s="290">
        <v>1019062.1599999995</v>
      </c>
      <c r="G163" s="290">
        <v>5753682.6400000071</v>
      </c>
      <c r="H163" s="179">
        <v>-9.912911332743668E-2</v>
      </c>
      <c r="I163" s="36"/>
      <c r="J163" s="5"/>
    </row>
    <row r="164" spans="1:11" s="28" customFormat="1" ht="10.5" customHeight="1" x14ac:dyDescent="0.2">
      <c r="A164" s="24"/>
      <c r="B164" s="16" t="s">
        <v>117</v>
      </c>
      <c r="C164" s="289">
        <v>381342281.67999995</v>
      </c>
      <c r="D164" s="289">
        <v>50240932.340000026</v>
      </c>
      <c r="E164" s="289">
        <v>431583214.01999998</v>
      </c>
      <c r="F164" s="290">
        <v>18157.940000000006</v>
      </c>
      <c r="G164" s="290">
        <v>3046096.8899999997</v>
      </c>
      <c r="H164" s="179">
        <v>-0.14507768950167921</v>
      </c>
      <c r="I164" s="36"/>
      <c r="J164" s="5"/>
    </row>
    <row r="165" spans="1:11" s="28" customFormat="1" ht="10.5" customHeight="1" x14ac:dyDescent="0.2">
      <c r="A165" s="24"/>
      <c r="B165" s="16" t="s">
        <v>118</v>
      </c>
      <c r="C165" s="289">
        <v>11151159.549999952</v>
      </c>
      <c r="D165" s="289">
        <v>237645423.83999991</v>
      </c>
      <c r="E165" s="289">
        <v>248796583.38999984</v>
      </c>
      <c r="F165" s="290"/>
      <c r="G165" s="290">
        <v>1331386.67</v>
      </c>
      <c r="H165" s="179">
        <v>2.1986842358647563E-2</v>
      </c>
      <c r="I165" s="36"/>
      <c r="J165" s="5"/>
    </row>
    <row r="166" spans="1:11" s="28" customFormat="1" ht="10.5" customHeight="1" x14ac:dyDescent="0.2">
      <c r="A166" s="24"/>
      <c r="B166" s="16" t="s">
        <v>166</v>
      </c>
      <c r="C166" s="289">
        <v>108523593.03000052</v>
      </c>
      <c r="D166" s="289">
        <v>8942291.1400000937</v>
      </c>
      <c r="E166" s="289">
        <v>117465884.17000061</v>
      </c>
      <c r="F166" s="290">
        <v>14713.849999999997</v>
      </c>
      <c r="G166" s="290">
        <v>893636.37999999977</v>
      </c>
      <c r="H166" s="179">
        <v>-8.7516785765225036E-2</v>
      </c>
      <c r="I166" s="36"/>
      <c r="J166" s="5"/>
    </row>
    <row r="167" spans="1:11" s="28" customFormat="1" ht="10.5" customHeight="1" x14ac:dyDescent="0.2">
      <c r="A167" s="24"/>
      <c r="B167" s="16" t="s">
        <v>22</v>
      </c>
      <c r="C167" s="289">
        <v>73614242.829998821</v>
      </c>
      <c r="D167" s="289">
        <v>8583829.4299999997</v>
      </c>
      <c r="E167" s="289">
        <v>82198072.259998813</v>
      </c>
      <c r="F167" s="290">
        <v>2927</v>
      </c>
      <c r="G167" s="290">
        <v>562194.3199999996</v>
      </c>
      <c r="H167" s="179">
        <v>-0.12255815068163656</v>
      </c>
      <c r="I167" s="36"/>
      <c r="J167" s="5"/>
    </row>
    <row r="168" spans="1:11" s="28" customFormat="1" ht="10.5" customHeight="1" x14ac:dyDescent="0.2">
      <c r="A168" s="24"/>
      <c r="B168" s="16" t="s">
        <v>115</v>
      </c>
      <c r="C168" s="289">
        <v>62189155.459999494</v>
      </c>
      <c r="D168" s="289">
        <v>54169221.420000419</v>
      </c>
      <c r="E168" s="289">
        <v>116358376.87999992</v>
      </c>
      <c r="F168" s="290">
        <v>7297999.120000029</v>
      </c>
      <c r="G168" s="290">
        <v>713249.22999999975</v>
      </c>
      <c r="H168" s="179">
        <v>-2.1147440983596333E-2</v>
      </c>
      <c r="I168" s="36"/>
      <c r="J168" s="5"/>
    </row>
    <row r="169" spans="1:11" s="28" customFormat="1" ht="10.5" customHeight="1" x14ac:dyDescent="0.2">
      <c r="A169" s="24"/>
      <c r="B169" s="16" t="s">
        <v>114</v>
      </c>
      <c r="C169" s="289">
        <v>738362.65999999561</v>
      </c>
      <c r="D169" s="289">
        <v>40687776.190000348</v>
      </c>
      <c r="E169" s="289">
        <v>41426138.850000344</v>
      </c>
      <c r="F169" s="290">
        <v>4081.3900000000008</v>
      </c>
      <c r="G169" s="290">
        <v>254754.42999999956</v>
      </c>
      <c r="H169" s="179">
        <v>7.8714122569873757E-2</v>
      </c>
      <c r="I169" s="36"/>
      <c r="J169" s="5"/>
    </row>
    <row r="170" spans="1:11" s="28" customFormat="1" ht="10.5" customHeight="1" x14ac:dyDescent="0.2">
      <c r="A170" s="24"/>
      <c r="B170" s="16" t="s">
        <v>100</v>
      </c>
      <c r="C170" s="289">
        <v>20928.589999999953</v>
      </c>
      <c r="D170" s="289">
        <v>23260.400000000001</v>
      </c>
      <c r="E170" s="289">
        <v>44188.989999999954</v>
      </c>
      <c r="F170" s="290"/>
      <c r="G170" s="290">
        <v>185</v>
      </c>
      <c r="H170" s="179">
        <v>0.58903986930666141</v>
      </c>
      <c r="I170" s="36"/>
      <c r="J170" s="5"/>
    </row>
    <row r="171" spans="1:11" s="28" customFormat="1" ht="10.5" customHeight="1" x14ac:dyDescent="0.2">
      <c r="A171" s="24"/>
      <c r="B171" s="16" t="s">
        <v>283</v>
      </c>
      <c r="C171" s="289"/>
      <c r="D171" s="289">
        <v>-66648</v>
      </c>
      <c r="E171" s="289">
        <v>-66648</v>
      </c>
      <c r="F171" s="290"/>
      <c r="G171" s="290">
        <v>-312</v>
      </c>
      <c r="H171" s="179">
        <v>0.17869269949066213</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1496767.8335400005</v>
      </c>
      <c r="E173" s="289">
        <v>1496767.8335400005</v>
      </c>
      <c r="F173" s="290"/>
      <c r="G173" s="290"/>
      <c r="H173" s="179">
        <v>0.12022457881023363</v>
      </c>
      <c r="I173" s="36"/>
      <c r="J173" s="5"/>
    </row>
    <row r="174" spans="1:11" s="28" customFormat="1" ht="12.75" customHeight="1" x14ac:dyDescent="0.2">
      <c r="A174" s="24"/>
      <c r="B174" s="16" t="s">
        <v>374</v>
      </c>
      <c r="C174" s="289">
        <v>924653.07999999949</v>
      </c>
      <c r="D174" s="289">
        <v>679677.3450000009</v>
      </c>
      <c r="E174" s="289">
        <v>1604330.4250000003</v>
      </c>
      <c r="F174" s="290"/>
      <c r="G174" s="290">
        <v>5046</v>
      </c>
      <c r="H174" s="179">
        <v>-4.3373401972395254E-2</v>
      </c>
      <c r="I174" s="36"/>
      <c r="J174" s="5"/>
    </row>
    <row r="175" spans="1:11" s="28" customFormat="1" ht="12.75" customHeight="1" x14ac:dyDescent="0.2">
      <c r="A175" s="24"/>
      <c r="B175" s="574" t="s">
        <v>451</v>
      </c>
      <c r="C175" s="289"/>
      <c r="D175" s="289">
        <v>3672.78</v>
      </c>
      <c r="E175" s="289">
        <v>3672.78</v>
      </c>
      <c r="F175" s="290"/>
      <c r="G175" s="290"/>
      <c r="H175" s="179">
        <v>-0.91793238904120611</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1330292.9200000002</v>
      </c>
      <c r="E177" s="289">
        <v>1330292.9200000002</v>
      </c>
      <c r="F177" s="290"/>
      <c r="G177" s="290">
        <v>9112</v>
      </c>
      <c r="H177" s="179">
        <v>0.43389256087557349</v>
      </c>
      <c r="I177" s="36"/>
    </row>
    <row r="178" spans="1:11" s="28" customFormat="1" ht="14.25" customHeight="1" x14ac:dyDescent="0.2">
      <c r="A178" s="24"/>
      <c r="B178" s="35" t="s">
        <v>119</v>
      </c>
      <c r="C178" s="291">
        <v>1274212947.0500004</v>
      </c>
      <c r="D178" s="291">
        <v>472801393.05854112</v>
      </c>
      <c r="E178" s="291">
        <v>1747014340.1085415</v>
      </c>
      <c r="F178" s="292">
        <v>8356941.4600000288</v>
      </c>
      <c r="G178" s="292">
        <v>12569031.560000004</v>
      </c>
      <c r="H178" s="178">
        <v>-8.7355897821684292E-2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118787356.75000058</v>
      </c>
      <c r="D180" s="289">
        <v>84829917.117600039</v>
      </c>
      <c r="E180" s="289">
        <v>203617273.86760059</v>
      </c>
      <c r="F180" s="290"/>
      <c r="G180" s="290">
        <v>695503.56574999983</v>
      </c>
      <c r="H180" s="179">
        <v>0.15482442860098433</v>
      </c>
      <c r="I180" s="36"/>
      <c r="J180" s="5"/>
    </row>
    <row r="181" spans="1:11" s="28" customFormat="1" ht="10.5" customHeight="1" x14ac:dyDescent="0.2">
      <c r="A181" s="24"/>
      <c r="B181" s="16" t="s">
        <v>387</v>
      </c>
      <c r="C181" s="289">
        <v>43900.248799999994</v>
      </c>
      <c r="D181" s="289">
        <v>372205.58192999935</v>
      </c>
      <c r="E181" s="289">
        <v>416105.8307299994</v>
      </c>
      <c r="F181" s="290"/>
      <c r="G181" s="290">
        <v>938.96630000000016</v>
      </c>
      <c r="H181" s="179">
        <v>-5.0849154281609965E-2</v>
      </c>
      <c r="I181" s="36"/>
      <c r="J181" s="5"/>
    </row>
    <row r="182" spans="1:11" s="28" customFormat="1" ht="10.5" customHeight="1" x14ac:dyDescent="0.2">
      <c r="A182" s="24"/>
      <c r="B182" s="16" t="s">
        <v>104</v>
      </c>
      <c r="C182" s="289">
        <v>107057972.44999985</v>
      </c>
      <c r="D182" s="289">
        <v>71458051.099999949</v>
      </c>
      <c r="E182" s="289">
        <v>178516023.54999977</v>
      </c>
      <c r="F182" s="290"/>
      <c r="G182" s="290">
        <v>827345.62000000023</v>
      </c>
      <c r="H182" s="179">
        <v>4.988911167305643E-2</v>
      </c>
      <c r="I182" s="36"/>
      <c r="J182" s="5"/>
    </row>
    <row r="183" spans="1:11" s="28" customFormat="1" ht="10.5" customHeight="1" x14ac:dyDescent="0.2">
      <c r="A183" s="24"/>
      <c r="B183" s="33" t="s">
        <v>106</v>
      </c>
      <c r="C183" s="289">
        <v>86774010.200000018</v>
      </c>
      <c r="D183" s="289">
        <v>65592756.519999959</v>
      </c>
      <c r="E183" s="289">
        <v>152366766.71999997</v>
      </c>
      <c r="F183" s="290"/>
      <c r="G183" s="290">
        <v>767642.95000000007</v>
      </c>
      <c r="H183" s="179">
        <v>6.8643359871083831E-2</v>
      </c>
      <c r="I183" s="36"/>
      <c r="J183" s="5"/>
    </row>
    <row r="184" spans="1:11" s="28" customFormat="1" ht="10.5" customHeight="1" x14ac:dyDescent="0.2">
      <c r="A184" s="24"/>
      <c r="B184" s="33" t="s">
        <v>304</v>
      </c>
      <c r="C184" s="289">
        <v>2045631.6099999975</v>
      </c>
      <c r="D184" s="289">
        <v>5538057.0300000012</v>
      </c>
      <c r="E184" s="289">
        <v>7583688.6399999987</v>
      </c>
      <c r="F184" s="290"/>
      <c r="G184" s="290">
        <v>89169.430000000022</v>
      </c>
      <c r="H184" s="179">
        <v>0.2307371547883359</v>
      </c>
      <c r="I184" s="36"/>
      <c r="J184" s="5"/>
    </row>
    <row r="185" spans="1:11" s="28" customFormat="1" ht="10.5" customHeight="1" x14ac:dyDescent="0.2">
      <c r="A185" s="24"/>
      <c r="B185" s="33" t="s">
        <v>305</v>
      </c>
      <c r="C185" s="289">
        <v>3428.3899999999994</v>
      </c>
      <c r="D185" s="289">
        <v>520800.70000000024</v>
      </c>
      <c r="E185" s="289">
        <v>524229.09000000026</v>
      </c>
      <c r="F185" s="290"/>
      <c r="G185" s="290">
        <v>4201.7299999999996</v>
      </c>
      <c r="H185" s="179">
        <v>0.13387762639676382</v>
      </c>
      <c r="I185" s="36"/>
      <c r="J185" s="5"/>
    </row>
    <row r="186" spans="1:11" s="28" customFormat="1" ht="10.5" customHeight="1" x14ac:dyDescent="0.2">
      <c r="A186" s="24"/>
      <c r="B186" s="33" t="s">
        <v>306</v>
      </c>
      <c r="C186" s="289">
        <v>19894.220000000005</v>
      </c>
      <c r="D186" s="289">
        <v>1698047.7599999984</v>
      </c>
      <c r="E186" s="289">
        <v>1717941.9799999984</v>
      </c>
      <c r="F186" s="290"/>
      <c r="G186" s="290">
        <v>17953.71</v>
      </c>
      <c r="H186" s="179">
        <v>-0.35314896981936417</v>
      </c>
      <c r="I186" s="36"/>
      <c r="J186" s="5"/>
    </row>
    <row r="187" spans="1:11" s="28" customFormat="1" ht="10.5" customHeight="1" x14ac:dyDescent="0.2">
      <c r="A187" s="24"/>
      <c r="B187" s="33" t="s">
        <v>307</v>
      </c>
      <c r="C187" s="289">
        <v>10937423.520000024</v>
      </c>
      <c r="D187" s="289">
        <v>6051238.8299999908</v>
      </c>
      <c r="E187" s="289">
        <v>16988662.350000016</v>
      </c>
      <c r="F187" s="290"/>
      <c r="G187" s="290">
        <v>75781.149999999994</v>
      </c>
      <c r="H187" s="179">
        <v>4.4103369593381014E-2</v>
      </c>
      <c r="I187" s="36"/>
      <c r="J187" s="5"/>
    </row>
    <row r="188" spans="1:11" s="28" customFormat="1" ht="10.5" customHeight="1" x14ac:dyDescent="0.2">
      <c r="A188" s="24"/>
      <c r="B188" s="33" t="s">
        <v>308</v>
      </c>
      <c r="C188" s="289">
        <v>14665397.160000158</v>
      </c>
      <c r="D188" s="289">
        <v>6286517.6200000029</v>
      </c>
      <c r="E188" s="289">
        <v>20951914.780000161</v>
      </c>
      <c r="F188" s="290"/>
      <c r="G188" s="290">
        <v>95766.87000000001</v>
      </c>
      <c r="H188" s="179">
        <v>4.5500052441135308E-2</v>
      </c>
      <c r="I188" s="36"/>
      <c r="J188" s="5"/>
      <c r="K188" s="5"/>
    </row>
    <row r="189" spans="1:11" s="28" customFormat="1" ht="10.5" customHeight="1" x14ac:dyDescent="0.2">
      <c r="A189" s="24"/>
      <c r="B189" s="33" t="s">
        <v>309</v>
      </c>
      <c r="C189" s="289">
        <v>59102235.299999833</v>
      </c>
      <c r="D189" s="289">
        <v>45498094.579999968</v>
      </c>
      <c r="E189" s="289">
        <v>104600329.87999982</v>
      </c>
      <c r="F189" s="290"/>
      <c r="G189" s="290">
        <v>484770.06000000006</v>
      </c>
      <c r="H189" s="179">
        <v>7.8483068305155612E-2</v>
      </c>
      <c r="I189" s="36"/>
      <c r="J189" s="5"/>
      <c r="K189" s="5"/>
    </row>
    <row r="190" spans="1:11" ht="10.5" customHeight="1" x14ac:dyDescent="0.2">
      <c r="B190" s="33" t="s">
        <v>105</v>
      </c>
      <c r="C190" s="289">
        <v>20283962.249999829</v>
      </c>
      <c r="D190" s="289">
        <v>5865294.5799999777</v>
      </c>
      <c r="E190" s="289">
        <v>26149256.829999801</v>
      </c>
      <c r="F190" s="290"/>
      <c r="G190" s="290">
        <v>59702.670000000071</v>
      </c>
      <c r="H190" s="179">
        <v>-4.7510650626091944E-2</v>
      </c>
      <c r="I190" s="34"/>
    </row>
    <row r="191" spans="1:11" ht="10.5" customHeight="1" x14ac:dyDescent="0.2">
      <c r="B191" s="16" t="s">
        <v>116</v>
      </c>
      <c r="C191" s="289">
        <v>120980467.30000015</v>
      </c>
      <c r="D191" s="289">
        <v>15508085.089999901</v>
      </c>
      <c r="E191" s="289">
        <v>136488552.39000005</v>
      </c>
      <c r="F191" s="290"/>
      <c r="G191" s="290">
        <v>390018.11</v>
      </c>
      <c r="H191" s="179">
        <v>-6.8576554463383843E-2</v>
      </c>
      <c r="I191" s="34"/>
    </row>
    <row r="192" spans="1:11" ht="10.5" customHeight="1" x14ac:dyDescent="0.2">
      <c r="B192" s="16" t="s">
        <v>117</v>
      </c>
      <c r="C192" s="289">
        <v>81147595.409999907</v>
      </c>
      <c r="D192" s="289">
        <v>15018189.76</v>
      </c>
      <c r="E192" s="289">
        <v>96165785.169999897</v>
      </c>
      <c r="F192" s="290"/>
      <c r="G192" s="290">
        <v>244779.71999999997</v>
      </c>
      <c r="H192" s="179">
        <v>-0.11102997092468025</v>
      </c>
      <c r="I192" s="34"/>
      <c r="K192" s="28"/>
    </row>
    <row r="193" spans="1:11" ht="10.5" customHeight="1" x14ac:dyDescent="0.2">
      <c r="B193" s="16" t="s">
        <v>118</v>
      </c>
      <c r="C193" s="289">
        <v>1269249.690000006</v>
      </c>
      <c r="D193" s="289">
        <v>26212845.449999996</v>
      </c>
      <c r="E193" s="289">
        <v>27482095.140000001</v>
      </c>
      <c r="F193" s="290"/>
      <c r="G193" s="290">
        <v>23930.66</v>
      </c>
      <c r="H193" s="179">
        <v>7.9343254995660528E-2</v>
      </c>
      <c r="I193" s="34"/>
      <c r="K193" s="28"/>
    </row>
    <row r="194" spans="1:11" s="28" customFormat="1" ht="10.5" customHeight="1" x14ac:dyDescent="0.2">
      <c r="A194" s="24"/>
      <c r="B194" s="16" t="s">
        <v>115</v>
      </c>
      <c r="C194" s="289">
        <v>11520587.920000054</v>
      </c>
      <c r="D194" s="289">
        <v>15512807.779999992</v>
      </c>
      <c r="E194" s="289">
        <v>27033395.700000044</v>
      </c>
      <c r="F194" s="290"/>
      <c r="G194" s="290">
        <v>57758.739999999976</v>
      </c>
      <c r="H194" s="179">
        <v>-3.4778722606705892E-2</v>
      </c>
      <c r="I194" s="36"/>
      <c r="J194" s="5"/>
    </row>
    <row r="195" spans="1:11" s="28" customFormat="1" ht="10.5" customHeight="1" x14ac:dyDescent="0.2">
      <c r="A195" s="24"/>
      <c r="B195" s="16" t="s">
        <v>114</v>
      </c>
      <c r="C195" s="289">
        <v>88370.310000000201</v>
      </c>
      <c r="D195" s="289">
        <v>12120654.700000048</v>
      </c>
      <c r="E195" s="289">
        <v>12209025.010000048</v>
      </c>
      <c r="F195" s="290"/>
      <c r="G195" s="290">
        <v>29921.569999999963</v>
      </c>
      <c r="H195" s="179">
        <v>-1.6550769814066224E-2</v>
      </c>
      <c r="I195" s="36"/>
      <c r="J195" s="5"/>
      <c r="K195" s="5"/>
    </row>
    <row r="196" spans="1:11" s="28" customFormat="1" ht="10.5" customHeight="1" x14ac:dyDescent="0.2">
      <c r="A196" s="24"/>
      <c r="B196" s="16" t="s">
        <v>95</v>
      </c>
      <c r="C196" s="289">
        <v>795989.33999999927</v>
      </c>
      <c r="D196" s="289">
        <v>4463550.5199999996</v>
      </c>
      <c r="E196" s="289">
        <v>5259539.8599999985</v>
      </c>
      <c r="F196" s="290"/>
      <c r="G196" s="290">
        <v>16309.040000000005</v>
      </c>
      <c r="H196" s="179">
        <v>1.6028704747605982E-3</v>
      </c>
      <c r="I196" s="36"/>
      <c r="J196" s="5"/>
      <c r="K196" s="5"/>
    </row>
    <row r="197" spans="1:11" ht="10.5" customHeight="1" x14ac:dyDescent="0.2">
      <c r="B197" s="16" t="s">
        <v>381</v>
      </c>
      <c r="C197" s="289">
        <v>55259876.120000027</v>
      </c>
      <c r="D197" s="289">
        <v>9217250.9585709982</v>
      </c>
      <c r="E197" s="289">
        <v>64477127.078571029</v>
      </c>
      <c r="F197" s="290"/>
      <c r="G197" s="290">
        <v>429315.40000000008</v>
      </c>
      <c r="H197" s="179">
        <v>0.52759969569632958</v>
      </c>
      <c r="I197" s="20"/>
    </row>
    <row r="198" spans="1:11" ht="10.5" customHeight="1" x14ac:dyDescent="0.2">
      <c r="B198" s="16" t="s">
        <v>418</v>
      </c>
      <c r="C198" s="289"/>
      <c r="D198" s="289">
        <v>57101.764592000007</v>
      </c>
      <c r="E198" s="289">
        <v>57101.764592000007</v>
      </c>
      <c r="F198" s="290"/>
      <c r="G198" s="290"/>
      <c r="H198" s="179">
        <v>0.6868752724788052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8972858.9870439973</v>
      </c>
      <c r="E200" s="289">
        <v>8972858.9870439973</v>
      </c>
      <c r="F200" s="290"/>
      <c r="G200" s="290"/>
      <c r="H200" s="179">
        <v>0.23654180897113308</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96313803.76235801</v>
      </c>
      <c r="E202" s="289">
        <v>96313803.76235801</v>
      </c>
      <c r="F202" s="290"/>
      <c r="G202" s="290"/>
      <c r="H202" s="179">
        <v>-4.5972506941302727E-2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v>-0.53331057856884834</v>
      </c>
      <c r="I205" s="34"/>
    </row>
    <row r="206" spans="1:11" ht="10.5" customHeight="1" x14ac:dyDescent="0.2">
      <c r="B206" s="16" t="s">
        <v>100</v>
      </c>
      <c r="C206" s="289">
        <v>389555.02000000025</v>
      </c>
      <c r="D206" s="289">
        <v>2741196.0039999997</v>
      </c>
      <c r="E206" s="289">
        <v>3130751.0240000002</v>
      </c>
      <c r="F206" s="290"/>
      <c r="G206" s="290">
        <v>11769.01</v>
      </c>
      <c r="H206" s="179">
        <v>0.14579839808305084</v>
      </c>
      <c r="I206" s="34"/>
    </row>
    <row r="207" spans="1:11" ht="10.5" customHeight="1" x14ac:dyDescent="0.2">
      <c r="B207" s="16" t="s">
        <v>388</v>
      </c>
      <c r="C207" s="289">
        <v>20078.751200000039</v>
      </c>
      <c r="D207" s="289">
        <v>250157.11807000061</v>
      </c>
      <c r="E207" s="289">
        <v>270235.86927000061</v>
      </c>
      <c r="F207" s="290"/>
      <c r="G207" s="290">
        <v>392.53369999999984</v>
      </c>
      <c r="H207" s="179">
        <v>-0.22843906798824232</v>
      </c>
      <c r="I207" s="34"/>
    </row>
    <row r="208" spans="1:11" ht="10.5" customHeight="1" x14ac:dyDescent="0.2">
      <c r="B208" s="16" t="s">
        <v>94</v>
      </c>
      <c r="C208" s="289">
        <v>4459.1000000000013</v>
      </c>
      <c r="D208" s="289">
        <v>144512.25</v>
      </c>
      <c r="E208" s="289">
        <v>148971.35</v>
      </c>
      <c r="F208" s="290"/>
      <c r="G208" s="290"/>
      <c r="H208" s="179">
        <v>-0.30046201395710503</v>
      </c>
      <c r="I208" s="34"/>
      <c r="K208" s="28"/>
    </row>
    <row r="209" spans="1:11" ht="10.5" customHeight="1" x14ac:dyDescent="0.2">
      <c r="B209" s="16" t="s">
        <v>92</v>
      </c>
      <c r="C209" s="289">
        <v>139426.56999999992</v>
      </c>
      <c r="D209" s="289">
        <v>20851.310000000009</v>
      </c>
      <c r="E209" s="289">
        <v>160277.87999999992</v>
      </c>
      <c r="F209" s="290"/>
      <c r="G209" s="290">
        <v>221.02</v>
      </c>
      <c r="H209" s="179">
        <v>-0.12775808386792242</v>
      </c>
      <c r="I209" s="34"/>
    </row>
    <row r="210" spans="1:11" s="28" customFormat="1" ht="10.5" customHeight="1" x14ac:dyDescent="0.2">
      <c r="A210" s="24"/>
      <c r="B210" s="16" t="s">
        <v>93</v>
      </c>
      <c r="C210" s="289">
        <v>146290.37999999998</v>
      </c>
      <c r="D210" s="289">
        <v>21970.5</v>
      </c>
      <c r="E210" s="289">
        <v>168260.87999999998</v>
      </c>
      <c r="F210" s="290"/>
      <c r="G210" s="290"/>
      <c r="H210" s="179">
        <v>-0.10321501013874401</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688357.88000000035</v>
      </c>
      <c r="D212" s="289">
        <v>5034690.7699999977</v>
      </c>
      <c r="E212" s="289">
        <v>5723048.6499999976</v>
      </c>
      <c r="F212" s="290"/>
      <c r="G212" s="290">
        <v>19251.54</v>
      </c>
      <c r="H212" s="179">
        <v>0.65024168237107682</v>
      </c>
      <c r="I212" s="34"/>
    </row>
    <row r="213" spans="1:11" ht="10.5" customHeight="1" x14ac:dyDescent="0.2">
      <c r="B213" s="16" t="s">
        <v>107</v>
      </c>
      <c r="C213" s="289"/>
      <c r="D213" s="289">
        <v>500</v>
      </c>
      <c r="E213" s="289">
        <v>500</v>
      </c>
      <c r="F213" s="290"/>
      <c r="G213" s="290"/>
      <c r="H213" s="179">
        <v>0</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v>0</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42699.140000000014</v>
      </c>
      <c r="D218" s="289">
        <v>80490.440000000017</v>
      </c>
      <c r="E218" s="289">
        <v>123189.58000000003</v>
      </c>
      <c r="F218" s="290"/>
      <c r="G218" s="290">
        <v>231.95999999999998</v>
      </c>
      <c r="H218" s="179">
        <v>0.74975058263668881</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523554.27</v>
      </c>
      <c r="D221" s="295">
        <v>293637.76999999996</v>
      </c>
      <c r="E221" s="295">
        <v>817192.04</v>
      </c>
      <c r="F221" s="296"/>
      <c r="G221" s="296">
        <v>2510.2399999999998</v>
      </c>
      <c r="H221" s="190">
        <v>0.28927654299877759</v>
      </c>
      <c r="I221" s="47"/>
      <c r="J221" s="5"/>
    </row>
    <row r="222" spans="1:11" s="28" customFormat="1" ht="10.5" customHeight="1" x14ac:dyDescent="0.2">
      <c r="A222" s="24"/>
      <c r="B222" s="16" t="s">
        <v>382</v>
      </c>
      <c r="C222" s="295"/>
      <c r="D222" s="295">
        <v>3085</v>
      </c>
      <c r="E222" s="295">
        <v>3085</v>
      </c>
      <c r="F222" s="296"/>
      <c r="G222" s="296"/>
      <c r="H222" s="190">
        <v>-0.20604282478896441</v>
      </c>
      <c r="I222" s="47"/>
      <c r="J222" s="5"/>
    </row>
    <row r="223" spans="1:11" s="28" customFormat="1" ht="10.5" customHeight="1" x14ac:dyDescent="0.2">
      <c r="A223" s="24"/>
      <c r="B223" s="268" t="s">
        <v>255</v>
      </c>
      <c r="C223" s="295"/>
      <c r="D223" s="295">
        <v>141233.68</v>
      </c>
      <c r="E223" s="295">
        <v>141233.68</v>
      </c>
      <c r="F223" s="296"/>
      <c r="G223" s="296">
        <v>1050</v>
      </c>
      <c r="H223" s="190">
        <v>-4.7653700493510698E-2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14639325.912052</v>
      </c>
      <c r="E227" s="295">
        <v>14639325.912052</v>
      </c>
      <c r="F227" s="296"/>
      <c r="G227" s="296"/>
      <c r="H227" s="190">
        <v>0.32025833680785909</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35569.264900000002</v>
      </c>
      <c r="E229" s="295">
        <v>35569.264900000002</v>
      </c>
      <c r="F229" s="296"/>
      <c r="G229" s="296"/>
      <c r="H229" s="190">
        <v>0.43141410591139673</v>
      </c>
      <c r="I229" s="47"/>
      <c r="J229" s="5"/>
    </row>
    <row r="230" spans="1:11" s="28" customFormat="1" ht="10.5" customHeight="1" x14ac:dyDescent="0.2">
      <c r="A230" s="24"/>
      <c r="B230" s="16" t="s">
        <v>374</v>
      </c>
      <c r="C230" s="295">
        <v>109024.8</v>
      </c>
      <c r="D230" s="295">
        <v>62651.322500000148</v>
      </c>
      <c r="E230" s="295">
        <v>171676.12250000014</v>
      </c>
      <c r="F230" s="296"/>
      <c r="G230" s="296">
        <v>579</v>
      </c>
      <c r="H230" s="190">
        <v>-1.4163482513536163E-2</v>
      </c>
      <c r="I230" s="47"/>
      <c r="J230" s="5"/>
    </row>
    <row r="231" spans="1:11" s="28" customFormat="1" ht="10.5" customHeight="1" x14ac:dyDescent="0.2">
      <c r="A231" s="24"/>
      <c r="B231" s="16" t="s">
        <v>420</v>
      </c>
      <c r="C231" s="295"/>
      <c r="D231" s="295">
        <v>832283.48753000004</v>
      </c>
      <c r="E231" s="295">
        <v>832283.48753000004</v>
      </c>
      <c r="F231" s="296"/>
      <c r="G231" s="296"/>
      <c r="H231" s="190">
        <v>0.73386972644992876</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184337.73999999976</v>
      </c>
      <c r="D234" s="295">
        <v>1137948.8940279994</v>
      </c>
      <c r="E234" s="295">
        <v>1322286.6340279989</v>
      </c>
      <c r="F234" s="296"/>
      <c r="G234" s="296">
        <v>7178.422830999999</v>
      </c>
      <c r="H234" s="190">
        <v>0.20573461935754533</v>
      </c>
      <c r="I234" s="47"/>
      <c r="J234" s="5"/>
      <c r="K234" s="5"/>
    </row>
    <row r="235" spans="1:11" s="28" customFormat="1" ht="10.5" customHeight="1" x14ac:dyDescent="0.2">
      <c r="A235" s="24"/>
      <c r="B235" s="16" t="s">
        <v>283</v>
      </c>
      <c r="C235" s="295"/>
      <c r="D235" s="295">
        <v>-622464</v>
      </c>
      <c r="E235" s="295">
        <v>-622464</v>
      </c>
      <c r="F235" s="296"/>
      <c r="G235" s="296">
        <v>-1176</v>
      </c>
      <c r="H235" s="190">
        <v>0.17485051639789817</v>
      </c>
      <c r="I235" s="47"/>
      <c r="J235" s="5"/>
    </row>
    <row r="236" spans="1:11" s="28" customFormat="1" ht="12.75" customHeight="1" x14ac:dyDescent="0.2">
      <c r="A236" s="24"/>
      <c r="B236" s="16" t="s">
        <v>279</v>
      </c>
      <c r="C236" s="295">
        <v>73</v>
      </c>
      <c r="D236" s="295">
        <v>-11489484</v>
      </c>
      <c r="E236" s="295">
        <v>-11489411</v>
      </c>
      <c r="F236" s="296"/>
      <c r="G236" s="296">
        <v>-51178</v>
      </c>
      <c r="H236" s="190">
        <v>0.39486229733092948</v>
      </c>
      <c r="I236" s="47"/>
    </row>
    <row r="237" spans="1:11" ht="10.5" customHeight="1" x14ac:dyDescent="0.2">
      <c r="B237" s="35" t="s">
        <v>245</v>
      </c>
      <c r="C237" s="297">
        <v>499199222.19000059</v>
      </c>
      <c r="D237" s="297">
        <v>373425782.6887899</v>
      </c>
      <c r="E237" s="297">
        <v>872625004.8787905</v>
      </c>
      <c r="F237" s="298"/>
      <c r="G237" s="298">
        <v>2706651.1185809998</v>
      </c>
      <c r="H237" s="180">
        <v>4.4518841680295962E-2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2494600708.9099932</v>
      </c>
      <c r="D239" s="295">
        <v>1514313007.7702398</v>
      </c>
      <c r="E239" s="295">
        <v>4008913716.680233</v>
      </c>
      <c r="F239" s="296">
        <v>168441554.37999991</v>
      </c>
      <c r="G239" s="296">
        <v>22630513.927750025</v>
      </c>
      <c r="H239" s="190">
        <v>5.6345499000582722E-2</v>
      </c>
      <c r="I239" s="47"/>
    </row>
    <row r="240" spans="1:11" ht="10.5" customHeight="1" x14ac:dyDescent="0.2">
      <c r="B240" s="16" t="s">
        <v>387</v>
      </c>
      <c r="C240" s="295">
        <v>667247.89548500313</v>
      </c>
      <c r="D240" s="295">
        <v>8664835.0712249875</v>
      </c>
      <c r="E240" s="295">
        <v>9332082.9667099901</v>
      </c>
      <c r="F240" s="296">
        <v>384148.5171499998</v>
      </c>
      <c r="G240" s="296">
        <v>9877.8575399999991</v>
      </c>
      <c r="H240" s="190">
        <v>-0.32225463689289546</v>
      </c>
      <c r="I240" s="47"/>
    </row>
    <row r="241" spans="2:9" ht="10.5" customHeight="1" x14ac:dyDescent="0.2">
      <c r="B241" s="16" t="s">
        <v>104</v>
      </c>
      <c r="C241" s="295">
        <v>1870478096.3499901</v>
      </c>
      <c r="D241" s="295">
        <v>3486896491.4800057</v>
      </c>
      <c r="E241" s="295">
        <v>5357374587.8299961</v>
      </c>
      <c r="F241" s="296">
        <v>1708724253.7200029</v>
      </c>
      <c r="G241" s="296">
        <v>31379791.580000002</v>
      </c>
      <c r="H241" s="190">
        <v>2.5713907648319489E-2</v>
      </c>
      <c r="I241" s="47"/>
    </row>
    <row r="242" spans="2:9" ht="10.5" customHeight="1" x14ac:dyDescent="0.2">
      <c r="B242" s="33" t="s">
        <v>106</v>
      </c>
      <c r="C242" s="295">
        <v>1718584437.97999</v>
      </c>
      <c r="D242" s="295">
        <v>3434337561.7900066</v>
      </c>
      <c r="E242" s="295">
        <v>5152921999.7699957</v>
      </c>
      <c r="F242" s="296">
        <v>1686744148.6600037</v>
      </c>
      <c r="G242" s="296">
        <v>30063900.460000008</v>
      </c>
      <c r="H242" s="190">
        <v>2.8709175872910331E-2</v>
      </c>
      <c r="I242" s="47"/>
    </row>
    <row r="243" spans="2:9" ht="10.5" customHeight="1" x14ac:dyDescent="0.2">
      <c r="B243" s="33" t="s">
        <v>304</v>
      </c>
      <c r="C243" s="295">
        <v>47150247.619999856</v>
      </c>
      <c r="D243" s="295">
        <v>829401258.25000179</v>
      </c>
      <c r="E243" s="295">
        <v>876551505.87000155</v>
      </c>
      <c r="F243" s="296">
        <v>695899203.45000184</v>
      </c>
      <c r="G243" s="296">
        <v>5480549.679999996</v>
      </c>
      <c r="H243" s="190">
        <v>1.7691865606306756E-2</v>
      </c>
      <c r="I243" s="47"/>
    </row>
    <row r="244" spans="2:9" ht="10.5" customHeight="1" x14ac:dyDescent="0.2">
      <c r="B244" s="33" t="s">
        <v>305</v>
      </c>
      <c r="C244" s="295">
        <v>161284.2100000006</v>
      </c>
      <c r="D244" s="295">
        <v>20326242.009999912</v>
      </c>
      <c r="E244" s="295">
        <v>20487526.219999913</v>
      </c>
      <c r="F244" s="296">
        <v>19532741.789999913</v>
      </c>
      <c r="G244" s="296">
        <v>100054.53999999996</v>
      </c>
      <c r="H244" s="190">
        <v>-0.11950028770137922</v>
      </c>
      <c r="I244" s="47"/>
    </row>
    <row r="245" spans="2:9" ht="10.5" customHeight="1" x14ac:dyDescent="0.2">
      <c r="B245" s="33" t="s">
        <v>306</v>
      </c>
      <c r="C245" s="295">
        <v>2290501.6699999901</v>
      </c>
      <c r="D245" s="295">
        <v>376216116.57000136</v>
      </c>
      <c r="E245" s="295">
        <v>378506618.24000132</v>
      </c>
      <c r="F245" s="296">
        <v>368036412.94000137</v>
      </c>
      <c r="G245" s="296">
        <v>2269261.6800000006</v>
      </c>
      <c r="H245" s="190">
        <v>-1.0322247227391168E-3</v>
      </c>
      <c r="I245" s="47"/>
    </row>
    <row r="246" spans="2:9" ht="10.5" customHeight="1" x14ac:dyDescent="0.2">
      <c r="B246" s="33" t="s">
        <v>307</v>
      </c>
      <c r="C246" s="295">
        <v>421849292.31999671</v>
      </c>
      <c r="D246" s="295">
        <v>364477692.74999732</v>
      </c>
      <c r="E246" s="295">
        <v>786326985.06999409</v>
      </c>
      <c r="F246" s="296">
        <v>34517300.910000175</v>
      </c>
      <c r="G246" s="296">
        <v>4879927.2599999961</v>
      </c>
      <c r="H246" s="190">
        <v>1.7062448261030871E-2</v>
      </c>
      <c r="I246" s="47"/>
    </row>
    <row r="247" spans="2:9" ht="10.5" customHeight="1" x14ac:dyDescent="0.2">
      <c r="B247" s="33" t="s">
        <v>308</v>
      </c>
      <c r="C247" s="295">
        <v>543837410.35999417</v>
      </c>
      <c r="D247" s="295">
        <v>484664925.50000185</v>
      </c>
      <c r="E247" s="295">
        <v>1028502335.859996</v>
      </c>
      <c r="F247" s="296">
        <v>139650742.53999913</v>
      </c>
      <c r="G247" s="296">
        <v>5700329.5200000079</v>
      </c>
      <c r="H247" s="190">
        <v>2.725468364289152E-2</v>
      </c>
      <c r="I247" s="47"/>
    </row>
    <row r="248" spans="2:9" ht="10.5" customHeight="1" x14ac:dyDescent="0.2">
      <c r="B248" s="33" t="s">
        <v>309</v>
      </c>
      <c r="C248" s="295">
        <v>703295701.79999936</v>
      </c>
      <c r="D248" s="295">
        <v>1359251326.7100041</v>
      </c>
      <c r="E248" s="295">
        <v>2062547028.5100036</v>
      </c>
      <c r="F248" s="296">
        <v>429107747.03000075</v>
      </c>
      <c r="G248" s="296">
        <v>11633777.780000001</v>
      </c>
      <c r="H248" s="190">
        <v>4.6295471490251927E-2</v>
      </c>
      <c r="I248" s="47"/>
    </row>
    <row r="249" spans="2:9" ht="10.5" customHeight="1" x14ac:dyDescent="0.2">
      <c r="B249" s="33" t="s">
        <v>105</v>
      </c>
      <c r="C249" s="295">
        <v>151893658.37000033</v>
      </c>
      <c r="D249" s="295">
        <v>52558929.690000027</v>
      </c>
      <c r="E249" s="295">
        <v>204452588.06000036</v>
      </c>
      <c r="F249" s="296">
        <v>21980105.060000014</v>
      </c>
      <c r="G249" s="296">
        <v>1315891.1199999999</v>
      </c>
      <c r="H249" s="190">
        <v>-4.4411436438688723E-2</v>
      </c>
      <c r="I249" s="47"/>
    </row>
    <row r="250" spans="2:9" ht="10.5" customHeight="1" x14ac:dyDescent="0.2">
      <c r="B250" s="16" t="s">
        <v>116</v>
      </c>
      <c r="C250" s="295">
        <v>756689037.47000194</v>
      </c>
      <c r="D250" s="295">
        <v>84572980.510000244</v>
      </c>
      <c r="E250" s="295">
        <v>841262017.98000216</v>
      </c>
      <c r="F250" s="296">
        <v>1019062.1599999995</v>
      </c>
      <c r="G250" s="296">
        <v>6143700.7500000065</v>
      </c>
      <c r="H250" s="190">
        <v>-9.4309131966337167E-2</v>
      </c>
      <c r="I250" s="47"/>
    </row>
    <row r="251" spans="2:9" ht="10.5" customHeight="1" x14ac:dyDescent="0.2">
      <c r="B251" s="16" t="s">
        <v>117</v>
      </c>
      <c r="C251" s="295">
        <v>462489877.08999991</v>
      </c>
      <c r="D251" s="295">
        <v>65259122.100000031</v>
      </c>
      <c r="E251" s="295">
        <v>527748999.18999994</v>
      </c>
      <c r="F251" s="296">
        <v>18157.940000000006</v>
      </c>
      <c r="G251" s="296">
        <v>3290876.6099999994</v>
      </c>
      <c r="H251" s="190">
        <v>-0.1390692418085524</v>
      </c>
      <c r="I251" s="47"/>
    </row>
    <row r="252" spans="2:9" ht="10.5" customHeight="1" x14ac:dyDescent="0.2">
      <c r="B252" s="16" t="s">
        <v>118</v>
      </c>
      <c r="C252" s="295">
        <v>12420409.239999959</v>
      </c>
      <c r="D252" s="295">
        <v>263858269.2899999</v>
      </c>
      <c r="E252" s="295">
        <v>276278678.52999979</v>
      </c>
      <c r="F252" s="296"/>
      <c r="G252" s="296">
        <v>1355317.3299999998</v>
      </c>
      <c r="H252" s="190">
        <v>2.7417743897711233E-2</v>
      </c>
      <c r="I252" s="47"/>
    </row>
    <row r="253" spans="2:9" ht="10.5" customHeight="1" x14ac:dyDescent="0.2">
      <c r="B253" s="16" t="s">
        <v>100</v>
      </c>
      <c r="C253" s="295">
        <v>47248145.940000407</v>
      </c>
      <c r="D253" s="295">
        <v>229921190.1932098</v>
      </c>
      <c r="E253" s="295">
        <v>277169336.13321018</v>
      </c>
      <c r="F253" s="296">
        <v>137273.61000000002</v>
      </c>
      <c r="G253" s="296">
        <v>949239.70000000007</v>
      </c>
      <c r="H253" s="190">
        <v>-3.7746060798255487E-2</v>
      </c>
      <c r="I253" s="47"/>
    </row>
    <row r="254" spans="2:9" ht="10.5" customHeight="1" x14ac:dyDescent="0.2">
      <c r="B254" s="16" t="s">
        <v>388</v>
      </c>
      <c r="C254" s="295">
        <v>99836.184514999593</v>
      </c>
      <c r="D254" s="295">
        <v>2254481.1187749994</v>
      </c>
      <c r="E254" s="295">
        <v>2354317.3032899988</v>
      </c>
      <c r="F254" s="296">
        <v>42423.482849999928</v>
      </c>
      <c r="G254" s="296">
        <v>1868.342460000001</v>
      </c>
      <c r="H254" s="190">
        <v>-0.43743909815950044</v>
      </c>
      <c r="I254" s="20"/>
    </row>
    <row r="255" spans="2:9" ht="10.5" customHeight="1" x14ac:dyDescent="0.2">
      <c r="B255" s="16" t="s">
        <v>107</v>
      </c>
      <c r="C255" s="295"/>
      <c r="D255" s="295">
        <v>961752231.19000137</v>
      </c>
      <c r="E255" s="295">
        <v>961752231.19000137</v>
      </c>
      <c r="F255" s="296">
        <v>954867251.45000136</v>
      </c>
      <c r="G255" s="296">
        <v>4945846.5299999928</v>
      </c>
      <c r="H255" s="190">
        <v>0.11935883097021338</v>
      </c>
      <c r="I255" s="47"/>
    </row>
    <row r="256" spans="2:9" ht="10.5" customHeight="1" x14ac:dyDescent="0.2">
      <c r="B256" s="33" t="s">
        <v>110</v>
      </c>
      <c r="C256" s="289"/>
      <c r="D256" s="289">
        <v>283639550.76999927</v>
      </c>
      <c r="E256" s="289">
        <v>283639550.76999927</v>
      </c>
      <c r="F256" s="290">
        <v>283639550.76999927</v>
      </c>
      <c r="G256" s="290">
        <v>1475653.6199999982</v>
      </c>
      <c r="H256" s="179">
        <v>0.10995729982221447</v>
      </c>
      <c r="I256" s="47"/>
    </row>
    <row r="257" spans="2:9" ht="10.5" customHeight="1" x14ac:dyDescent="0.2">
      <c r="B257" s="33" t="s">
        <v>109</v>
      </c>
      <c r="C257" s="295"/>
      <c r="D257" s="295">
        <v>521784741.28000212</v>
      </c>
      <c r="E257" s="295">
        <v>521784741.28000212</v>
      </c>
      <c r="F257" s="296">
        <v>521784741.28000212</v>
      </c>
      <c r="G257" s="296">
        <v>2656092.9099999941</v>
      </c>
      <c r="H257" s="190">
        <v>0.11854101382275162</v>
      </c>
      <c r="I257" s="47"/>
    </row>
    <row r="258" spans="2:9" ht="10.5" customHeight="1" x14ac:dyDescent="0.2">
      <c r="B258" s="33" t="s">
        <v>112</v>
      </c>
      <c r="C258" s="295"/>
      <c r="D258" s="295">
        <v>154278359.40000001</v>
      </c>
      <c r="E258" s="295">
        <v>154278359.40000001</v>
      </c>
      <c r="F258" s="296">
        <v>149442459.40000001</v>
      </c>
      <c r="G258" s="296">
        <v>805600</v>
      </c>
      <c r="H258" s="190">
        <v>0.1402843138230967</v>
      </c>
      <c r="I258" s="47"/>
    </row>
    <row r="259" spans="2:9" ht="10.5" customHeight="1" x14ac:dyDescent="0.2">
      <c r="B259" s="33" t="s">
        <v>111</v>
      </c>
      <c r="C259" s="295"/>
      <c r="D259" s="295">
        <v>2049579.74</v>
      </c>
      <c r="E259" s="295">
        <v>2049579.74</v>
      </c>
      <c r="F259" s="296">
        <v>500</v>
      </c>
      <c r="G259" s="296">
        <v>8500</v>
      </c>
      <c r="H259" s="190">
        <v>9.4160288806505621E-2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448491037.80249608</v>
      </c>
      <c r="E263" s="295">
        <v>448491037.80249608</v>
      </c>
      <c r="F263" s="296"/>
      <c r="G263" s="296"/>
      <c r="H263" s="190">
        <v>7.0938723807561166E-2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73709743.379999548</v>
      </c>
      <c r="D266" s="295">
        <v>69682029.200000405</v>
      </c>
      <c r="E266" s="295">
        <v>143391772.57999998</v>
      </c>
      <c r="F266" s="296">
        <v>7297999.120000029</v>
      </c>
      <c r="G266" s="296">
        <v>771007.96999999974</v>
      </c>
      <c r="H266" s="190">
        <v>-2.3746694790409695E-2</v>
      </c>
      <c r="I266" s="47"/>
    </row>
    <row r="267" spans="2:9" ht="10.5" customHeight="1" x14ac:dyDescent="0.2">
      <c r="B267" s="16" t="s">
        <v>114</v>
      </c>
      <c r="C267" s="295">
        <v>826732.96999999578</v>
      </c>
      <c r="D267" s="295">
        <v>52808430.890000388</v>
      </c>
      <c r="E267" s="295">
        <v>53635163.860000387</v>
      </c>
      <c r="F267" s="296">
        <v>4081.3900000000008</v>
      </c>
      <c r="G267" s="296">
        <v>284675.99999999948</v>
      </c>
      <c r="H267" s="190">
        <v>5.5441439784563729E-2</v>
      </c>
      <c r="I267" s="47"/>
    </row>
    <row r="268" spans="2:9" ht="10.5" customHeight="1" x14ac:dyDescent="0.2">
      <c r="B268" s="16" t="s">
        <v>123</v>
      </c>
      <c r="C268" s="295">
        <v>18343868.189999901</v>
      </c>
      <c r="D268" s="295">
        <v>103698646.80999999</v>
      </c>
      <c r="E268" s="295">
        <v>122042514.99999988</v>
      </c>
      <c r="F268" s="296">
        <v>53870.310000000012</v>
      </c>
      <c r="G268" s="296">
        <v>805659.33000000042</v>
      </c>
      <c r="H268" s="190">
        <v>7.0133171905533809E-2</v>
      </c>
      <c r="I268" s="47"/>
    </row>
    <row r="269" spans="2:9" ht="10.5" customHeight="1" x14ac:dyDescent="0.2">
      <c r="B269" s="16" t="s">
        <v>95</v>
      </c>
      <c r="C269" s="295">
        <v>2980726.5600000024</v>
      </c>
      <c r="D269" s="295">
        <v>23389826.300000008</v>
      </c>
      <c r="E269" s="295">
        <v>26370552.860000007</v>
      </c>
      <c r="F269" s="296">
        <v>20447794.24000001</v>
      </c>
      <c r="G269" s="296">
        <v>74298.520000000033</v>
      </c>
      <c r="H269" s="190">
        <v>-5.1043759933983468E-2</v>
      </c>
      <c r="I269" s="47"/>
    </row>
    <row r="270" spans="2:9" ht="10.5" customHeight="1" x14ac:dyDescent="0.2">
      <c r="B270" s="16" t="s">
        <v>422</v>
      </c>
      <c r="C270" s="295">
        <v>108232617.36</v>
      </c>
      <c r="D270" s="295">
        <v>48934732.253571093</v>
      </c>
      <c r="E270" s="295">
        <v>157167349.61357111</v>
      </c>
      <c r="F270" s="296">
        <v>135105.03</v>
      </c>
      <c r="G270" s="296">
        <v>981109.91000000015</v>
      </c>
      <c r="H270" s="190">
        <v>0.25391053724687485</v>
      </c>
      <c r="I270" s="47"/>
    </row>
    <row r="271" spans="2:9" ht="10.5" customHeight="1" x14ac:dyDescent="0.2">
      <c r="B271" s="16" t="s">
        <v>418</v>
      </c>
      <c r="C271" s="295"/>
      <c r="D271" s="295">
        <v>527067.05491999991</v>
      </c>
      <c r="E271" s="295">
        <v>527067.05491999991</v>
      </c>
      <c r="F271" s="296"/>
      <c r="G271" s="296">
        <v>20048</v>
      </c>
      <c r="H271" s="190">
        <v>-0.1561713770316745</v>
      </c>
      <c r="I271" s="47"/>
    </row>
    <row r="272" spans="2:9" ht="10.5" customHeight="1" x14ac:dyDescent="0.2">
      <c r="B272" s="16" t="s">
        <v>444</v>
      </c>
      <c r="C272" s="295"/>
      <c r="D272" s="295">
        <v>5355692.8633949962</v>
      </c>
      <c r="E272" s="295">
        <v>5355692.8633949962</v>
      </c>
      <c r="F272" s="296"/>
      <c r="G272" s="296"/>
      <c r="H272" s="190">
        <v>-1.2880069886147316E-2</v>
      </c>
      <c r="I272" s="34"/>
    </row>
    <row r="273" spans="2:11" ht="10.5" customHeight="1" x14ac:dyDescent="0.2">
      <c r="B273" s="16" t="s">
        <v>441</v>
      </c>
      <c r="C273" s="295"/>
      <c r="D273" s="295">
        <v>626041750.69224632</v>
      </c>
      <c r="E273" s="295">
        <v>626041750.69224632</v>
      </c>
      <c r="F273" s="296"/>
      <c r="G273" s="296"/>
      <c r="H273" s="190">
        <v>7.6967191338746632E-2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96313803.76235801</v>
      </c>
      <c r="E275" s="295">
        <v>96313803.76235801</v>
      </c>
      <c r="F275" s="296"/>
      <c r="G275" s="296"/>
      <c r="H275" s="190">
        <v>-4.5972506941302727E-2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2491778.5758200013</v>
      </c>
      <c r="E278" s="295">
        <v>2491778.5758200013</v>
      </c>
      <c r="F278" s="296"/>
      <c r="G278" s="296"/>
      <c r="H278" s="190">
        <v>-0.1453267651475828</v>
      </c>
      <c r="I278" s="47"/>
    </row>
    <row r="279" spans="2:11" ht="10.5" customHeight="1" x14ac:dyDescent="0.2">
      <c r="B279" s="269" t="s">
        <v>412</v>
      </c>
      <c r="C279" s="295"/>
      <c r="D279" s="295">
        <v>1502430.4492550006</v>
      </c>
      <c r="E279" s="295">
        <v>1502430.4492550006</v>
      </c>
      <c r="F279" s="296"/>
      <c r="G279" s="296"/>
      <c r="H279" s="190">
        <v>0.11434315248833382</v>
      </c>
      <c r="I279" s="47"/>
    </row>
    <row r="280" spans="2:11" ht="10.5" customHeight="1" x14ac:dyDescent="0.2">
      <c r="B280" s="16" t="s">
        <v>94</v>
      </c>
      <c r="C280" s="295">
        <v>170214.64000000048</v>
      </c>
      <c r="D280" s="295">
        <v>3908283.8099999991</v>
      </c>
      <c r="E280" s="295">
        <v>4078498.4499999997</v>
      </c>
      <c r="F280" s="296"/>
      <c r="G280" s="296">
        <v>13941.68</v>
      </c>
      <c r="H280" s="190">
        <v>-7.6838333991181007E-2</v>
      </c>
      <c r="I280" s="47"/>
    </row>
    <row r="281" spans="2:11" ht="10.5" customHeight="1" x14ac:dyDescent="0.2">
      <c r="B281" s="16" t="s">
        <v>92</v>
      </c>
      <c r="C281" s="295">
        <v>864723.11999999988</v>
      </c>
      <c r="D281" s="295">
        <v>129039.71999999999</v>
      </c>
      <c r="E281" s="295">
        <v>993762.83999999985</v>
      </c>
      <c r="F281" s="296">
        <v>4810.1400000000012</v>
      </c>
      <c r="G281" s="296">
        <v>2684.8799999999997</v>
      </c>
      <c r="H281" s="190">
        <v>-0.33021017716225154</v>
      </c>
      <c r="I281" s="47"/>
    </row>
    <row r="282" spans="2:11" ht="10.5" customHeight="1" x14ac:dyDescent="0.2">
      <c r="B282" s="16" t="s">
        <v>93</v>
      </c>
      <c r="C282" s="295">
        <v>1471618.41</v>
      </c>
      <c r="D282" s="295">
        <v>252672.04000000004</v>
      </c>
      <c r="E282" s="295">
        <v>1724290.45</v>
      </c>
      <c r="F282" s="296">
        <v>44771.98</v>
      </c>
      <c r="G282" s="296">
        <v>4794.68</v>
      </c>
      <c r="H282" s="190">
        <v>-0.24226747206394617</v>
      </c>
      <c r="I282" s="47"/>
    </row>
    <row r="283" spans="2:11" ht="10.5" customHeight="1" x14ac:dyDescent="0.2">
      <c r="B283" s="16" t="s">
        <v>91</v>
      </c>
      <c r="C283" s="295">
        <v>7425667.1599999983</v>
      </c>
      <c r="D283" s="295">
        <v>4323322.1899999995</v>
      </c>
      <c r="E283" s="295">
        <v>11748989.350000001</v>
      </c>
      <c r="F283" s="296">
        <v>305243.35000000003</v>
      </c>
      <c r="G283" s="296">
        <v>77059.530000000013</v>
      </c>
      <c r="H283" s="190">
        <v>1.6347142429417483E-2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1583432.1000000094</v>
      </c>
      <c r="D285" s="295">
        <v>1482038.4699999874</v>
      </c>
      <c r="E285" s="295">
        <v>3065470.569999997</v>
      </c>
      <c r="F285" s="296">
        <v>981.60000000000014</v>
      </c>
      <c r="G285" s="296">
        <v>19915.739999999998</v>
      </c>
      <c r="H285" s="190">
        <v>0.34475147453491628</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977281.56</v>
      </c>
      <c r="E287" s="295">
        <v>977281.56</v>
      </c>
      <c r="F287" s="296"/>
      <c r="G287" s="296">
        <v>6000</v>
      </c>
      <c r="H287" s="190">
        <v>-0.13500384976132718</v>
      </c>
      <c r="I287" s="47"/>
    </row>
    <row r="288" spans="2:11" ht="10.5" customHeight="1" x14ac:dyDescent="0.2">
      <c r="B288" s="268" t="s">
        <v>255</v>
      </c>
      <c r="C288" s="295"/>
      <c r="D288" s="295">
        <v>2288579.8399999994</v>
      </c>
      <c r="E288" s="295">
        <v>2288579.8399999994</v>
      </c>
      <c r="F288" s="296">
        <v>2146446.1599999992</v>
      </c>
      <c r="G288" s="296">
        <v>17466.239999999998</v>
      </c>
      <c r="H288" s="190">
        <v>-0.12072785656582263</v>
      </c>
      <c r="I288" s="47"/>
      <c r="K288" s="28"/>
    </row>
    <row r="289" spans="1:11" ht="10.5" customHeight="1" x14ac:dyDescent="0.2">
      <c r="B289" s="268" t="s">
        <v>486</v>
      </c>
      <c r="C289" s="295"/>
      <c r="D289" s="295">
        <v>27548912.527950015</v>
      </c>
      <c r="E289" s="295">
        <v>27548912.527950015</v>
      </c>
      <c r="F289" s="296"/>
      <c r="G289" s="296"/>
      <c r="H289" s="190"/>
      <c r="I289" s="47"/>
    </row>
    <row r="290" spans="1:11" ht="10.5" customHeight="1" x14ac:dyDescent="0.2">
      <c r="B290" s="268" t="s">
        <v>487</v>
      </c>
      <c r="C290" s="295"/>
      <c r="D290" s="295">
        <v>15114830.801400008</v>
      </c>
      <c r="E290" s="295">
        <v>15114830.801400008</v>
      </c>
      <c r="F290" s="296"/>
      <c r="G290" s="296"/>
      <c r="H290" s="190">
        <v>0.29482384422875096</v>
      </c>
      <c r="I290" s="47"/>
      <c r="K290" s="28"/>
    </row>
    <row r="291" spans="1:11" ht="10.5" customHeight="1" x14ac:dyDescent="0.2">
      <c r="B291" s="16" t="s">
        <v>374</v>
      </c>
      <c r="C291" s="295">
        <v>1033677.8799999995</v>
      </c>
      <c r="D291" s="295">
        <v>742328.66750000103</v>
      </c>
      <c r="E291" s="295">
        <v>1776006.5475000003</v>
      </c>
      <c r="F291" s="296"/>
      <c r="G291" s="296">
        <v>5625</v>
      </c>
      <c r="H291" s="190">
        <v>-4.0625641332776241E-2</v>
      </c>
      <c r="I291" s="47"/>
      <c r="K291" s="28"/>
    </row>
    <row r="292" spans="1:11" ht="10.5" customHeight="1" x14ac:dyDescent="0.2">
      <c r="B292" s="16" t="s">
        <v>420</v>
      </c>
      <c r="C292" s="295"/>
      <c r="D292" s="295">
        <v>32054148.138197996</v>
      </c>
      <c r="E292" s="295">
        <v>32054148.138197996</v>
      </c>
      <c r="F292" s="296"/>
      <c r="G292" s="296"/>
      <c r="H292" s="190">
        <v>0.26117564935115944</v>
      </c>
      <c r="I292" s="47"/>
      <c r="K292" s="28"/>
    </row>
    <row r="293" spans="1:11" ht="10.5" customHeight="1" x14ac:dyDescent="0.2">
      <c r="B293" s="574" t="s">
        <v>460</v>
      </c>
      <c r="C293" s="295"/>
      <c r="D293" s="295">
        <v>33937.340000000004</v>
      </c>
      <c r="E293" s="295">
        <v>33937.340000000004</v>
      </c>
      <c r="F293" s="296"/>
      <c r="G293" s="296"/>
      <c r="H293" s="190">
        <v>-0.94126542433475591</v>
      </c>
      <c r="I293" s="47"/>
      <c r="K293" s="28"/>
    </row>
    <row r="294" spans="1:11" ht="13.5" customHeight="1" x14ac:dyDescent="0.2">
      <c r="B294" s="16" t="s">
        <v>99</v>
      </c>
      <c r="C294" s="295">
        <v>3089029.0100000179</v>
      </c>
      <c r="D294" s="295">
        <v>9251240.9045819938</v>
      </c>
      <c r="E294" s="295">
        <v>12340269.914582014</v>
      </c>
      <c r="F294" s="296">
        <v>1195043.3407200004</v>
      </c>
      <c r="G294" s="296">
        <v>46928.081244000001</v>
      </c>
      <c r="H294" s="190">
        <v>0.1560401166889509</v>
      </c>
      <c r="I294" s="117"/>
      <c r="K294" s="28"/>
    </row>
    <row r="295" spans="1:11" s="28" customFormat="1" ht="14.25" customHeight="1" x14ac:dyDescent="0.2">
      <c r="A295" s="24"/>
      <c r="B295" s="16" t="s">
        <v>283</v>
      </c>
      <c r="C295" s="295"/>
      <c r="D295" s="295">
        <v>-17481919.07</v>
      </c>
      <c r="E295" s="295">
        <v>-17481919.07</v>
      </c>
      <c r="F295" s="296">
        <v>-129648</v>
      </c>
      <c r="G295" s="296">
        <v>-120240</v>
      </c>
      <c r="H295" s="190">
        <v>0.10944406479137636</v>
      </c>
      <c r="I295" s="47"/>
      <c r="J295" s="5"/>
    </row>
    <row r="296" spans="1:11" s="28" customFormat="1" ht="14.25" customHeight="1" x14ac:dyDescent="0.2">
      <c r="A296" s="24"/>
      <c r="B296" s="16" t="s">
        <v>279</v>
      </c>
      <c r="C296" s="295">
        <v>232.78</v>
      </c>
      <c r="D296" s="295">
        <v>-220372081.80000001</v>
      </c>
      <c r="E296" s="295">
        <v>-220371849.02000001</v>
      </c>
      <c r="F296" s="296">
        <v>-434963</v>
      </c>
      <c r="G296" s="296">
        <v>-1393852</v>
      </c>
      <c r="H296" s="190">
        <v>0.23359637704813241</v>
      </c>
      <c r="I296" s="47"/>
    </row>
    <row r="297" spans="1:11" s="28" customFormat="1" ht="11.25" customHeight="1" x14ac:dyDescent="0.2">
      <c r="A297" s="24"/>
      <c r="B297" s="263" t="s">
        <v>286</v>
      </c>
      <c r="C297" s="299">
        <v>5864425642.639986</v>
      </c>
      <c r="D297" s="299">
        <v>7957065532.0171518</v>
      </c>
      <c r="E297" s="299">
        <v>13821491174.657137</v>
      </c>
      <c r="F297" s="300">
        <v>2864705660.9207239</v>
      </c>
      <c r="G297" s="300">
        <v>72324156.18899402</v>
      </c>
      <c r="H297" s="234">
        <v>2.7225474309716002E-2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30.6.2024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278398872.91009611</v>
      </c>
      <c r="D310" s="301">
        <v>1620063337.8472927</v>
      </c>
      <c r="E310" s="301">
        <v>1898462210.7573888</v>
      </c>
      <c r="F310" s="302">
        <v>5022395.1399992956</v>
      </c>
      <c r="G310" s="302">
        <v>7166592.8389999345</v>
      </c>
      <c r="H310" s="239">
        <v>-6.280990234301953E-3</v>
      </c>
      <c r="I310" s="20"/>
    </row>
    <row r="311" spans="1:11" ht="10.5" customHeight="1" x14ac:dyDescent="0.2">
      <c r="A311" s="2"/>
      <c r="B311" s="37" t="s">
        <v>126</v>
      </c>
      <c r="C311" s="301">
        <v>3360477.4900000277</v>
      </c>
      <c r="D311" s="301">
        <v>60140331.820000283</v>
      </c>
      <c r="E311" s="301">
        <v>63500809.310000308</v>
      </c>
      <c r="F311" s="302"/>
      <c r="G311" s="302">
        <v>191432.33000000013</v>
      </c>
      <c r="H311" s="239"/>
      <c r="I311" s="20"/>
    </row>
    <row r="312" spans="1:11" ht="10.5" customHeight="1" x14ac:dyDescent="0.2">
      <c r="A312" s="2"/>
      <c r="B312" s="37" t="s">
        <v>127</v>
      </c>
      <c r="C312" s="301">
        <v>91118445.890000597</v>
      </c>
      <c r="D312" s="301">
        <v>1183671243.5399952</v>
      </c>
      <c r="E312" s="301">
        <v>1274789689.4299958</v>
      </c>
      <c r="F312" s="302"/>
      <c r="G312" s="302">
        <v>4473118.3899999997</v>
      </c>
      <c r="H312" s="239"/>
      <c r="I312" s="20"/>
    </row>
    <row r="313" spans="1:11" ht="10.5" customHeight="1" x14ac:dyDescent="0.2">
      <c r="A313" s="2"/>
      <c r="B313" s="37" t="s">
        <v>219</v>
      </c>
      <c r="C313" s="301">
        <v>78182114.609970108</v>
      </c>
      <c r="D313" s="301">
        <v>753374015.16001618</v>
      </c>
      <c r="E313" s="301">
        <v>831556129.76998627</v>
      </c>
      <c r="F313" s="302">
        <v>2.5</v>
      </c>
      <c r="G313" s="302">
        <v>3142684.9299999955</v>
      </c>
      <c r="H313" s="239">
        <v>0.11978727994617056</v>
      </c>
      <c r="I313" s="20"/>
    </row>
    <row r="314" spans="1:11" ht="10.5" customHeight="1" x14ac:dyDescent="0.2">
      <c r="A314" s="2"/>
      <c r="B314" s="37" t="s">
        <v>312</v>
      </c>
      <c r="C314" s="301"/>
      <c r="D314" s="301">
        <v>4368117.2196150003</v>
      </c>
      <c r="E314" s="301">
        <v>4368117.2196150003</v>
      </c>
      <c r="F314" s="302"/>
      <c r="G314" s="302"/>
      <c r="H314" s="239">
        <v>-0.40130655617285105</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75257.209999999366</v>
      </c>
      <c r="D318" s="301">
        <v>160111.4</v>
      </c>
      <c r="E318" s="301">
        <v>235368.60999999937</v>
      </c>
      <c r="F318" s="302"/>
      <c r="G318" s="302">
        <v>2219.900000000001</v>
      </c>
      <c r="H318" s="239">
        <v>0.44332359706057534</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259913.11899999995</v>
      </c>
      <c r="E320" s="301">
        <v>259913.11899999995</v>
      </c>
      <c r="F320" s="302"/>
      <c r="G320" s="302"/>
      <c r="H320" s="239"/>
      <c r="I320" s="20"/>
    </row>
    <row r="321" spans="1:11" ht="10.5" customHeight="1" x14ac:dyDescent="0.2">
      <c r="A321" s="2"/>
      <c r="B321" s="16" t="s">
        <v>423</v>
      </c>
      <c r="C321" s="301"/>
      <c r="D321" s="301">
        <v>20760</v>
      </c>
      <c r="E321" s="301">
        <v>20760</v>
      </c>
      <c r="F321" s="302"/>
      <c r="G321" s="302">
        <v>90</v>
      </c>
      <c r="H321" s="239"/>
      <c r="I321" s="20"/>
    </row>
    <row r="322" spans="1:11" s="28" customFormat="1" ht="10.5" customHeight="1" x14ac:dyDescent="0.2">
      <c r="A322" s="54"/>
      <c r="B322" s="16" t="s">
        <v>280</v>
      </c>
      <c r="C322" s="301"/>
      <c r="D322" s="301">
        <v>-63027508.640004642</v>
      </c>
      <c r="E322" s="301">
        <v>-63027508.640004642</v>
      </c>
      <c r="F322" s="302">
        <v>-2222.15</v>
      </c>
      <c r="G322" s="302">
        <v>-336605.37000000052</v>
      </c>
      <c r="H322" s="239">
        <v>0.10263673625252512</v>
      </c>
      <c r="I322" s="27"/>
      <c r="J322" s="5"/>
    </row>
    <row r="323" spans="1:11" s="28" customFormat="1" ht="15.75" customHeight="1" x14ac:dyDescent="0.2">
      <c r="A323" s="54"/>
      <c r="B323" s="35" t="s">
        <v>131</v>
      </c>
      <c r="C323" s="303">
        <v>451135168.11006683</v>
      </c>
      <c r="D323" s="303">
        <v>3559030321.4659152</v>
      </c>
      <c r="E323" s="303">
        <v>4010165489.5759816</v>
      </c>
      <c r="F323" s="304">
        <v>5020175.4899992952</v>
      </c>
      <c r="G323" s="304">
        <v>14639533.018999927</v>
      </c>
      <c r="H323" s="237">
        <v>4.5003094420280609E-2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830935011.85008264</v>
      </c>
      <c r="D325" s="301">
        <v>577159129.98998547</v>
      </c>
      <c r="E325" s="301">
        <v>1408094141.8400679</v>
      </c>
      <c r="F325" s="302">
        <v>17747066.180000052</v>
      </c>
      <c r="G325" s="302">
        <v>7411340.879999998</v>
      </c>
      <c r="H325" s="239">
        <v>3.2793020671984641E-2</v>
      </c>
      <c r="I325" s="20"/>
    </row>
    <row r="326" spans="1:11" ht="10.5" customHeight="1" x14ac:dyDescent="0.2">
      <c r="A326" s="2"/>
      <c r="B326" s="37" t="s">
        <v>133</v>
      </c>
      <c r="C326" s="301">
        <v>144224242.49994871</v>
      </c>
      <c r="D326" s="301">
        <v>549724135.18993437</v>
      </c>
      <c r="E326" s="301">
        <v>693948377.68988311</v>
      </c>
      <c r="F326" s="302">
        <v>8926281.8300000951</v>
      </c>
      <c r="G326" s="302">
        <v>2905721.4499999965</v>
      </c>
      <c r="H326" s="239">
        <v>0.10967468709904526</v>
      </c>
      <c r="I326" s="20"/>
    </row>
    <row r="327" spans="1:11" ht="10.5" customHeight="1" x14ac:dyDescent="0.2">
      <c r="A327" s="2"/>
      <c r="B327" s="37" t="s">
        <v>134</v>
      </c>
      <c r="C327" s="305">
        <v>5309759.5299998261</v>
      </c>
      <c r="D327" s="301">
        <v>53547692.309996955</v>
      </c>
      <c r="E327" s="301">
        <v>58857451.839996777</v>
      </c>
      <c r="F327" s="302">
        <v>33902016.279997803</v>
      </c>
      <c r="G327" s="302">
        <v>212819.70999999964</v>
      </c>
      <c r="H327" s="239">
        <v>-0.26122237095135226</v>
      </c>
      <c r="I327" s="20"/>
    </row>
    <row r="328" spans="1:11" ht="10.5" customHeight="1" x14ac:dyDescent="0.2">
      <c r="A328" s="2"/>
      <c r="B328" s="37" t="s">
        <v>220</v>
      </c>
      <c r="C328" s="301">
        <v>11871843.689999983</v>
      </c>
      <c r="D328" s="301">
        <v>78504705.98999995</v>
      </c>
      <c r="E328" s="301">
        <v>90376549.679999933</v>
      </c>
      <c r="F328" s="302">
        <v>6624.71</v>
      </c>
      <c r="G328" s="302">
        <v>426578.66000000003</v>
      </c>
      <c r="H328" s="239">
        <v>-2.7340884319379311E-2</v>
      </c>
      <c r="I328" s="20"/>
    </row>
    <row r="329" spans="1:11" ht="10.5" customHeight="1" x14ac:dyDescent="0.2">
      <c r="A329" s="2"/>
      <c r="B329" s="37" t="s">
        <v>352</v>
      </c>
      <c r="C329" s="301"/>
      <c r="D329" s="301">
        <v>14768167.898084993</v>
      </c>
      <c r="E329" s="301">
        <v>14768167.898084993</v>
      </c>
      <c r="F329" s="302"/>
      <c r="G329" s="302"/>
      <c r="H329" s="239">
        <v>0.10344480514606125</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223.20000000000002</v>
      </c>
      <c r="D331" s="301">
        <v>15110</v>
      </c>
      <c r="E331" s="301">
        <v>15333.2</v>
      </c>
      <c r="F331" s="302"/>
      <c r="G331" s="302">
        <v>30</v>
      </c>
      <c r="H331" s="239"/>
      <c r="I331" s="20"/>
      <c r="K331" s="28"/>
    </row>
    <row r="332" spans="1:11" ht="10.5" customHeight="1" x14ac:dyDescent="0.2">
      <c r="A332" s="2"/>
      <c r="B332" s="574" t="s">
        <v>453</v>
      </c>
      <c r="C332" s="301"/>
      <c r="D332" s="301">
        <v>5953.88</v>
      </c>
      <c r="E332" s="301">
        <v>5953.88</v>
      </c>
      <c r="F332" s="302"/>
      <c r="G332" s="302"/>
      <c r="H332" s="239">
        <v>-0.75085209547486564</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134898</v>
      </c>
      <c r="D334" s="301">
        <v>161809.99</v>
      </c>
      <c r="E334" s="301">
        <v>296707.99</v>
      </c>
      <c r="F334" s="302">
        <v>12</v>
      </c>
      <c r="G334" s="302">
        <v>2674</v>
      </c>
      <c r="H334" s="239">
        <v>-1.4016768242026356E-2</v>
      </c>
      <c r="I334" s="20"/>
    </row>
    <row r="335" spans="1:11" ht="10.5" customHeight="1" x14ac:dyDescent="0.2">
      <c r="A335" s="2"/>
      <c r="B335" s="16" t="s">
        <v>280</v>
      </c>
      <c r="C335" s="301"/>
      <c r="D335" s="301">
        <v>-63816271.939999275</v>
      </c>
      <c r="E335" s="301">
        <v>-63816271.939999275</v>
      </c>
      <c r="F335" s="302">
        <v>-9029.5399999999991</v>
      </c>
      <c r="G335" s="302">
        <v>-346470.64000000013</v>
      </c>
      <c r="H335" s="239">
        <v>0.25090501615116367</v>
      </c>
      <c r="I335" s="20"/>
    </row>
    <row r="336" spans="1:11" s="28" customFormat="1" ht="16.5" customHeight="1" x14ac:dyDescent="0.2">
      <c r="A336" s="54"/>
      <c r="B336" s="35" t="s">
        <v>135</v>
      </c>
      <c r="C336" s="303">
        <v>992475978.77003121</v>
      </c>
      <c r="D336" s="303">
        <v>1210070433.3080022</v>
      </c>
      <c r="E336" s="303">
        <v>2202546412.0780334</v>
      </c>
      <c r="F336" s="304">
        <v>60572971.459997959</v>
      </c>
      <c r="G336" s="304">
        <v>10612694.059999993</v>
      </c>
      <c r="H336" s="237">
        <v>3.696831848418336E-2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234187224.74001968</v>
      </c>
      <c r="D338" s="301">
        <v>179971751.12000254</v>
      </c>
      <c r="E338" s="301">
        <v>414158975.86002225</v>
      </c>
      <c r="F338" s="302">
        <v>1071480.1800000004</v>
      </c>
      <c r="G338" s="302">
        <v>1721673.8199999989</v>
      </c>
      <c r="H338" s="239">
        <v>5.358151575990755E-2</v>
      </c>
      <c r="I338" s="20"/>
      <c r="K338" s="28"/>
    </row>
    <row r="339" spans="1:11" ht="10.5" customHeight="1" x14ac:dyDescent="0.2">
      <c r="A339" s="2"/>
      <c r="B339" s="37" t="s">
        <v>221</v>
      </c>
      <c r="C339" s="301">
        <v>122469.52999999985</v>
      </c>
      <c r="D339" s="301">
        <v>3757733.850000001</v>
      </c>
      <c r="E339" s="301">
        <v>3880203.3800000008</v>
      </c>
      <c r="F339" s="302">
        <v>109.5</v>
      </c>
      <c r="G339" s="302">
        <v>8350.76</v>
      </c>
      <c r="H339" s="239">
        <v>3.5513657453027703E-2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2490</v>
      </c>
      <c r="E341" s="301">
        <v>2490</v>
      </c>
      <c r="F341" s="302"/>
      <c r="G341" s="302"/>
      <c r="H341" s="239">
        <v>0.74125874125874125</v>
      </c>
      <c r="I341" s="27"/>
      <c r="J341" s="5"/>
    </row>
    <row r="342" spans="1:11" s="28" customFormat="1" ht="10.5" customHeight="1" x14ac:dyDescent="0.2">
      <c r="A342" s="54"/>
      <c r="B342" s="16" t="s">
        <v>436</v>
      </c>
      <c r="C342" s="301">
        <v>1289226.56</v>
      </c>
      <c r="D342" s="301">
        <v>1109976</v>
      </c>
      <c r="E342" s="301">
        <v>2399202.56</v>
      </c>
      <c r="F342" s="302"/>
      <c r="G342" s="302">
        <v>9300</v>
      </c>
      <c r="H342" s="239">
        <v>0.16937013849456917</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-1673788.6100000064</v>
      </c>
      <c r="E345" s="301">
        <v>-1673788.6100000064</v>
      </c>
      <c r="F345" s="302">
        <v>-215.5</v>
      </c>
      <c r="G345" s="302">
        <v>-5372.0800000000017</v>
      </c>
      <c r="H345" s="239">
        <v>0.25185851171154949</v>
      </c>
      <c r="I345" s="20"/>
    </row>
    <row r="346" spans="1:11" s="28" customFormat="1" ht="16.5" customHeight="1" x14ac:dyDescent="0.2">
      <c r="A346" s="54"/>
      <c r="B346" s="16" t="s">
        <v>356</v>
      </c>
      <c r="C346" s="301"/>
      <c r="D346" s="301">
        <v>2899997.7874999987</v>
      </c>
      <c r="E346" s="301">
        <v>2899997.7874999987</v>
      </c>
      <c r="F346" s="302"/>
      <c r="G346" s="302"/>
      <c r="H346" s="239">
        <v>0.15314706502385622</v>
      </c>
      <c r="I346" s="27"/>
      <c r="J346" s="5"/>
    </row>
    <row r="347" spans="1:11" ht="10.5" customHeight="1" x14ac:dyDescent="0.2">
      <c r="A347" s="2"/>
      <c r="B347" s="35" t="s">
        <v>137</v>
      </c>
      <c r="C347" s="303">
        <v>235598920.83001968</v>
      </c>
      <c r="D347" s="303">
        <v>186070322.14750254</v>
      </c>
      <c r="E347" s="303">
        <v>421669242.97752213</v>
      </c>
      <c r="F347" s="304">
        <v>1071374.1800000004</v>
      </c>
      <c r="G347" s="304">
        <v>1733952.4999999988</v>
      </c>
      <c r="H347" s="237">
        <v>5.3977179571657929E-2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73192977.849998638</v>
      </c>
      <c r="D349" s="301">
        <v>24503311.219999596</v>
      </c>
      <c r="E349" s="301">
        <v>97696289.069998249</v>
      </c>
      <c r="F349" s="302">
        <v>28511.229999999996</v>
      </c>
      <c r="G349" s="302">
        <v>354934.89000000025</v>
      </c>
      <c r="H349" s="239">
        <v>0.12510282324654587</v>
      </c>
      <c r="I349" s="56"/>
      <c r="J349" s="5"/>
    </row>
    <row r="350" spans="1:11" s="57" customFormat="1" ht="10.5" customHeight="1" x14ac:dyDescent="0.2">
      <c r="A350" s="6"/>
      <c r="B350" s="37" t="s">
        <v>222</v>
      </c>
      <c r="C350" s="301">
        <v>3602</v>
      </c>
      <c r="D350" s="301">
        <v>33582.550000000003</v>
      </c>
      <c r="E350" s="301">
        <v>37184.550000000003</v>
      </c>
      <c r="F350" s="302">
        <v>60</v>
      </c>
      <c r="G350" s="302">
        <v>130.94</v>
      </c>
      <c r="H350" s="239">
        <v>6.7894317245847713E-2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3569.2</v>
      </c>
      <c r="D352" s="306">
        <v>8833</v>
      </c>
      <c r="E352" s="306">
        <v>12402.2</v>
      </c>
      <c r="F352" s="307"/>
      <c r="G352" s="307"/>
      <c r="H352" s="182">
        <v>0.48846643143467516</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-2291869.34</v>
      </c>
      <c r="E357" s="306">
        <v>-2291869.34</v>
      </c>
      <c r="F357" s="307">
        <v>-5</v>
      </c>
      <c r="G357" s="307">
        <v>-8512.09</v>
      </c>
      <c r="H357" s="182">
        <v>0.49335320570677554</v>
      </c>
      <c r="I357" s="59"/>
    </row>
    <row r="358" spans="1:11" s="57" customFormat="1" ht="10.5" customHeight="1" x14ac:dyDescent="0.2">
      <c r="A358" s="6"/>
      <c r="B358" s="35" t="s">
        <v>142</v>
      </c>
      <c r="C358" s="308">
        <v>73200149.049998641</v>
      </c>
      <c r="D358" s="308">
        <v>22253857.429999597</v>
      </c>
      <c r="E358" s="308">
        <v>95454006.479998261</v>
      </c>
      <c r="F358" s="309">
        <v>28566.229999999996</v>
      </c>
      <c r="G358" s="309">
        <v>346553.74000000028</v>
      </c>
      <c r="H358" s="183">
        <v>0.11849264810107285</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1111709.3599999908</v>
      </c>
      <c r="D360" s="306">
        <v>166686.73000000103</v>
      </c>
      <c r="E360" s="306">
        <v>1278396.0899999919</v>
      </c>
      <c r="F360" s="307"/>
      <c r="G360" s="307">
        <v>3430.2600000000011</v>
      </c>
      <c r="H360" s="182"/>
      <c r="I360" s="56"/>
      <c r="J360" s="5"/>
      <c r="K360" s="209"/>
    </row>
    <row r="361" spans="1:11" s="57" customFormat="1" ht="10.5" customHeight="1" x14ac:dyDescent="0.2">
      <c r="A361" s="6"/>
      <c r="B361" s="37" t="s">
        <v>179</v>
      </c>
      <c r="C361" s="364">
        <v>304279.0600000018</v>
      </c>
      <c r="D361" s="306">
        <v>32498412.140001979</v>
      </c>
      <c r="E361" s="306">
        <v>32802691.200001981</v>
      </c>
      <c r="F361" s="307">
        <v>14067.54</v>
      </c>
      <c r="G361" s="307">
        <v>113635.65000000039</v>
      </c>
      <c r="H361" s="182">
        <v>0.1762890900757188</v>
      </c>
      <c r="I361" s="56"/>
      <c r="J361" s="5"/>
      <c r="K361" s="209"/>
    </row>
    <row r="362" spans="1:11" s="57" customFormat="1" ht="10.5" customHeight="1" x14ac:dyDescent="0.2">
      <c r="A362" s="6"/>
      <c r="B362" s="37" t="s">
        <v>223</v>
      </c>
      <c r="C362" s="306">
        <v>4492.43</v>
      </c>
      <c r="D362" s="306">
        <v>820465.28000000084</v>
      </c>
      <c r="E362" s="306">
        <v>824957.71000000089</v>
      </c>
      <c r="F362" s="307"/>
      <c r="G362" s="307">
        <v>2608.5000000000009</v>
      </c>
      <c r="H362" s="182">
        <v>6.5433690484589579E-2</v>
      </c>
      <c r="I362" s="56"/>
      <c r="J362" s="5"/>
    </row>
    <row r="363" spans="1:11" s="60" customFormat="1" ht="10.5" customHeight="1" x14ac:dyDescent="0.2">
      <c r="A363" s="24"/>
      <c r="B363" s="37" t="s">
        <v>498</v>
      </c>
      <c r="C363" s="306"/>
      <c r="D363" s="306">
        <v>2630</v>
      </c>
      <c r="E363" s="306">
        <v>2630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-553831.60000000009</v>
      </c>
      <c r="E367" s="306">
        <v>-553831.60000000009</v>
      </c>
      <c r="F367" s="307">
        <v>-7</v>
      </c>
      <c r="G367" s="307">
        <v>-2221.7199999999998</v>
      </c>
      <c r="H367" s="182">
        <v>0.5189363225435335</v>
      </c>
      <c r="I367" s="59"/>
    </row>
    <row r="368" spans="1:11" s="60" customFormat="1" ht="17.25" customHeight="1" x14ac:dyDescent="0.2">
      <c r="A368" s="24"/>
      <c r="B368" s="35" t="s">
        <v>143</v>
      </c>
      <c r="C368" s="308">
        <v>1420480.8499999926</v>
      </c>
      <c r="D368" s="308">
        <v>32934362.550001979</v>
      </c>
      <c r="E368" s="308">
        <v>34354843.400001973</v>
      </c>
      <c r="F368" s="309">
        <v>14060.54</v>
      </c>
      <c r="G368" s="309">
        <v>117452.69000000038</v>
      </c>
      <c r="H368" s="183">
        <v>0.21154336683784503</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9694759.8100000005</v>
      </c>
      <c r="D370" s="306">
        <v>1436292</v>
      </c>
      <c r="E370" s="306">
        <v>11131051.810000001</v>
      </c>
      <c r="F370" s="307"/>
      <c r="G370" s="307">
        <v>32079</v>
      </c>
      <c r="H370" s="182">
        <v>0.21112240876243415</v>
      </c>
      <c r="I370" s="59"/>
      <c r="K370" s="209"/>
    </row>
    <row r="371" spans="1:11" s="60" customFormat="1" ht="17.25" customHeight="1" x14ac:dyDescent="0.2">
      <c r="A371" s="24"/>
      <c r="B371" s="35" t="s">
        <v>467</v>
      </c>
      <c r="C371" s="308">
        <v>9694759.8100000005</v>
      </c>
      <c r="D371" s="308">
        <v>1436292</v>
      </c>
      <c r="E371" s="308">
        <v>11131051.810000001</v>
      </c>
      <c r="F371" s="309"/>
      <c r="G371" s="309">
        <v>32079</v>
      </c>
      <c r="H371" s="183">
        <v>0.21112240876243415</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11731.400000000032</v>
      </c>
      <c r="D373" s="306">
        <v>132873.28999999998</v>
      </c>
      <c r="E373" s="306">
        <v>144604.69000000003</v>
      </c>
      <c r="F373" s="307"/>
      <c r="G373" s="307">
        <v>8.07</v>
      </c>
      <c r="H373" s="182">
        <v>-5.3944853316159058E-2</v>
      </c>
      <c r="I373" s="56"/>
      <c r="J373" s="5"/>
      <c r="K373" s="209"/>
    </row>
    <row r="374" spans="1:11" s="57" customFormat="1" ht="10.5" customHeight="1" x14ac:dyDescent="0.2">
      <c r="A374" s="6"/>
      <c r="B374" s="37" t="s">
        <v>224</v>
      </c>
      <c r="C374" s="306">
        <v>1430.4</v>
      </c>
      <c r="D374" s="306">
        <v>58592.610000000008</v>
      </c>
      <c r="E374" s="306">
        <v>60023.010000000009</v>
      </c>
      <c r="F374" s="307"/>
      <c r="G374" s="307"/>
      <c r="H374" s="182">
        <v>-0.18744331205431375</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13161.800000000032</v>
      </c>
      <c r="D378" s="308">
        <v>191465.89999999997</v>
      </c>
      <c r="E378" s="308">
        <v>204627.69999999998</v>
      </c>
      <c r="F378" s="309"/>
      <c r="G378" s="309">
        <v>8.07</v>
      </c>
      <c r="H378" s="183">
        <v>-9.7441071343270846E-2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135.28</v>
      </c>
      <c r="D380" s="306">
        <v>101.59</v>
      </c>
      <c r="E380" s="306">
        <v>236.87</v>
      </c>
      <c r="F380" s="307"/>
      <c r="G380" s="307"/>
      <c r="H380" s="182">
        <v>0.1607860433205921</v>
      </c>
      <c r="I380" s="59"/>
      <c r="J380" s="5"/>
      <c r="K380" s="57"/>
    </row>
    <row r="381" spans="1:11" s="57" customFormat="1" ht="10.5" customHeight="1" x14ac:dyDescent="0.2">
      <c r="A381" s="6"/>
      <c r="B381" s="37" t="s">
        <v>125</v>
      </c>
      <c r="C381" s="306">
        <v>5369786.1899998141</v>
      </c>
      <c r="D381" s="306">
        <v>26706282.760002099</v>
      </c>
      <c r="E381" s="306">
        <v>32076068.950001914</v>
      </c>
      <c r="F381" s="307"/>
      <c r="G381" s="307">
        <v>102146.10000000005</v>
      </c>
      <c r="H381" s="182">
        <v>-3.9164278952153242E-2</v>
      </c>
      <c r="I381" s="56"/>
      <c r="J381" s="5"/>
    </row>
    <row r="382" spans="1:11" s="57" customFormat="1" ht="10.5" customHeight="1" x14ac:dyDescent="0.2">
      <c r="A382" s="6"/>
      <c r="B382" s="37" t="s">
        <v>126</v>
      </c>
      <c r="C382" s="306">
        <v>31574.740000000067</v>
      </c>
      <c r="D382" s="306">
        <v>394247.03000000078</v>
      </c>
      <c r="E382" s="306">
        <v>425821.77000000083</v>
      </c>
      <c r="F382" s="307"/>
      <c r="G382" s="307">
        <v>2458.0100000000002</v>
      </c>
      <c r="H382" s="182"/>
      <c r="I382" s="56"/>
      <c r="J382" s="5"/>
    </row>
    <row r="383" spans="1:11" s="57" customFormat="1" ht="10.5" customHeight="1" x14ac:dyDescent="0.2">
      <c r="A383" s="6"/>
      <c r="B383" s="37" t="s">
        <v>127</v>
      </c>
      <c r="C383" s="306">
        <v>1635049.3199999987</v>
      </c>
      <c r="D383" s="306">
        <v>17512986.000000007</v>
      </c>
      <c r="E383" s="306">
        <v>19148035.320000008</v>
      </c>
      <c r="F383" s="307"/>
      <c r="G383" s="307">
        <v>57262.939999999995</v>
      </c>
      <c r="H383" s="182"/>
      <c r="I383" s="56"/>
      <c r="J383" s="5"/>
    </row>
    <row r="384" spans="1:11" s="57" customFormat="1" ht="10.5" customHeight="1" x14ac:dyDescent="0.2">
      <c r="A384" s="6"/>
      <c r="B384" s="37" t="s">
        <v>133</v>
      </c>
      <c r="C384" s="306">
        <v>351758.40000000078</v>
      </c>
      <c r="D384" s="306">
        <v>956178.18000000028</v>
      </c>
      <c r="E384" s="306">
        <v>1307936.580000001</v>
      </c>
      <c r="F384" s="307"/>
      <c r="G384" s="307">
        <v>10673.920000000002</v>
      </c>
      <c r="H384" s="182">
        <v>0.1542887130603865</v>
      </c>
      <c r="I384" s="56"/>
      <c r="J384" s="5"/>
    </row>
    <row r="385" spans="1:11" s="57" customFormat="1" ht="10.5" customHeight="1" x14ac:dyDescent="0.2">
      <c r="A385" s="6"/>
      <c r="B385" s="37" t="s">
        <v>134</v>
      </c>
      <c r="C385" s="306">
        <v>44599.7</v>
      </c>
      <c r="D385" s="306">
        <v>367073.81999999983</v>
      </c>
      <c r="E385" s="306">
        <v>411673.51999999984</v>
      </c>
      <c r="F385" s="307"/>
      <c r="G385" s="307">
        <v>1161.6499999999999</v>
      </c>
      <c r="H385" s="182">
        <v>-0.18540392129470762</v>
      </c>
      <c r="I385" s="56"/>
      <c r="J385" s="5"/>
    </row>
    <row r="386" spans="1:11" s="57" customFormat="1" ht="10.5" customHeight="1" x14ac:dyDescent="0.2">
      <c r="A386" s="6"/>
      <c r="B386" s="37" t="s">
        <v>24</v>
      </c>
      <c r="C386" s="306">
        <v>1695287.5799999996</v>
      </c>
      <c r="D386" s="306">
        <v>1540613.5500000003</v>
      </c>
      <c r="E386" s="306">
        <v>3235901.1300000004</v>
      </c>
      <c r="F386" s="307"/>
      <c r="G386" s="307">
        <v>8744.25</v>
      </c>
      <c r="H386" s="182">
        <v>0.17806941274736565</v>
      </c>
      <c r="I386" s="56"/>
      <c r="J386" s="5"/>
      <c r="K386" s="5"/>
    </row>
    <row r="387" spans="1:11" s="57" customFormat="1" ht="10.5" customHeight="1" x14ac:dyDescent="0.2">
      <c r="A387" s="6"/>
      <c r="B387" s="37" t="s">
        <v>138</v>
      </c>
      <c r="C387" s="306">
        <v>378863.64</v>
      </c>
      <c r="D387" s="306">
        <v>226693.04999999993</v>
      </c>
      <c r="E387" s="306">
        <v>605556.68999999983</v>
      </c>
      <c r="F387" s="307"/>
      <c r="G387" s="307">
        <v>2397.7399999999998</v>
      </c>
      <c r="H387" s="182">
        <v>-6.6741508377804126E-2</v>
      </c>
      <c r="I387" s="56"/>
      <c r="J387" s="5"/>
    </row>
    <row r="388" spans="1:11" s="57" customFormat="1" ht="10.5" customHeight="1" x14ac:dyDescent="0.2">
      <c r="A388" s="6"/>
      <c r="B388" s="37" t="s">
        <v>34</v>
      </c>
      <c r="C388" s="306">
        <v>21146477.850001592</v>
      </c>
      <c r="D388" s="306">
        <v>4727360.4299999168</v>
      </c>
      <c r="E388" s="306">
        <v>25873838.28000151</v>
      </c>
      <c r="F388" s="307"/>
      <c r="G388" s="307">
        <v>48252.719999999914</v>
      </c>
      <c r="H388" s="182">
        <v>-9.8434792770444202E-2</v>
      </c>
      <c r="I388" s="56"/>
      <c r="J388" s="5"/>
    </row>
    <row r="389" spans="1:11" s="57" customFormat="1" ht="10.5" customHeight="1" x14ac:dyDescent="0.2">
      <c r="A389" s="6"/>
      <c r="B389" s="37" t="s">
        <v>140</v>
      </c>
      <c r="C389" s="306">
        <v>2659.3</v>
      </c>
      <c r="D389" s="306">
        <v>422.4</v>
      </c>
      <c r="E389" s="306">
        <v>3081.7000000000003</v>
      </c>
      <c r="F389" s="307"/>
      <c r="G389" s="307"/>
      <c r="H389" s="182"/>
      <c r="I389" s="56"/>
    </row>
    <row r="390" spans="1:11" s="57" customFormat="1" ht="10.5" customHeight="1" x14ac:dyDescent="0.2">
      <c r="A390" s="6"/>
      <c r="B390" s="37" t="s">
        <v>129</v>
      </c>
      <c r="C390" s="306">
        <v>1613582.2200000549</v>
      </c>
      <c r="D390" s="306">
        <v>14340745.429999996</v>
      </c>
      <c r="E390" s="306">
        <v>15954327.650000053</v>
      </c>
      <c r="F390" s="307"/>
      <c r="G390" s="307">
        <v>65289.210000000014</v>
      </c>
      <c r="H390" s="182">
        <v>0.10094895089158662</v>
      </c>
      <c r="I390" s="56"/>
    </row>
    <row r="391" spans="1:11" s="57" customFormat="1" ht="10.5" customHeight="1" x14ac:dyDescent="0.2">
      <c r="A391" s="6"/>
      <c r="B391" s="37" t="s">
        <v>381</v>
      </c>
      <c r="C391" s="306">
        <v>16467.270000000015</v>
      </c>
      <c r="D391" s="306">
        <v>12796.5</v>
      </c>
      <c r="E391" s="306">
        <v>29263.770000000015</v>
      </c>
      <c r="F391" s="307"/>
      <c r="G391" s="307">
        <v>30</v>
      </c>
      <c r="H391" s="182"/>
      <c r="I391" s="56"/>
      <c r="J391" s="5"/>
    </row>
    <row r="392" spans="1:11" s="57" customFormat="1" ht="10.5" customHeight="1" x14ac:dyDescent="0.2">
      <c r="A392" s="6"/>
      <c r="B392" s="16" t="s">
        <v>427</v>
      </c>
      <c r="C392" s="306">
        <v>990</v>
      </c>
      <c r="D392" s="306">
        <v>950</v>
      </c>
      <c r="E392" s="306">
        <v>1940</v>
      </c>
      <c r="F392" s="307"/>
      <c r="G392" s="307"/>
      <c r="H392" s="182">
        <v>6.0109289617486406E-2</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1434.99</v>
      </c>
      <c r="D395" s="306">
        <v>237035.2799999998</v>
      </c>
      <c r="E395" s="306">
        <v>238470.26999999979</v>
      </c>
      <c r="F395" s="307"/>
      <c r="G395" s="307">
        <v>201</v>
      </c>
      <c r="H395" s="182">
        <v>0.24128413605587151</v>
      </c>
      <c r="I395" s="56"/>
      <c r="J395" s="5"/>
    </row>
    <row r="396" spans="1:11" s="57" customFormat="1" ht="10.5" customHeight="1" x14ac:dyDescent="0.2">
      <c r="A396" s="6"/>
      <c r="B396" s="37" t="s">
        <v>468</v>
      </c>
      <c r="C396" s="306">
        <v>42477.8</v>
      </c>
      <c r="D396" s="306">
        <v>14222</v>
      </c>
      <c r="E396" s="306">
        <v>56699.8</v>
      </c>
      <c r="F396" s="307"/>
      <c r="G396" s="307"/>
      <c r="H396" s="182">
        <v>0.80411734758813802</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29850</v>
      </c>
      <c r="E399" s="306">
        <v>29850</v>
      </c>
      <c r="F399" s="307"/>
      <c r="G399" s="307">
        <v>30</v>
      </c>
      <c r="H399" s="182"/>
      <c r="I399" s="56"/>
      <c r="J399" s="5"/>
    </row>
    <row r="400" spans="1:11" s="60" customFormat="1" ht="12.75" customHeight="1" x14ac:dyDescent="0.2">
      <c r="A400" s="24"/>
      <c r="B400" s="37" t="s">
        <v>280</v>
      </c>
      <c r="C400" s="306"/>
      <c r="D400" s="306">
        <v>-2090859.699999992</v>
      </c>
      <c r="E400" s="306">
        <v>-2090859.699999992</v>
      </c>
      <c r="F400" s="307"/>
      <c r="G400" s="307">
        <v>-7981.369999999999</v>
      </c>
      <c r="H400" s="182">
        <v>0.19594663457310091</v>
      </c>
      <c r="I400" s="59"/>
      <c r="J400" s="5"/>
    </row>
    <row r="401" spans="1:11" s="57" customFormat="1" x14ac:dyDescent="0.2">
      <c r="A401" s="6"/>
      <c r="B401" s="35" t="s">
        <v>246</v>
      </c>
      <c r="C401" s="308">
        <v>32331144.280001462</v>
      </c>
      <c r="D401" s="308">
        <v>64976698.320002027</v>
      </c>
      <c r="E401" s="308">
        <v>97307842.600003496</v>
      </c>
      <c r="F401" s="309"/>
      <c r="G401" s="309">
        <v>290666.17</v>
      </c>
      <c r="H401" s="183">
        <v>2.3716677580085666E-3</v>
      </c>
      <c r="I401" s="56"/>
      <c r="K401" s="209" t="b">
        <f>IF(ABS(E401-SUM(E380:E400))&lt;0.001,TRUE,FALSE)</f>
        <v>1</v>
      </c>
    </row>
    <row r="402" spans="1:11" s="60" customFormat="1" ht="13.5" customHeight="1" x14ac:dyDescent="0.2">
      <c r="A402" s="24"/>
      <c r="B402" s="35" t="s">
        <v>287</v>
      </c>
      <c r="C402" s="308">
        <v>1795869763.5001173</v>
      </c>
      <c r="D402" s="308">
        <v>5076963753.1214247</v>
      </c>
      <c r="E402" s="308">
        <v>6872833516.621541</v>
      </c>
      <c r="F402" s="309">
        <v>66707147.899997249</v>
      </c>
      <c r="G402" s="309">
        <v>27772939.248999923</v>
      </c>
      <c r="H402" s="183">
        <v>4.4224323535990484E-2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799797264.42990589</v>
      </c>
      <c r="D404" s="306">
        <v>952669233.9569453</v>
      </c>
      <c r="E404" s="306">
        <v>1752466498.3868515</v>
      </c>
      <c r="F404" s="307">
        <v>152628300.22499216</v>
      </c>
      <c r="G404" s="307">
        <v>11417772.38352</v>
      </c>
      <c r="H404" s="182">
        <v>-6.043851655466792E-2</v>
      </c>
      <c r="I404" s="59"/>
      <c r="J404" s="5"/>
    </row>
    <row r="405" spans="1:11" s="60" customFormat="1" ht="10.5" customHeight="1" x14ac:dyDescent="0.2">
      <c r="A405" s="24"/>
      <c r="B405" s="37" t="s">
        <v>442</v>
      </c>
      <c r="C405" s="306">
        <v>1525763.7899999579</v>
      </c>
      <c r="D405" s="306">
        <v>988921.86000002862</v>
      </c>
      <c r="E405" s="306">
        <v>2514685.6499999864</v>
      </c>
      <c r="F405" s="307">
        <v>128248.2799999998</v>
      </c>
      <c r="G405" s="307">
        <v>11754.58</v>
      </c>
      <c r="H405" s="182">
        <v>-0.62833042529198113</v>
      </c>
      <c r="I405" s="59"/>
      <c r="J405" s="5"/>
    </row>
    <row r="406" spans="1:11" s="60" customFormat="1" ht="10.5" customHeight="1" x14ac:dyDescent="0.2">
      <c r="A406" s="24"/>
      <c r="B406" s="37" t="s">
        <v>147</v>
      </c>
      <c r="C406" s="306">
        <v>2581306.7000012239</v>
      </c>
      <c r="D406" s="306">
        <v>3059843.8500006972</v>
      </c>
      <c r="E406" s="306">
        <v>5641150.5500019211</v>
      </c>
      <c r="F406" s="307">
        <v>484357.99999999016</v>
      </c>
      <c r="G406" s="307">
        <v>22149.060000000085</v>
      </c>
      <c r="H406" s="182">
        <v>-7.4280406418157474E-2</v>
      </c>
      <c r="I406" s="59"/>
      <c r="J406" s="5"/>
    </row>
    <row r="407" spans="1:11" s="60" customFormat="1" ht="10.5" customHeight="1" x14ac:dyDescent="0.2">
      <c r="A407" s="24"/>
      <c r="B407" s="37" t="s">
        <v>148</v>
      </c>
      <c r="C407" s="306">
        <v>14428002.709976848</v>
      </c>
      <c r="D407" s="306">
        <v>18181208.399993133</v>
      </c>
      <c r="E407" s="306">
        <v>32609211.109969981</v>
      </c>
      <c r="F407" s="307">
        <v>2512555.890000328</v>
      </c>
      <c r="G407" s="307">
        <v>137798.75999999818</v>
      </c>
      <c r="H407" s="182">
        <v>-8.3706415324033223E-2</v>
      </c>
      <c r="I407" s="59"/>
      <c r="J407" s="5"/>
    </row>
    <row r="408" spans="1:11" s="60" customFormat="1" ht="10.5" customHeight="1" x14ac:dyDescent="0.2">
      <c r="A408" s="24"/>
      <c r="B408" s="37" t="s">
        <v>125</v>
      </c>
      <c r="C408" s="306">
        <v>5509440.0600007912</v>
      </c>
      <c r="D408" s="306">
        <v>6471861.5099991467</v>
      </c>
      <c r="E408" s="306">
        <v>11981301.569999937</v>
      </c>
      <c r="F408" s="307">
        <v>1000685.2999999806</v>
      </c>
      <c r="G408" s="307">
        <v>133044.42999999982</v>
      </c>
      <c r="H408" s="182">
        <v>2.0694436639582925E-2</v>
      </c>
      <c r="I408" s="59"/>
      <c r="J408" s="5"/>
      <c r="K408" s="57"/>
    </row>
    <row r="409" spans="1:11" s="60" customFormat="1" ht="10.5" customHeight="1" x14ac:dyDescent="0.2">
      <c r="A409" s="24"/>
      <c r="B409" s="37" t="s">
        <v>149</v>
      </c>
      <c r="C409" s="306">
        <v>161111.65000001094</v>
      </c>
      <c r="D409" s="306">
        <v>762958.86000004993</v>
      </c>
      <c r="E409" s="306">
        <v>924070.51000006078</v>
      </c>
      <c r="F409" s="307">
        <v>3258.8799999999987</v>
      </c>
      <c r="G409" s="307">
        <v>3581.520000000005</v>
      </c>
      <c r="H409" s="182">
        <v>-0.13714927525918363</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499</v>
      </c>
      <c r="D411" s="306">
        <v>-166046115</v>
      </c>
      <c r="E411" s="306">
        <v>-166045616</v>
      </c>
      <c r="F411" s="307">
        <v>-202458</v>
      </c>
      <c r="G411" s="307">
        <v>-1077517</v>
      </c>
      <c r="H411" s="182">
        <v>0.1596670247912626</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6522.0709900000002</v>
      </c>
      <c r="E413" s="306">
        <v>6522.0709900000002</v>
      </c>
      <c r="F413" s="307"/>
      <c r="G413" s="307"/>
      <c r="H413" s="182"/>
      <c r="I413" s="56"/>
      <c r="J413" s="5"/>
      <c r="K413" s="60"/>
    </row>
    <row r="414" spans="1:11" s="57" customFormat="1" ht="10.5" customHeight="1" x14ac:dyDescent="0.2">
      <c r="A414" s="6"/>
      <c r="B414" s="575" t="s">
        <v>491</v>
      </c>
      <c r="C414" s="306"/>
      <c r="D414" s="306">
        <v>7273.0899999999592</v>
      </c>
      <c r="E414" s="306">
        <v>7273.0899999999592</v>
      </c>
      <c r="F414" s="307"/>
      <c r="G414" s="307">
        <v>346.68999999999971</v>
      </c>
      <c r="H414" s="182"/>
      <c r="I414" s="56"/>
      <c r="J414" s="5"/>
      <c r="K414" s="60"/>
    </row>
    <row r="415" spans="1:11" s="60" customFormat="1" ht="10.5" customHeight="1" x14ac:dyDescent="0.2">
      <c r="A415" s="24"/>
      <c r="B415" s="41" t="s">
        <v>150</v>
      </c>
      <c r="C415" s="311">
        <v>824003388.33988476</v>
      </c>
      <c r="D415" s="311">
        <v>816101708.5979284</v>
      </c>
      <c r="E415" s="311">
        <v>1640105096.9378133</v>
      </c>
      <c r="F415" s="312">
        <v>156554948.57499248</v>
      </c>
      <c r="G415" s="312">
        <v>10648930.423519995</v>
      </c>
      <c r="H415" s="184">
        <v>-8.099703817330306E-2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30.6.2024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9958731535.5209999</v>
      </c>
      <c r="E427" s="306">
        <v>9958731535.5209999</v>
      </c>
      <c r="F427" s="306">
        <v>16508404.89999998</v>
      </c>
      <c r="G427" s="306">
        <v>50434181.280000217</v>
      </c>
      <c r="H427" s="182">
        <v>6.8409847391323275E-2</v>
      </c>
      <c r="I427" s="59"/>
      <c r="K427" s="57"/>
    </row>
    <row r="428" spans="1:11" s="57" customFormat="1" ht="10.5" customHeight="1" x14ac:dyDescent="0.2">
      <c r="A428" s="6"/>
      <c r="B428" s="16" t="s">
        <v>10</v>
      </c>
      <c r="C428" s="306">
        <v>2342697007.979795</v>
      </c>
      <c r="D428" s="306">
        <v>10712.679999999971</v>
      </c>
      <c r="E428" s="306">
        <v>2342707720.6597948</v>
      </c>
      <c r="F428" s="307">
        <v>64798.70000000015</v>
      </c>
      <c r="G428" s="307">
        <v>13988675.209999874</v>
      </c>
      <c r="H428" s="182">
        <v>1.9344871998322022E-2</v>
      </c>
      <c r="I428" s="56"/>
      <c r="J428" s="5"/>
    </row>
    <row r="429" spans="1:11" s="57" customFormat="1" ht="10.5" customHeight="1" x14ac:dyDescent="0.2">
      <c r="A429" s="6"/>
      <c r="B429" s="16" t="s">
        <v>9</v>
      </c>
      <c r="C429" s="306">
        <v>170267.31000000026</v>
      </c>
      <c r="D429" s="306"/>
      <c r="E429" s="306">
        <v>170267.31000000026</v>
      </c>
      <c r="F429" s="307"/>
      <c r="G429" s="307">
        <v>135.91999999999999</v>
      </c>
      <c r="H429" s="182"/>
      <c r="I429" s="56"/>
      <c r="J429" s="5"/>
    </row>
    <row r="430" spans="1:11" s="57" customFormat="1" ht="10.5" customHeight="1" x14ac:dyDescent="0.2">
      <c r="A430" s="6"/>
      <c r="B430" s="16" t="s">
        <v>299</v>
      </c>
      <c r="C430" s="306">
        <v>228898472.39995432</v>
      </c>
      <c r="D430" s="306">
        <v>3773.9499999999975</v>
      </c>
      <c r="E430" s="306">
        <v>228902246.34995431</v>
      </c>
      <c r="F430" s="307"/>
      <c r="G430" s="307">
        <v>813720.45999997784</v>
      </c>
      <c r="H430" s="182">
        <v>1.7551510366196288E-2</v>
      </c>
      <c r="I430" s="56"/>
      <c r="J430" s="5"/>
    </row>
    <row r="431" spans="1:11" s="57" customFormat="1" ht="10.5" customHeight="1" x14ac:dyDescent="0.2">
      <c r="A431" s="6"/>
      <c r="B431" s="16" t="s">
        <v>11</v>
      </c>
      <c r="C431" s="306">
        <v>1258606.7000000034</v>
      </c>
      <c r="D431" s="306">
        <v>27.79</v>
      </c>
      <c r="E431" s="306">
        <v>1258634.4900000035</v>
      </c>
      <c r="F431" s="307"/>
      <c r="G431" s="307">
        <v>1234854.2400000035</v>
      </c>
      <c r="H431" s="182">
        <v>1.2323376288579713E-2</v>
      </c>
      <c r="I431" s="56"/>
      <c r="J431" s="5"/>
      <c r="K431" s="60"/>
    </row>
    <row r="432" spans="1:11" s="57" customFormat="1" ht="10.5" customHeight="1" x14ac:dyDescent="0.2">
      <c r="A432" s="6"/>
      <c r="B432" s="16" t="s">
        <v>75</v>
      </c>
      <c r="C432" s="306">
        <v>33790668.040010862</v>
      </c>
      <c r="D432" s="306">
        <v>484.80999999999966</v>
      </c>
      <c r="E432" s="306">
        <v>33791152.850010864</v>
      </c>
      <c r="F432" s="307"/>
      <c r="G432" s="307">
        <v>180007.43000000305</v>
      </c>
      <c r="H432" s="182">
        <v>5.0731666632588324E-2</v>
      </c>
      <c r="I432" s="56"/>
      <c r="J432" s="5"/>
      <c r="K432" s="60"/>
    </row>
    <row r="433" spans="1:11" s="60" customFormat="1" ht="10.5" customHeight="1" x14ac:dyDescent="0.2">
      <c r="A433" s="24"/>
      <c r="B433" s="16" t="s">
        <v>85</v>
      </c>
      <c r="C433" s="306">
        <v>5076862.9099999741</v>
      </c>
      <c r="D433" s="306">
        <v>991046530.26999342</v>
      </c>
      <c r="E433" s="306">
        <v>996123393.17999351</v>
      </c>
      <c r="F433" s="313">
        <v>996123393.17999351</v>
      </c>
      <c r="G433" s="313">
        <v>5447526.459999999</v>
      </c>
      <c r="H433" s="185">
        <v>-4.6463083353761592E-3</v>
      </c>
      <c r="I433" s="59"/>
      <c r="J433" s="5"/>
      <c r="K433" s="57"/>
    </row>
    <row r="434" spans="1:11" s="60" customFormat="1" x14ac:dyDescent="0.2">
      <c r="A434" s="24"/>
      <c r="B434" s="37" t="s">
        <v>25</v>
      </c>
      <c r="C434" s="306">
        <v>8056109.7599988328</v>
      </c>
      <c r="D434" s="306">
        <v>918.19</v>
      </c>
      <c r="E434" s="306">
        <v>8057027.9499988323</v>
      </c>
      <c r="F434" s="313">
        <v>4084.5400000000009</v>
      </c>
      <c r="G434" s="313">
        <v>30395.699999999953</v>
      </c>
      <c r="H434" s="185">
        <v>-7.0366006294843908E-2</v>
      </c>
      <c r="I434" s="59"/>
      <c r="J434" s="5"/>
      <c r="K434" s="57"/>
    </row>
    <row r="435" spans="1:11" s="57" customFormat="1" x14ac:dyDescent="0.2">
      <c r="A435" s="6"/>
      <c r="B435" s="37" t="s">
        <v>48</v>
      </c>
      <c r="C435" s="306"/>
      <c r="D435" s="306">
        <v>3910861.8294700976</v>
      </c>
      <c r="E435" s="306">
        <v>3910861.8294700976</v>
      </c>
      <c r="F435" s="313">
        <v>645.45262000000014</v>
      </c>
      <c r="G435" s="313">
        <v>11110.12057500001</v>
      </c>
      <c r="H435" s="185">
        <v>0.12185656978032933</v>
      </c>
      <c r="I435" s="56"/>
      <c r="J435" s="5"/>
    </row>
    <row r="436" spans="1:11" s="57" customFormat="1" ht="10.5" customHeight="1" x14ac:dyDescent="0.2">
      <c r="A436" s="6"/>
      <c r="B436" s="37" t="s">
        <v>355</v>
      </c>
      <c r="C436" s="306">
        <v>79630.420000000115</v>
      </c>
      <c r="D436" s="306">
        <v>11581225.494118029</v>
      </c>
      <c r="E436" s="306">
        <v>11660855.914118029</v>
      </c>
      <c r="F436" s="307"/>
      <c r="G436" s="307">
        <v>15404.380000000034</v>
      </c>
      <c r="H436" s="182"/>
      <c r="I436" s="66"/>
      <c r="J436" s="5"/>
    </row>
    <row r="437" spans="1:11" s="57" customFormat="1" ht="10.5" customHeight="1" x14ac:dyDescent="0.2">
      <c r="A437" s="6"/>
      <c r="B437" s="37" t="s">
        <v>79</v>
      </c>
      <c r="C437" s="306"/>
      <c r="D437" s="306">
        <v>60114894.130000196</v>
      </c>
      <c r="E437" s="306">
        <v>60114894.130000196</v>
      </c>
      <c r="F437" s="307"/>
      <c r="G437" s="307">
        <v>77913.710000000006</v>
      </c>
      <c r="H437" s="182">
        <v>3.611733877118839E-2</v>
      </c>
      <c r="I437" s="66"/>
      <c r="J437" s="5"/>
    </row>
    <row r="438" spans="1:11" s="57" customFormat="1" ht="10.5" customHeight="1" x14ac:dyDescent="0.2">
      <c r="A438" s="6"/>
      <c r="B438" s="563" t="s">
        <v>432</v>
      </c>
      <c r="C438" s="314">
        <v>254036382.73936421</v>
      </c>
      <c r="D438" s="306">
        <v>326674910.7471168</v>
      </c>
      <c r="E438" s="306">
        <v>580711293.48648083</v>
      </c>
      <c r="F438" s="313"/>
      <c r="G438" s="313">
        <v>4109323.1699998868</v>
      </c>
      <c r="H438" s="185">
        <v>3.1603225935652235E-2</v>
      </c>
      <c r="I438" s="56"/>
      <c r="J438" s="5"/>
      <c r="K438" s="60"/>
    </row>
    <row r="439" spans="1:11" s="57" customFormat="1" ht="10.5" customHeight="1" x14ac:dyDescent="0.2">
      <c r="A439" s="6"/>
      <c r="B439" s="563" t="s">
        <v>440</v>
      </c>
      <c r="C439" s="314">
        <v>6975446.0800001873</v>
      </c>
      <c r="D439" s="306">
        <v>3185485.9699999783</v>
      </c>
      <c r="E439" s="306">
        <v>10160932.050000167</v>
      </c>
      <c r="F439" s="313"/>
      <c r="G439" s="313">
        <v>54477.85999999995</v>
      </c>
      <c r="H439" s="185"/>
      <c r="I439" s="56"/>
      <c r="J439" s="5"/>
    </row>
    <row r="440" spans="1:11" s="57" customFormat="1" ht="10.5" customHeight="1" x14ac:dyDescent="0.2">
      <c r="A440" s="6"/>
      <c r="B440" s="574" t="s">
        <v>457</v>
      </c>
      <c r="C440" s="314"/>
      <c r="D440" s="306">
        <v>7425</v>
      </c>
      <c r="E440" s="306">
        <v>7425</v>
      </c>
      <c r="F440" s="313"/>
      <c r="G440" s="313"/>
      <c r="H440" s="185">
        <v>-0.84984295696731715</v>
      </c>
      <c r="I440" s="56"/>
      <c r="J440" s="5"/>
    </row>
    <row r="441" spans="1:11" s="57" customFormat="1" ht="10.5" customHeight="1" x14ac:dyDescent="0.2">
      <c r="A441" s="6"/>
      <c r="B441" s="574" t="s">
        <v>476</v>
      </c>
      <c r="C441" s="314">
        <v>30293881.629998967</v>
      </c>
      <c r="D441" s="306">
        <v>45326239.429999158</v>
      </c>
      <c r="E441" s="306">
        <v>75620121.059998125</v>
      </c>
      <c r="F441" s="313">
        <v>1440</v>
      </c>
      <c r="G441" s="313">
        <v>257065.06999999975</v>
      </c>
      <c r="H441" s="185">
        <v>-0.395616852173446</v>
      </c>
      <c r="I441" s="56"/>
      <c r="J441" s="5"/>
    </row>
    <row r="442" spans="1:11" s="57" customFormat="1" ht="10.5" customHeight="1" x14ac:dyDescent="0.2">
      <c r="A442" s="6"/>
      <c r="B442" s="574" t="s">
        <v>493</v>
      </c>
      <c r="C442" s="314"/>
      <c r="D442" s="306">
        <v>9378601.4794999994</v>
      </c>
      <c r="E442" s="306">
        <v>9378601.4794999994</v>
      </c>
      <c r="F442" s="313"/>
      <c r="G442" s="313"/>
      <c r="H442" s="185"/>
      <c r="I442" s="56"/>
      <c r="J442" s="5"/>
    </row>
    <row r="443" spans="1:11" s="60" customFormat="1" ht="10.5" customHeight="1" x14ac:dyDescent="0.2">
      <c r="A443" s="24"/>
      <c r="B443" s="563" t="s">
        <v>445</v>
      </c>
      <c r="C443" s="314"/>
      <c r="D443" s="306">
        <v>182955.84000007957</v>
      </c>
      <c r="E443" s="306">
        <v>182955.84000007957</v>
      </c>
      <c r="F443" s="313"/>
      <c r="G443" s="313">
        <v>586.41000000000668</v>
      </c>
      <c r="H443" s="185">
        <v>1.1701743441754342E-3</v>
      </c>
      <c r="I443" s="56"/>
      <c r="J443" s="5"/>
      <c r="K443" s="57"/>
    </row>
    <row r="444" spans="1:11" s="57" customFormat="1" ht="12.75" customHeight="1" x14ac:dyDescent="0.2">
      <c r="A444" s="6"/>
      <c r="B444" s="16" t="s">
        <v>280</v>
      </c>
      <c r="C444" s="310"/>
      <c r="D444" s="306">
        <v>-498570792.56999928</v>
      </c>
      <c r="E444" s="306">
        <v>-498570792.56999928</v>
      </c>
      <c r="F444" s="313"/>
      <c r="G444" s="313">
        <v>-2970824.590000004</v>
      </c>
      <c r="H444" s="185">
        <v>0.31856108442295406</v>
      </c>
      <c r="I444" s="59"/>
      <c r="J444" s="5"/>
    </row>
    <row r="445" spans="1:11" s="57" customFormat="1" ht="10.5" customHeight="1" x14ac:dyDescent="0.2">
      <c r="A445" s="6"/>
      <c r="B445" s="29" t="s">
        <v>156</v>
      </c>
      <c r="C445" s="308">
        <v>2911333335.9691229</v>
      </c>
      <c r="D445" s="308">
        <v>10911585790.561195</v>
      </c>
      <c r="E445" s="308">
        <v>13822919126.530317</v>
      </c>
      <c r="F445" s="315">
        <v>1012702766.7726134</v>
      </c>
      <c r="G445" s="315">
        <v>73684552.83057496</v>
      </c>
      <c r="H445" s="186">
        <v>4.1779611370148961E-2</v>
      </c>
      <c r="I445" s="56"/>
      <c r="K445" s="209" t="b">
        <f>IF(ABS(E445-SUM(E427:E444))&lt;0.001,TRUE,FALSE)</f>
        <v>1</v>
      </c>
    </row>
    <row r="446" spans="1:11" s="60" customFormat="1" ht="15" customHeight="1" x14ac:dyDescent="0.2">
      <c r="A446" s="24"/>
      <c r="B446" s="29" t="s">
        <v>153</v>
      </c>
      <c r="C446" s="308"/>
      <c r="D446" s="308">
        <v>215222.68999999997</v>
      </c>
      <c r="E446" s="308">
        <v>215222.68999999997</v>
      </c>
      <c r="F446" s="315"/>
      <c r="G446" s="315"/>
      <c r="H446" s="186">
        <v>-9.2105968073678213E-2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713002478.98999918</v>
      </c>
      <c r="D449" s="317">
        <v>2420543371.2198386</v>
      </c>
      <c r="E449" s="317">
        <v>3133545850.2098379</v>
      </c>
      <c r="F449" s="318"/>
      <c r="G449" s="318">
        <v>17084024.879999947</v>
      </c>
      <c r="H449" s="281">
        <v>6.5137674041805482E-2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216240964.21993667</v>
      </c>
      <c r="D451" s="317">
        <v>88335032.13999626</v>
      </c>
      <c r="E451" s="317">
        <v>304575996.3599329</v>
      </c>
      <c r="F451" s="318"/>
      <c r="G451" s="318">
        <v>1687386.6700000011</v>
      </c>
      <c r="H451" s="281">
        <v>6.498362328745344E-3</v>
      </c>
      <c r="I451" s="69"/>
      <c r="J451" s="5"/>
      <c r="K451" s="5"/>
    </row>
    <row r="452" spans="1:11" ht="10.5" customHeight="1" x14ac:dyDescent="0.2">
      <c r="A452" s="2"/>
      <c r="B452" s="16" t="s">
        <v>258</v>
      </c>
      <c r="C452" s="317">
        <v>37454592.969999596</v>
      </c>
      <c r="D452" s="317">
        <v>10403432.119999994</v>
      </c>
      <c r="E452" s="317">
        <v>47858025.089999594</v>
      </c>
      <c r="F452" s="318"/>
      <c r="G452" s="318">
        <v>158137.03000000003</v>
      </c>
      <c r="H452" s="281">
        <v>0.1703274964593251</v>
      </c>
      <c r="I452" s="70"/>
    </row>
    <row r="453" spans="1:11" ht="10.5" customHeight="1" x14ac:dyDescent="0.2">
      <c r="A453" s="2"/>
      <c r="B453" s="67" t="s">
        <v>259</v>
      </c>
      <c r="C453" s="317">
        <v>145791459.18000001</v>
      </c>
      <c r="D453" s="317">
        <v>45129793.459999986</v>
      </c>
      <c r="E453" s="317">
        <v>190921252.64000002</v>
      </c>
      <c r="F453" s="318"/>
      <c r="G453" s="318">
        <v>892931.38</v>
      </c>
      <c r="H453" s="281">
        <v>-2.6940334079623818E-2</v>
      </c>
      <c r="I453" s="69"/>
    </row>
    <row r="454" spans="1:11" ht="10.5" customHeight="1" x14ac:dyDescent="0.2">
      <c r="A454" s="2"/>
      <c r="B454" s="67" t="s">
        <v>260</v>
      </c>
      <c r="C454" s="317">
        <v>4995184.8999999966</v>
      </c>
      <c r="D454" s="317">
        <v>10880984.360000608</v>
      </c>
      <c r="E454" s="317">
        <v>15876169.260000605</v>
      </c>
      <c r="F454" s="318"/>
      <c r="G454" s="318">
        <v>79370.250000000029</v>
      </c>
      <c r="H454" s="281">
        <v>8.2621163763249017E-2</v>
      </c>
      <c r="I454" s="69"/>
    </row>
    <row r="455" spans="1:11" ht="10.5" customHeight="1" x14ac:dyDescent="0.2">
      <c r="A455" s="2"/>
      <c r="B455" s="67" t="s">
        <v>261</v>
      </c>
      <c r="C455" s="317"/>
      <c r="D455" s="317">
        <v>7530885.9399999157</v>
      </c>
      <c r="E455" s="317">
        <v>7530885.9399999157</v>
      </c>
      <c r="F455" s="318"/>
      <c r="G455" s="318">
        <v>43994.910000000018</v>
      </c>
      <c r="H455" s="281">
        <v>3.2243169119891224E-2</v>
      </c>
      <c r="I455" s="69"/>
    </row>
    <row r="456" spans="1:11" ht="10.5" customHeight="1" x14ac:dyDescent="0.2">
      <c r="A456" s="2"/>
      <c r="B456" s="67" t="s">
        <v>262</v>
      </c>
      <c r="C456" s="317">
        <v>4875952.5800000262</v>
      </c>
      <c r="D456" s="317">
        <v>42860585.220001176</v>
      </c>
      <c r="E456" s="317">
        <v>47736537.800001204</v>
      </c>
      <c r="F456" s="318"/>
      <c r="G456" s="318">
        <v>167125.03000000009</v>
      </c>
      <c r="H456" s="281">
        <v>1.7722705503197878E-2</v>
      </c>
      <c r="I456" s="69"/>
    </row>
    <row r="457" spans="1:11" ht="10.5" customHeight="1" x14ac:dyDescent="0.2">
      <c r="A457" s="2"/>
      <c r="B457" s="67" t="s">
        <v>264</v>
      </c>
      <c r="C457" s="317"/>
      <c r="D457" s="317">
        <v>167280212.55999902</v>
      </c>
      <c r="E457" s="317">
        <v>167280212.55999902</v>
      </c>
      <c r="F457" s="318"/>
      <c r="G457" s="318">
        <v>759429.96000000008</v>
      </c>
      <c r="H457" s="281">
        <v>4.5320401700914559E-2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333171.95999999926</v>
      </c>
      <c r="D460" s="317">
        <v>1188889.0200000214</v>
      </c>
      <c r="E460" s="317">
        <v>1522060.9800000207</v>
      </c>
      <c r="F460" s="318"/>
      <c r="G460" s="318">
        <v>6070.43</v>
      </c>
      <c r="H460" s="281">
        <v>-8.8644118805245475E-2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72493363.659999549</v>
      </c>
      <c r="E463" s="317">
        <v>72493363.659999549</v>
      </c>
      <c r="F463" s="318"/>
      <c r="G463" s="318">
        <v>281721.46000000008</v>
      </c>
      <c r="H463" s="281">
        <v>-2.1033938907730976E-2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1342217.3999999897</v>
      </c>
      <c r="E465" s="317">
        <v>1342217.3999999897</v>
      </c>
      <c r="F465" s="318"/>
      <c r="G465" s="318">
        <v>2046.7800000000002</v>
      </c>
      <c r="H465" s="281">
        <v>0.13815196534892848</v>
      </c>
      <c r="I465" s="71"/>
      <c r="L465" s="28"/>
    </row>
    <row r="466" spans="1:12" s="28" customFormat="1" ht="10.5" customHeight="1" x14ac:dyDescent="0.2">
      <c r="A466" s="54"/>
      <c r="B466" s="29" t="s">
        <v>155</v>
      </c>
      <c r="C466" s="308">
        <v>1122693804.7999356</v>
      </c>
      <c r="D466" s="308">
        <v>2867988767.0998354</v>
      </c>
      <c r="E466" s="308">
        <v>3990682571.8997707</v>
      </c>
      <c r="F466" s="315"/>
      <c r="G466" s="315">
        <v>21162238.779999949</v>
      </c>
      <c r="H466" s="186">
        <v>5.3668016052945244E-2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43151647.900000043</v>
      </c>
      <c r="D469" s="308">
        <v>25325065.189999975</v>
      </c>
      <c r="E469" s="308">
        <v>68476713.090000018</v>
      </c>
      <c r="F469" s="315"/>
      <c r="G469" s="315">
        <v>327698.52999999985</v>
      </c>
      <c r="H469" s="186">
        <v>5.8569399916906573E-2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8528.26</v>
      </c>
      <c r="D471" s="306">
        <v>115546.62999999999</v>
      </c>
      <c r="E471" s="306">
        <v>124074.88999999998</v>
      </c>
      <c r="F471" s="313"/>
      <c r="G471" s="313">
        <v>1214.04</v>
      </c>
      <c r="H471" s="185">
        <v>-0.64038783138004507</v>
      </c>
      <c r="I471" s="69"/>
      <c r="L471" s="28"/>
    </row>
    <row r="472" spans="1:12" s="28" customFormat="1" ht="10.5" customHeight="1" x14ac:dyDescent="0.2">
      <c r="A472" s="54"/>
      <c r="B472" s="75" t="s">
        <v>159</v>
      </c>
      <c r="C472" s="306">
        <v>76019960.219999209</v>
      </c>
      <c r="D472" s="306">
        <v>703490044.83353341</v>
      </c>
      <c r="E472" s="306">
        <v>779510005.0535326</v>
      </c>
      <c r="F472" s="313"/>
      <c r="G472" s="313">
        <v>2801662.8000000012</v>
      </c>
      <c r="H472" s="185">
        <v>2.8709308312360182E-2</v>
      </c>
      <c r="I472" s="70"/>
      <c r="K472" s="5"/>
      <c r="L472" s="5"/>
    </row>
    <row r="473" spans="1:12" ht="10.5" customHeight="1" x14ac:dyDescent="0.2">
      <c r="A473" s="2"/>
      <c r="B473" s="75" t="s">
        <v>26</v>
      </c>
      <c r="C473" s="306">
        <v>23966839.619999856</v>
      </c>
      <c r="D473" s="306">
        <v>390807213.83000523</v>
      </c>
      <c r="E473" s="306">
        <v>414774053.45000511</v>
      </c>
      <c r="F473" s="313"/>
      <c r="G473" s="313">
        <v>2185514.7600000012</v>
      </c>
      <c r="H473" s="185">
        <v>6.2494215025676203E-2</v>
      </c>
      <c r="I473" s="69"/>
    </row>
    <row r="474" spans="1:12" ht="10.5" customHeight="1" x14ac:dyDescent="0.2">
      <c r="A474" s="2"/>
      <c r="B474" s="75" t="s">
        <v>27</v>
      </c>
      <c r="C474" s="306">
        <v>72226468.070000455</v>
      </c>
      <c r="D474" s="306">
        <v>1211271675.3799965</v>
      </c>
      <c r="E474" s="306">
        <v>1283498143.4499969</v>
      </c>
      <c r="F474" s="313"/>
      <c r="G474" s="313">
        <v>6449880.9899999723</v>
      </c>
      <c r="H474" s="185">
        <v>6.1748425575473664E-2</v>
      </c>
      <c r="I474" s="69"/>
    </row>
    <row r="475" spans="1:12" ht="10.5" customHeight="1" x14ac:dyDescent="0.2">
      <c r="A475" s="2"/>
      <c r="B475" s="75" t="s">
        <v>274</v>
      </c>
      <c r="C475" s="306">
        <v>2066095.6100000027</v>
      </c>
      <c r="D475" s="306">
        <v>30863363.010000091</v>
      </c>
      <c r="E475" s="306">
        <v>32929458.620000094</v>
      </c>
      <c r="F475" s="313"/>
      <c r="G475" s="313">
        <v>248414.34</v>
      </c>
      <c r="H475" s="185">
        <v>1.1039312316516448E-2</v>
      </c>
      <c r="I475" s="69"/>
    </row>
    <row r="476" spans="1:12" ht="10.5" customHeight="1" x14ac:dyDescent="0.2">
      <c r="A476" s="2"/>
      <c r="B476" s="75" t="s">
        <v>273</v>
      </c>
      <c r="C476" s="306">
        <v>7167.5</v>
      </c>
      <c r="D476" s="306">
        <v>107540</v>
      </c>
      <c r="E476" s="306">
        <v>114707.5</v>
      </c>
      <c r="F476" s="313"/>
      <c r="G476" s="313">
        <v>89860</v>
      </c>
      <c r="H476" s="185">
        <v>9.9811270535499208E-2</v>
      </c>
      <c r="I476" s="69"/>
    </row>
    <row r="477" spans="1:12" ht="10.5" customHeight="1" x14ac:dyDescent="0.2">
      <c r="A477" s="2"/>
      <c r="B477" s="75" t="s">
        <v>49</v>
      </c>
      <c r="C477" s="306">
        <v>46160.209999999992</v>
      </c>
      <c r="D477" s="306">
        <v>246721779.4030492</v>
      </c>
      <c r="E477" s="306">
        <v>246767939.61304918</v>
      </c>
      <c r="F477" s="313"/>
      <c r="G477" s="313">
        <v>787169.31999999983</v>
      </c>
      <c r="H477" s="185">
        <v>-4.5657835270170866E-2</v>
      </c>
      <c r="I477" s="69"/>
    </row>
    <row r="478" spans="1:12" ht="10.5" customHeight="1" x14ac:dyDescent="0.2">
      <c r="A478" s="2"/>
      <c r="B478" s="37" t="s">
        <v>349</v>
      </c>
      <c r="C478" s="306"/>
      <c r="D478" s="306">
        <v>24893592.141805999</v>
      </c>
      <c r="E478" s="306">
        <v>24893592.141805999</v>
      </c>
      <c r="F478" s="313"/>
      <c r="G478" s="313"/>
      <c r="H478" s="185"/>
      <c r="I478" s="69"/>
    </row>
    <row r="479" spans="1:12" x14ac:dyDescent="0.2">
      <c r="A479" s="2"/>
      <c r="B479" s="574" t="s">
        <v>459</v>
      </c>
      <c r="C479" s="305"/>
      <c r="D479" s="306">
        <v>177591.31</v>
      </c>
      <c r="E479" s="306">
        <v>177591.31</v>
      </c>
      <c r="F479" s="313"/>
      <c r="G479" s="313"/>
      <c r="H479" s="185">
        <v>-0.47516106265816682</v>
      </c>
      <c r="I479" s="69"/>
    </row>
    <row r="480" spans="1:12" ht="10.5" customHeight="1" x14ac:dyDescent="0.2">
      <c r="A480" s="2"/>
      <c r="B480" s="75" t="s">
        <v>28</v>
      </c>
      <c r="C480" s="305">
        <v>1165050.4899999972</v>
      </c>
      <c r="D480" s="306">
        <v>11533036.380000006</v>
      </c>
      <c r="E480" s="306">
        <v>12698086.870000003</v>
      </c>
      <c r="F480" s="313"/>
      <c r="G480" s="313">
        <v>24081.46</v>
      </c>
      <c r="H480" s="185">
        <v>3.6165819806144528E-2</v>
      </c>
      <c r="I480" s="69"/>
    </row>
    <row r="481" spans="1:12" ht="10.5" customHeight="1" x14ac:dyDescent="0.2">
      <c r="A481" s="2"/>
      <c r="B481" s="37" t="s">
        <v>280</v>
      </c>
      <c r="C481" s="306"/>
      <c r="D481" s="306">
        <v>-25319122.08999991</v>
      </c>
      <c r="E481" s="306">
        <v>-25319122.08999991</v>
      </c>
      <c r="F481" s="313"/>
      <c r="G481" s="313">
        <v>-125856.88999999994</v>
      </c>
      <c r="H481" s="185">
        <v>0.13007401337619839</v>
      </c>
      <c r="I481" s="69"/>
    </row>
    <row r="482" spans="1:12" ht="10.5" customHeight="1" x14ac:dyDescent="0.2">
      <c r="A482" s="2"/>
      <c r="B482" s="35" t="s">
        <v>160</v>
      </c>
      <c r="C482" s="308">
        <v>175506269.97999951</v>
      </c>
      <c r="D482" s="308">
        <v>2594662260.8283901</v>
      </c>
      <c r="E482" s="308">
        <v>2770168530.8083897</v>
      </c>
      <c r="F482" s="315"/>
      <c r="G482" s="315">
        <v>12461940.819999972</v>
      </c>
      <c r="H482" s="186">
        <v>4.8726425627909631E-2</v>
      </c>
      <c r="I482" s="69"/>
      <c r="K482" s="209" t="b">
        <f>IF(ABS(E482-SUM(E471:E481))&lt;0.001,TRUE,FALSE)</f>
        <v>1</v>
      </c>
    </row>
    <row r="483" spans="1:12" ht="16.5" customHeight="1" x14ac:dyDescent="0.2">
      <c r="A483" s="2"/>
      <c r="B483" s="76" t="s">
        <v>33</v>
      </c>
      <c r="C483" s="306">
        <v>18871.43</v>
      </c>
      <c r="D483" s="306">
        <v>1482058.9300000002</v>
      </c>
      <c r="E483" s="306">
        <v>1500930.36</v>
      </c>
      <c r="F483" s="313"/>
      <c r="G483" s="313"/>
      <c r="H483" s="185"/>
      <c r="I483" s="69"/>
      <c r="L483" s="28"/>
    </row>
    <row r="484" spans="1:12" s="28" customFormat="1" ht="14.25" customHeight="1" x14ac:dyDescent="0.2">
      <c r="A484" s="54"/>
      <c r="B484" s="76" t="s">
        <v>383</v>
      </c>
      <c r="C484" s="306"/>
      <c r="D484" s="306">
        <v>145170954.48190004</v>
      </c>
      <c r="E484" s="306">
        <v>145170954.48190004</v>
      </c>
      <c r="F484" s="313"/>
      <c r="G484" s="313"/>
      <c r="H484" s="185">
        <v>0.20062257835948305</v>
      </c>
      <c r="I484" s="70"/>
      <c r="J484" s="5"/>
      <c r="L484" s="5"/>
    </row>
    <row r="485" spans="1:12" ht="10.5" customHeight="1" x14ac:dyDescent="0.2">
      <c r="A485" s="54"/>
      <c r="B485" s="76" t="s">
        <v>446</v>
      </c>
      <c r="C485" s="306"/>
      <c r="D485" s="306">
        <v>3023637.0202899999</v>
      </c>
      <c r="E485" s="306">
        <v>3023637.0202899999</v>
      </c>
      <c r="F485" s="313"/>
      <c r="G485" s="313"/>
      <c r="H485" s="185"/>
      <c r="I485" s="69"/>
    </row>
    <row r="486" spans="1:12" ht="10.5" customHeight="1" x14ac:dyDescent="0.2">
      <c r="A486" s="2"/>
      <c r="B486" s="76" t="s">
        <v>477</v>
      </c>
      <c r="C486" s="306"/>
      <c r="D486" s="306">
        <v>17029640.468504936</v>
      </c>
      <c r="E486" s="306">
        <v>17029640.468504936</v>
      </c>
      <c r="F486" s="313"/>
      <c r="G486" s="313">
        <v>74661.722845000128</v>
      </c>
      <c r="H486" s="185">
        <v>-0.5750324104594472</v>
      </c>
      <c r="I486" s="69"/>
    </row>
    <row r="487" spans="1:12" ht="10.5" customHeight="1" x14ac:dyDescent="0.2">
      <c r="A487" s="2"/>
      <c r="B487" s="76" t="s">
        <v>492</v>
      </c>
      <c r="C487" s="306"/>
      <c r="D487" s="306">
        <v>2147445.8935900033</v>
      </c>
      <c r="E487" s="306">
        <v>2147445.8935900033</v>
      </c>
      <c r="F487" s="313"/>
      <c r="G487" s="313">
        <v>5.1623649999999826</v>
      </c>
      <c r="H487" s="185"/>
      <c r="I487" s="69"/>
    </row>
    <row r="488" spans="1:12" ht="13.5" customHeight="1" x14ac:dyDescent="0.2">
      <c r="A488" s="2"/>
      <c r="B488" s="76" t="s">
        <v>439</v>
      </c>
      <c r="C488" s="306"/>
      <c r="D488" s="306">
        <v>79658657.174765006</v>
      </c>
      <c r="E488" s="306">
        <v>79658657.174765006</v>
      </c>
      <c r="F488" s="313"/>
      <c r="G488" s="313"/>
      <c r="H488" s="185">
        <v>0.40982699877321171</v>
      </c>
      <c r="I488" s="69"/>
      <c r="L488" s="80"/>
    </row>
    <row r="489" spans="1:12" s="80" customFormat="1" ht="12.75" x14ac:dyDescent="0.2">
      <c r="A489" s="2"/>
      <c r="B489" s="76" t="s">
        <v>490</v>
      </c>
      <c r="C489" s="306"/>
      <c r="D489" s="306">
        <v>679443</v>
      </c>
      <c r="E489" s="306">
        <v>679443</v>
      </c>
      <c r="F489" s="313"/>
      <c r="G489" s="313">
        <v>110</v>
      </c>
      <c r="H489" s="185">
        <v>0.27191252012111633</v>
      </c>
      <c r="I489" s="79"/>
      <c r="J489" s="5"/>
      <c r="L489" s="164"/>
    </row>
    <row r="490" spans="1:12" s="80" customFormat="1" ht="12.75" x14ac:dyDescent="0.2">
      <c r="A490" s="2"/>
      <c r="B490" s="76" t="s">
        <v>480</v>
      </c>
      <c r="C490" s="306">
        <v>369126.80000000016</v>
      </c>
      <c r="D490" s="306">
        <v>11002947.40000003</v>
      </c>
      <c r="E490" s="306">
        <v>11372074.200000029</v>
      </c>
      <c r="F490" s="313"/>
      <c r="G490" s="313">
        <v>44232.200000000004</v>
      </c>
      <c r="H490" s="185"/>
      <c r="I490" s="79"/>
      <c r="J490" s="5"/>
      <c r="L490" s="164"/>
    </row>
    <row r="491" spans="1:12" s="80" customFormat="1" ht="12.75" x14ac:dyDescent="0.2">
      <c r="A491" s="2"/>
      <c r="B491" s="76" t="s">
        <v>494</v>
      </c>
      <c r="C491" s="306"/>
      <c r="D491" s="306">
        <v>84652761.196714044</v>
      </c>
      <c r="E491" s="306">
        <v>84652761.196714044</v>
      </c>
      <c r="F491" s="313"/>
      <c r="G491" s="313"/>
      <c r="H491" s="185"/>
      <c r="I491" s="79"/>
      <c r="J491" s="5"/>
      <c r="L491" s="164"/>
    </row>
    <row r="492" spans="1:12" s="80" customFormat="1" ht="12.75" x14ac:dyDescent="0.2">
      <c r="A492" s="2"/>
      <c r="B492" s="76" t="s">
        <v>499</v>
      </c>
      <c r="C492" s="306"/>
      <c r="D492" s="306">
        <v>3364.64</v>
      </c>
      <c r="E492" s="306">
        <v>3364.64</v>
      </c>
      <c r="F492" s="313"/>
      <c r="G492" s="313"/>
      <c r="H492" s="185"/>
      <c r="I492" s="79"/>
      <c r="J492" s="5"/>
      <c r="L492" s="164"/>
    </row>
    <row r="493" spans="1:12" s="80" customFormat="1" ht="12.75" x14ac:dyDescent="0.2">
      <c r="A493" s="2"/>
      <c r="B493" s="73" t="s">
        <v>158</v>
      </c>
      <c r="C493" s="306"/>
      <c r="D493" s="306">
        <v>1631590.31</v>
      </c>
      <c r="E493" s="306">
        <v>1631590.31</v>
      </c>
      <c r="F493" s="313"/>
      <c r="G493" s="313"/>
      <c r="H493" s="185">
        <v>0.57830111919974203</v>
      </c>
      <c r="I493" s="79"/>
      <c r="J493" s="5"/>
      <c r="L493" s="164"/>
    </row>
    <row r="494" spans="1:12" ht="18" customHeight="1" x14ac:dyDescent="0.2">
      <c r="A494" s="77"/>
      <c r="B494" s="78" t="s">
        <v>297</v>
      </c>
      <c r="C494" s="308">
        <v>219045916.10999954</v>
      </c>
      <c r="D494" s="308">
        <v>2966469826.5341549</v>
      </c>
      <c r="E494" s="308">
        <v>3185515742.6441541</v>
      </c>
      <c r="F494" s="315"/>
      <c r="G494" s="315">
        <v>12908648.435209975</v>
      </c>
      <c r="H494" s="186">
        <v>7.8330763797108238E-2</v>
      </c>
      <c r="I494" s="69"/>
      <c r="K494" s="209" t="b">
        <f>IF(ABS(E494-SUM(E469,E482,E483:E493))&lt;0.001,TRUE,FALSE)</f>
        <v>1</v>
      </c>
    </row>
    <row r="495" spans="1:12" ht="12" customHeight="1" x14ac:dyDescent="0.2">
      <c r="A495" s="2"/>
      <c r="B495" s="76" t="s">
        <v>80</v>
      </c>
      <c r="C495" s="306"/>
      <c r="D495" s="306">
        <v>3198041299.3799829</v>
      </c>
      <c r="E495" s="306">
        <v>3198041299.3799829</v>
      </c>
      <c r="F495" s="313"/>
      <c r="G495" s="313"/>
      <c r="H495" s="185">
        <v>1.6695237589652301E-2</v>
      </c>
      <c r="I495" s="69"/>
    </row>
    <row r="496" spans="1:12" ht="12" customHeight="1" x14ac:dyDescent="0.2">
      <c r="A496" s="2"/>
      <c r="B496" s="76" t="s">
        <v>81</v>
      </c>
      <c r="C496" s="306"/>
      <c r="D496" s="306">
        <v>2175788131.6599922</v>
      </c>
      <c r="E496" s="306">
        <v>2175788131.6599922</v>
      </c>
      <c r="F496" s="313"/>
      <c r="G496" s="313"/>
      <c r="H496" s="185">
        <v>8.2864176263285794E-2</v>
      </c>
      <c r="I496" s="69"/>
    </row>
    <row r="497" spans="1:12" ht="12" customHeight="1" x14ac:dyDescent="0.2">
      <c r="A497" s="2"/>
      <c r="B497" s="76" t="s">
        <v>438</v>
      </c>
      <c r="C497" s="306"/>
      <c r="D497" s="306">
        <v>217369219.01000074</v>
      </c>
      <c r="E497" s="306">
        <v>217369219.01000074</v>
      </c>
      <c r="F497" s="313"/>
      <c r="G497" s="313"/>
      <c r="H497" s="185">
        <v>9.2270661885037741E-2</v>
      </c>
      <c r="I497" s="69"/>
    </row>
    <row r="498" spans="1:12" ht="12" customHeight="1" x14ac:dyDescent="0.2">
      <c r="A498" s="2"/>
      <c r="B498" s="76" t="s">
        <v>78</v>
      </c>
      <c r="C498" s="306"/>
      <c r="D498" s="306">
        <v>417967361.31999964</v>
      </c>
      <c r="E498" s="306">
        <v>417967361.31999964</v>
      </c>
      <c r="F498" s="313"/>
      <c r="G498" s="313"/>
      <c r="H498" s="185">
        <v>4.2340556602519452E-2</v>
      </c>
      <c r="I498" s="69"/>
    </row>
    <row r="499" spans="1:12" ht="12" customHeight="1" x14ac:dyDescent="0.2">
      <c r="A499" s="2"/>
      <c r="B499" s="76" t="s">
        <v>76</v>
      </c>
      <c r="C499" s="306"/>
      <c r="D499" s="306">
        <v>1935405432.9700007</v>
      </c>
      <c r="E499" s="306">
        <v>1935405432.9700007</v>
      </c>
      <c r="F499" s="313"/>
      <c r="G499" s="313"/>
      <c r="H499" s="185">
        <v>0.10866132277609952</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7944571444.3399773</v>
      </c>
      <c r="E501" s="308">
        <v>7944571444.3399773</v>
      </c>
      <c r="F501" s="315"/>
      <c r="G501" s="315"/>
      <c r="H501" s="186">
        <v>5.9201208951383366E-2</v>
      </c>
      <c r="I501" s="70"/>
      <c r="J501" s="5"/>
      <c r="K501" s="209" t="b">
        <f>IF(ABS(E501-SUM(E495:E500))&lt;0.001,TRUE,FALSE)</f>
        <v>1</v>
      </c>
      <c r="L501" s="5"/>
    </row>
    <row r="502" spans="1:12" ht="10.5" customHeight="1" x14ac:dyDescent="0.2">
      <c r="A502" s="54"/>
      <c r="B502" s="52" t="s">
        <v>157</v>
      </c>
      <c r="C502" s="308">
        <v>6872946208.7190609</v>
      </c>
      <c r="D502" s="308">
        <v>30583896512.944515</v>
      </c>
      <c r="E502" s="308">
        <v>37456842721.663574</v>
      </c>
      <c r="F502" s="315">
        <v>1012702766.7726134</v>
      </c>
      <c r="G502" s="315">
        <v>146177309.71830481</v>
      </c>
      <c r="H502" s="186">
        <v>4.4026675523634928E-2</v>
      </c>
      <c r="I502" s="69"/>
      <c r="K502" s="209" t="b">
        <f>IF(ABS(E502-SUM(E402,E415,E445:E446,E466,E467,E469,E482,E483:E493,E501))&lt;0.001,TRUE,FALSE)</f>
        <v>1</v>
      </c>
    </row>
    <row r="503" spans="1:12" ht="10.5" customHeight="1" x14ac:dyDescent="0.2">
      <c r="A503" s="2"/>
      <c r="B503" s="167" t="s">
        <v>181</v>
      </c>
      <c r="C503" s="319">
        <v>4.17</v>
      </c>
      <c r="D503" s="319">
        <v>-105.77000000000002</v>
      </c>
      <c r="E503" s="319">
        <v>-101.60000000000002</v>
      </c>
      <c r="F503" s="320"/>
      <c r="G503" s="320"/>
      <c r="H503" s="240"/>
      <c r="I503" s="69"/>
      <c r="L503" s="28"/>
    </row>
    <row r="504" spans="1:12" s="28" customFormat="1" x14ac:dyDescent="0.2">
      <c r="A504" s="2"/>
      <c r="B504" s="168" t="s">
        <v>182</v>
      </c>
      <c r="C504" s="321"/>
      <c r="D504" s="321">
        <v>154.02000000000001</v>
      </c>
      <c r="E504" s="321">
        <v>154.02000000000001</v>
      </c>
      <c r="F504" s="322"/>
      <c r="G504" s="322"/>
      <c r="H504" s="194"/>
      <c r="I504" s="70"/>
      <c r="J504" s="5"/>
    </row>
    <row r="505" spans="1:12" s="28" customFormat="1" ht="12.75" x14ac:dyDescent="0.2">
      <c r="A505" s="54"/>
      <c r="B505" s="212" t="s">
        <v>31</v>
      </c>
      <c r="C505" s="431">
        <v>12737371855.529049</v>
      </c>
      <c r="D505" s="431">
        <v>38540962093.211685</v>
      </c>
      <c r="E505" s="431">
        <v>51278333948.740753</v>
      </c>
      <c r="F505" s="432"/>
      <c r="G505" s="432">
        <v>218501465.90729886</v>
      </c>
      <c r="H505" s="433">
        <v>3.9444231442464339E-2</v>
      </c>
      <c r="I505" s="70"/>
      <c r="J505" s="5"/>
      <c r="K505" s="209" t="b">
        <f>IF(ABS(E505-SUM(E297,E502:E504))&lt;0.001,TRUE,FALSE)</f>
        <v>1</v>
      </c>
    </row>
    <row r="506" spans="1:12" s="28" customFormat="1" x14ac:dyDescent="0.2">
      <c r="A506" s="54"/>
      <c r="B506" s="76" t="s">
        <v>13</v>
      </c>
      <c r="C506" s="440"/>
      <c r="D506" s="441">
        <v>508979803.25999957</v>
      </c>
      <c r="E506" s="441">
        <v>508979803.25999957</v>
      </c>
      <c r="F506" s="442"/>
      <c r="G506" s="442"/>
      <c r="H506" s="430">
        <v>-3.63836583664503E-2</v>
      </c>
      <c r="I506" s="70"/>
      <c r="J506" s="5"/>
    </row>
    <row r="507" spans="1:12" s="28" customFormat="1" x14ac:dyDescent="0.2">
      <c r="A507" s="54"/>
      <c r="B507" s="76" t="s">
        <v>14</v>
      </c>
      <c r="C507" s="443"/>
      <c r="D507" s="311">
        <v>67568408.289999977</v>
      </c>
      <c r="E507" s="311">
        <v>67568408.289999977</v>
      </c>
      <c r="F507" s="444"/>
      <c r="G507" s="444"/>
      <c r="H507" s="428">
        <v>4.6352818036552002E-2</v>
      </c>
      <c r="I507" s="70"/>
      <c r="J507" s="5"/>
    </row>
    <row r="508" spans="1:12" s="28" customFormat="1" ht="21.75" customHeight="1" x14ac:dyDescent="0.2">
      <c r="A508" s="54"/>
      <c r="B508" s="229" t="s">
        <v>248</v>
      </c>
      <c r="C508" s="431"/>
      <c r="D508" s="431">
        <v>576548211.54999959</v>
      </c>
      <c r="E508" s="431">
        <v>576548211.54999959</v>
      </c>
      <c r="F508" s="431"/>
      <c r="G508" s="431"/>
      <c r="H508" s="445">
        <v>-2.7370555142031683E-2</v>
      </c>
      <c r="I508" s="70"/>
      <c r="J508" s="5"/>
      <c r="K508" s="209" t="b">
        <f>IF(ABS(E508-SUM(E506:E507))&lt;0.001,TRUE,FALSE)</f>
        <v>1</v>
      </c>
    </row>
    <row r="509" spans="1:12" s="28" customFormat="1" ht="12" x14ac:dyDescent="0.2">
      <c r="A509" s="54"/>
      <c r="B509" s="229" t="s">
        <v>298</v>
      </c>
      <c r="C509" s="431"/>
      <c r="D509" s="431">
        <v>197341.73000000004</v>
      </c>
      <c r="E509" s="431">
        <v>197341.73000000004</v>
      </c>
      <c r="F509" s="431"/>
      <c r="G509" s="431"/>
      <c r="H509" s="445">
        <v>-7.5994415185773212E-2</v>
      </c>
      <c r="I509" s="70"/>
    </row>
    <row r="510" spans="1:12" s="28" customFormat="1" ht="18.75" customHeight="1" x14ac:dyDescent="0.2">
      <c r="A510" s="54"/>
      <c r="B510" s="229" t="s">
        <v>421</v>
      </c>
      <c r="C510" s="229"/>
      <c r="D510" s="323">
        <v>240188.90269400002</v>
      </c>
      <c r="E510" s="323">
        <v>240188.90269400002</v>
      </c>
      <c r="F510" s="323"/>
      <c r="G510" s="324"/>
      <c r="H510" s="445">
        <v>-0.73647342587299391</v>
      </c>
      <c r="I510" s="70"/>
    </row>
    <row r="511" spans="1:12" s="28" customFormat="1" ht="12" hidden="1" x14ac:dyDescent="0.2">
      <c r="A511" s="54"/>
      <c r="B511" s="229" t="s">
        <v>495</v>
      </c>
      <c r="C511" s="229"/>
      <c r="D511" s="323">
        <v>73161868.335518017</v>
      </c>
      <c r="E511" s="323">
        <v>73161868.335518017</v>
      </c>
      <c r="F511" s="323"/>
      <c r="G511" s="324"/>
      <c r="H511" s="445">
        <v>-0.52278626515774751</v>
      </c>
      <c r="I511" s="70"/>
    </row>
    <row r="512" spans="1:12" s="28" customFormat="1" ht="12" x14ac:dyDescent="0.2">
      <c r="A512" s="54"/>
      <c r="B512" s="229" t="s">
        <v>389</v>
      </c>
      <c r="C512" s="229"/>
      <c r="D512" s="323">
        <v>53939.929999999993</v>
      </c>
      <c r="E512" s="323">
        <v>53939.929999999993</v>
      </c>
      <c r="F512" s="323"/>
      <c r="G512" s="324">
        <v>166.24</v>
      </c>
      <c r="H512" s="445">
        <v>0.52325178814290685</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30.6.2024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626"/>
      <c r="C520" s="627"/>
      <c r="D520" s="87"/>
      <c r="E520" s="88" t="s">
        <v>6</v>
      </c>
      <c r="F520" s="339" t="str">
        <f>$H$5</f>
        <v>PCAP</v>
      </c>
      <c r="G520" s="197"/>
      <c r="H520" s="89"/>
      <c r="I520" s="20"/>
    </row>
    <row r="521" spans="1:12" ht="12.75" customHeight="1" x14ac:dyDescent="0.2">
      <c r="B521" s="643" t="s">
        <v>296</v>
      </c>
      <c r="C521" s="644"/>
      <c r="D521" s="90"/>
      <c r="E521" s="301"/>
      <c r="F521" s="239"/>
      <c r="G521" s="199"/>
      <c r="H521" s="90"/>
      <c r="I521" s="20"/>
      <c r="L521" s="95"/>
    </row>
    <row r="522" spans="1:12" ht="20.25" customHeight="1" x14ac:dyDescent="0.2">
      <c r="A522" s="91"/>
      <c r="B522" s="647" t="s">
        <v>295</v>
      </c>
      <c r="C522" s="648"/>
      <c r="D522" s="93"/>
      <c r="E522" s="303"/>
      <c r="F522" s="237"/>
      <c r="G522" s="200"/>
      <c r="H522" s="93"/>
      <c r="I522" s="20"/>
      <c r="L522" s="95"/>
    </row>
    <row r="523" spans="1:12" ht="21.75" customHeight="1" x14ac:dyDescent="0.2">
      <c r="A523" s="91"/>
      <c r="B523" s="92" t="s">
        <v>294</v>
      </c>
      <c r="C523" s="172"/>
      <c r="D523" s="93"/>
      <c r="E523" s="303">
        <v>40495686188.678558</v>
      </c>
      <c r="F523" s="237">
        <v>7.9723129154798622E-2</v>
      </c>
      <c r="G523" s="200"/>
      <c r="H523" s="93"/>
      <c r="I523" s="20"/>
      <c r="J523" s="104"/>
      <c r="K523" s="209" t="b">
        <f>IF(ABS(E523-SUM(E524,E529,E541:E542,E545:E550))&lt;0.001,TRUE,FALSE)</f>
        <v>1</v>
      </c>
    </row>
    <row r="524" spans="1:12" ht="18" customHeight="1" x14ac:dyDescent="0.2">
      <c r="B524" s="645" t="s">
        <v>410</v>
      </c>
      <c r="C524" s="646"/>
      <c r="D524" s="90"/>
      <c r="E524" s="303">
        <v>9915689415.0800114</v>
      </c>
      <c r="F524" s="237">
        <v>1.4616302040398654E-2</v>
      </c>
      <c r="G524" s="198"/>
      <c r="H524" s="90"/>
      <c r="I524" s="20"/>
      <c r="J524" s="104"/>
      <c r="K524" s="209" t="b">
        <f>IF(ABS(E524-SUM(E525:E528))&lt;0.001,TRUE,FALSE)</f>
        <v>1</v>
      </c>
    </row>
    <row r="525" spans="1:12" ht="15" customHeight="1" x14ac:dyDescent="0.2">
      <c r="B525" s="641" t="s">
        <v>72</v>
      </c>
      <c r="C525" s="642"/>
      <c r="D525" s="90"/>
      <c r="E525" s="301">
        <v>637134334.5273689</v>
      </c>
      <c r="F525" s="239">
        <v>7.6968711370912546E-2</v>
      </c>
      <c r="G525" s="201"/>
      <c r="H525" s="90"/>
      <c r="I525" s="20"/>
      <c r="J525" s="104"/>
    </row>
    <row r="526" spans="1:12" ht="15" customHeight="1" x14ac:dyDescent="0.2">
      <c r="B526" s="421" t="s">
        <v>404</v>
      </c>
      <c r="C526" s="404"/>
      <c r="D526" s="90"/>
      <c r="E526" s="301">
        <v>8293540779.8178978</v>
      </c>
      <c r="F526" s="239">
        <v>-6.2969104501717554E-2</v>
      </c>
      <c r="G526" s="199"/>
      <c r="H526" s="90"/>
      <c r="I526" s="20"/>
      <c r="J526" s="104"/>
    </row>
    <row r="527" spans="1:12" ht="15" customHeight="1" x14ac:dyDescent="0.2">
      <c r="B527" s="421" t="s">
        <v>407</v>
      </c>
      <c r="C527" s="404"/>
      <c r="D527" s="90"/>
      <c r="E527" s="301">
        <v>31512023.715250503</v>
      </c>
      <c r="F527" s="239">
        <v>-0.27698564800947767</v>
      </c>
      <c r="G527" s="199"/>
      <c r="H527" s="90"/>
      <c r="I527" s="20"/>
      <c r="J527" s="104"/>
    </row>
    <row r="528" spans="1:12" ht="15" customHeight="1" x14ac:dyDescent="0.2">
      <c r="B528" s="421" t="s">
        <v>405</v>
      </c>
      <c r="C528" s="404"/>
      <c r="D528" s="90"/>
      <c r="E528" s="301">
        <v>953502277.0194937</v>
      </c>
      <c r="F528" s="239"/>
      <c r="G528" s="199"/>
      <c r="H528" s="90"/>
      <c r="I528" s="20"/>
      <c r="J528" s="104"/>
    </row>
    <row r="529" spans="2:11" ht="15" customHeight="1" x14ac:dyDescent="0.2">
      <c r="B529" s="624" t="s">
        <v>71</v>
      </c>
      <c r="C529" s="625"/>
      <c r="D529" s="90"/>
      <c r="E529" s="303">
        <v>24869780680.084461</v>
      </c>
      <c r="F529" s="237">
        <v>0.11833920352867877</v>
      </c>
      <c r="G529" s="199"/>
      <c r="H529" s="90"/>
      <c r="I529" s="20"/>
      <c r="J529" s="104"/>
      <c r="K529" s="209" t="b">
        <f>IF(ABS(E529-SUM(E530:E535))&lt;0.001,TRUE,FALSE)</f>
        <v>1</v>
      </c>
    </row>
    <row r="530" spans="2:11" ht="15" customHeight="1" x14ac:dyDescent="0.2">
      <c r="B530" s="641" t="s">
        <v>70</v>
      </c>
      <c r="C530" s="642"/>
      <c r="D530" s="90"/>
      <c r="E530" s="301"/>
      <c r="F530" s="239"/>
      <c r="G530" s="201"/>
      <c r="H530" s="90"/>
      <c r="I530" s="20"/>
      <c r="J530" s="104"/>
    </row>
    <row r="531" spans="2:11" ht="15" customHeight="1" x14ac:dyDescent="0.2">
      <c r="B531" s="641" t="s">
        <v>361</v>
      </c>
      <c r="C531" s="642"/>
      <c r="D531" s="90"/>
      <c r="E531" s="301">
        <v>0</v>
      </c>
      <c r="F531" s="239"/>
      <c r="G531" s="199"/>
      <c r="H531" s="90"/>
      <c r="I531" s="20"/>
      <c r="J531" s="104"/>
    </row>
    <row r="532" spans="2:11" ht="15" customHeight="1" x14ac:dyDescent="0.2">
      <c r="B532" s="639" t="s">
        <v>413</v>
      </c>
      <c r="C532" s="640"/>
      <c r="D532" s="90"/>
      <c r="E532" s="301">
        <v>19055114597.807644</v>
      </c>
      <c r="F532" s="239">
        <v>0.11278073608324668</v>
      </c>
      <c r="G532" s="199"/>
      <c r="H532" s="90"/>
      <c r="I532" s="20"/>
      <c r="J532" s="104"/>
    </row>
    <row r="533" spans="2:11" ht="15" customHeight="1" x14ac:dyDescent="0.2">
      <c r="B533" s="641" t="s">
        <v>357</v>
      </c>
      <c r="C533" s="642"/>
      <c r="D533" s="90"/>
      <c r="E533" s="301">
        <v>3463176916.655571</v>
      </c>
      <c r="F533" s="239">
        <v>0.19007808333523757</v>
      </c>
      <c r="G533" s="199"/>
      <c r="H533" s="90"/>
      <c r="I533" s="20"/>
      <c r="J533" s="104"/>
    </row>
    <row r="534" spans="2:11" ht="15" customHeight="1" x14ac:dyDescent="0.2">
      <c r="B534" s="641" t="s">
        <v>358</v>
      </c>
      <c r="C534" s="642"/>
      <c r="D534" s="90"/>
      <c r="E534" s="301">
        <v>615585604.8746568</v>
      </c>
      <c r="F534" s="239">
        <v>2.6234706483307946E-2</v>
      </c>
      <c r="G534" s="199"/>
      <c r="H534" s="90"/>
      <c r="I534" s="20"/>
      <c r="J534" s="104"/>
    </row>
    <row r="535" spans="2:11" ht="15" customHeight="1" x14ac:dyDescent="0.2">
      <c r="B535" s="641" t="s">
        <v>359</v>
      </c>
      <c r="C535" s="642"/>
      <c r="D535" s="90"/>
      <c r="E535" s="301">
        <v>1735903560.7465904</v>
      </c>
      <c r="F535" s="239">
        <v>8.1981191613114568E-2</v>
      </c>
      <c r="G535" s="199"/>
      <c r="H535" s="90"/>
      <c r="I535" s="20"/>
      <c r="J535" s="104"/>
      <c r="K535" s="209" t="b">
        <f>IF(ABS(E535-SUM(E536:E540))&lt;0.001,TRUE,FALSE)</f>
        <v>1</v>
      </c>
    </row>
    <row r="536" spans="2:11" ht="12.75" customHeight="1" x14ac:dyDescent="0.2">
      <c r="B536" s="607" t="s">
        <v>394</v>
      </c>
      <c r="C536" s="608"/>
      <c r="D536" s="90"/>
      <c r="E536" s="301">
        <v>1348013158.3055153</v>
      </c>
      <c r="F536" s="239">
        <v>7.8355965411578632E-2</v>
      </c>
      <c r="G536" s="199"/>
      <c r="H536" s="90"/>
      <c r="I536" s="20"/>
      <c r="J536" s="104"/>
    </row>
    <row r="537" spans="2:11" ht="15" customHeight="1" x14ac:dyDescent="0.2">
      <c r="B537" s="607" t="s">
        <v>395</v>
      </c>
      <c r="C537" s="608"/>
      <c r="D537" s="90"/>
      <c r="E537" s="301">
        <v>26983776.332472753</v>
      </c>
      <c r="F537" s="239">
        <v>0.1506518567325783</v>
      </c>
      <c r="G537" s="199"/>
      <c r="H537" s="90"/>
      <c r="I537" s="20"/>
      <c r="J537" s="104"/>
    </row>
    <row r="538" spans="2:11" ht="15" customHeight="1" x14ac:dyDescent="0.2">
      <c r="B538" s="607" t="s">
        <v>396</v>
      </c>
      <c r="C538" s="608"/>
      <c r="D538" s="90"/>
      <c r="E538" s="301">
        <v>44138170.501740009</v>
      </c>
      <c r="F538" s="239">
        <v>0.1069980473254406</v>
      </c>
      <c r="G538" s="199"/>
      <c r="H538" s="90"/>
      <c r="I538" s="20"/>
      <c r="J538" s="104"/>
    </row>
    <row r="539" spans="2:11" ht="15" customHeight="1" x14ac:dyDescent="0.2">
      <c r="B539" s="607" t="s">
        <v>397</v>
      </c>
      <c r="C539" s="608"/>
      <c r="D539" s="90"/>
      <c r="E539" s="301">
        <v>11549227.638220647</v>
      </c>
      <c r="F539" s="239">
        <v>8.9423540863220685E-2</v>
      </c>
      <c r="G539" s="199"/>
      <c r="H539" s="90"/>
      <c r="I539" s="20"/>
      <c r="J539" s="104"/>
    </row>
    <row r="540" spans="2:11" ht="15" customHeight="1" x14ac:dyDescent="0.2">
      <c r="B540" s="631" t="s">
        <v>406</v>
      </c>
      <c r="C540" s="632"/>
      <c r="D540" s="90"/>
      <c r="E540" s="301">
        <v>305219227.9686417</v>
      </c>
      <c r="F540" s="239">
        <v>8.8561390953229679E-2</v>
      </c>
      <c r="G540" s="199"/>
      <c r="H540" s="90"/>
      <c r="I540" s="20"/>
      <c r="J540" s="104"/>
    </row>
    <row r="541" spans="2:11" ht="15" customHeight="1" x14ac:dyDescent="0.2">
      <c r="B541" s="624" t="s">
        <v>362</v>
      </c>
      <c r="C541" s="625"/>
      <c r="D541" s="90"/>
      <c r="E541" s="303">
        <v>11099078.650000004</v>
      </c>
      <c r="F541" s="237">
        <v>9.7625967166502958E-2</v>
      </c>
      <c r="G541" s="199"/>
      <c r="H541" s="90"/>
      <c r="I541" s="20"/>
      <c r="J541" s="104"/>
    </row>
    <row r="542" spans="2:11" ht="26.25" customHeight="1" x14ac:dyDescent="0.2">
      <c r="B542" s="622" t="s">
        <v>363</v>
      </c>
      <c r="C542" s="638"/>
      <c r="D542" s="90"/>
      <c r="E542" s="303">
        <v>5699117014.8640842</v>
      </c>
      <c r="F542" s="237">
        <v>3.9126804074395283E-2</v>
      </c>
      <c r="G542" s="199"/>
      <c r="H542" s="90"/>
      <c r="I542" s="20"/>
      <c r="J542" s="104"/>
      <c r="K542" s="209" t="b">
        <f>IF(ABS(E542-SUM(E543:E544))&lt;0.001,TRUE,FALSE)</f>
        <v>1</v>
      </c>
    </row>
    <row r="543" spans="2:11" ht="12.75" x14ac:dyDescent="0.2">
      <c r="B543" s="423" t="s">
        <v>408</v>
      </c>
      <c r="C543" s="405"/>
      <c r="D543" s="90"/>
      <c r="E543" s="301">
        <v>5461059764.7281971</v>
      </c>
      <c r="F543" s="239">
        <v>1.655771610250123E-2</v>
      </c>
      <c r="G543" s="201"/>
      <c r="H543" s="90"/>
      <c r="I543" s="20"/>
      <c r="J543" s="104"/>
    </row>
    <row r="544" spans="2:11" ht="17.25" customHeight="1" x14ac:dyDescent="0.2">
      <c r="B544" s="423" t="s">
        <v>409</v>
      </c>
      <c r="C544" s="405"/>
      <c r="D544" s="90"/>
      <c r="E544" s="301">
        <v>238057250.13588735</v>
      </c>
      <c r="F544" s="239"/>
      <c r="G544" s="201"/>
      <c r="H544" s="90"/>
      <c r="I544" s="20"/>
      <c r="J544" s="104"/>
    </row>
    <row r="545" spans="1:12" ht="20.100000000000001" customHeight="1" x14ac:dyDescent="0.2">
      <c r="B545" s="622" t="s">
        <v>364</v>
      </c>
      <c r="C545" s="638"/>
      <c r="D545" s="90"/>
      <c r="E545" s="301"/>
      <c r="F545" s="239"/>
      <c r="G545" s="201"/>
      <c r="H545" s="90"/>
      <c r="I545" s="20"/>
      <c r="J545" s="104"/>
      <c r="L545" s="363"/>
    </row>
    <row r="546" spans="1:12" s="363" customFormat="1" ht="21.75" customHeight="1" x14ac:dyDescent="0.2">
      <c r="A546" s="6"/>
      <c r="B546" s="622" t="s">
        <v>365</v>
      </c>
      <c r="C546" s="630"/>
      <c r="D546" s="360"/>
      <c r="E546" s="301"/>
      <c r="F546" s="239"/>
      <c r="G546" s="199"/>
      <c r="H546" s="90"/>
      <c r="I546" s="362"/>
      <c r="J546" s="359"/>
    </row>
    <row r="547" spans="1:12" s="363" customFormat="1" ht="29.25" customHeight="1" x14ac:dyDescent="0.2">
      <c r="A547" s="356"/>
      <c r="B547" s="622" t="s">
        <v>366</v>
      </c>
      <c r="C547" s="630"/>
      <c r="D547" s="360"/>
      <c r="E547" s="301"/>
      <c r="F547" s="239"/>
      <c r="G547" s="361"/>
      <c r="H547" s="360"/>
      <c r="I547" s="362"/>
      <c r="J547" s="359"/>
    </row>
    <row r="548" spans="1:12" s="363" customFormat="1" ht="19.5" customHeight="1" x14ac:dyDescent="0.2">
      <c r="A548" s="356"/>
      <c r="B548" s="622" t="s">
        <v>367</v>
      </c>
      <c r="C548" s="630"/>
      <c r="D548" s="360"/>
      <c r="E548" s="301"/>
      <c r="F548" s="239"/>
      <c r="G548" s="361"/>
      <c r="H548" s="360"/>
      <c r="I548" s="362"/>
      <c r="J548" s="359"/>
    </row>
    <row r="549" spans="1:12" s="363" customFormat="1" ht="18.75" customHeight="1" x14ac:dyDescent="0.2">
      <c r="A549" s="356"/>
      <c r="B549" s="622" t="s">
        <v>368</v>
      </c>
      <c r="C549" s="623"/>
      <c r="D549" s="360"/>
      <c r="E549" s="301"/>
      <c r="F549" s="239"/>
      <c r="G549" s="361"/>
      <c r="H549" s="360"/>
      <c r="I549" s="362"/>
      <c r="J549" s="359"/>
      <c r="L549" s="5"/>
    </row>
    <row r="550" spans="1:12" ht="12.75" customHeight="1" x14ac:dyDescent="0.2">
      <c r="A550" s="356"/>
      <c r="B550" s="622" t="s">
        <v>369</v>
      </c>
      <c r="C550" s="623"/>
      <c r="D550" s="90"/>
      <c r="E550" s="301"/>
      <c r="F550" s="239"/>
      <c r="G550" s="361"/>
      <c r="H550" s="360"/>
      <c r="I550" s="20"/>
      <c r="J550" s="104"/>
      <c r="L550" s="95"/>
    </row>
    <row r="551" spans="1:12" s="95" customFormat="1" ht="16.5" customHeight="1" x14ac:dyDescent="0.2">
      <c r="A551" s="6"/>
      <c r="B551" s="628" t="s">
        <v>66</v>
      </c>
      <c r="C551" s="629"/>
      <c r="D551" s="93"/>
      <c r="E551" s="303">
        <v>1629465349.0971377</v>
      </c>
      <c r="F551" s="237">
        <v>8.0597889525866329E-3</v>
      </c>
      <c r="G551" s="201"/>
      <c r="H551" s="90"/>
      <c r="I551" s="94"/>
      <c r="J551" s="104"/>
    </row>
    <row r="552" spans="1:12" s="95" customFormat="1" ht="16.5" customHeight="1" x14ac:dyDescent="0.2">
      <c r="A552" s="91"/>
      <c r="B552" s="624" t="s">
        <v>375</v>
      </c>
      <c r="C552" s="625"/>
      <c r="D552" s="93"/>
      <c r="E552" s="301">
        <v>1608973801.3871372</v>
      </c>
      <c r="F552" s="239">
        <v>7.8229909477915971E-3</v>
      </c>
      <c r="G552" s="200"/>
      <c r="H552" s="93"/>
      <c r="I552" s="94"/>
      <c r="J552" s="104"/>
      <c r="L552" s="5"/>
    </row>
    <row r="553" spans="1:12" ht="16.5" customHeight="1" x14ac:dyDescent="0.2">
      <c r="A553" s="91"/>
      <c r="B553" s="624" t="s">
        <v>236</v>
      </c>
      <c r="C553" s="625"/>
      <c r="D553" s="90"/>
      <c r="E553" s="301">
        <v>-312336</v>
      </c>
      <c r="F553" s="239">
        <v>-0.42862474137410611</v>
      </c>
      <c r="G553" s="200"/>
      <c r="H553" s="93"/>
      <c r="I553" s="20"/>
      <c r="J553" s="104"/>
    </row>
    <row r="554" spans="1:12" ht="13.5" customHeight="1" x14ac:dyDescent="0.2">
      <c r="B554" s="624" t="s">
        <v>316</v>
      </c>
      <c r="C554" s="625"/>
      <c r="D554" s="90"/>
      <c r="E554" s="301">
        <v>-27228</v>
      </c>
      <c r="F554" s="239">
        <v>-9.6195976897032409E-2</v>
      </c>
      <c r="G554" s="199"/>
      <c r="H554" s="90"/>
      <c r="I554" s="20"/>
      <c r="J554" s="104"/>
      <c r="L554" s="95"/>
    </row>
    <row r="555" spans="1:12" s="95" customFormat="1" ht="16.5" customHeight="1" x14ac:dyDescent="0.2">
      <c r="A555" s="6"/>
      <c r="B555" s="628" t="s">
        <v>67</v>
      </c>
      <c r="C555" s="629"/>
      <c r="D555" s="93"/>
      <c r="E555" s="303">
        <v>263009599.06336546</v>
      </c>
      <c r="F555" s="237">
        <v>4.0601553334633778E-2</v>
      </c>
      <c r="G555" s="199"/>
      <c r="H555" s="90"/>
      <c r="I555" s="94"/>
      <c r="J555" s="104"/>
      <c r="K555" s="209" t="b">
        <f>IF(ABS(E555-SUM(E556:E557))&lt;0.001,TRUE,FALSE)</f>
        <v>1</v>
      </c>
      <c r="L555" s="5"/>
    </row>
    <row r="556" spans="1:12" ht="18" customHeight="1" x14ac:dyDescent="0.2">
      <c r="A556" s="91"/>
      <c r="B556" s="624" t="s">
        <v>68</v>
      </c>
      <c r="C556" s="625"/>
      <c r="D556" s="90"/>
      <c r="E556" s="301">
        <v>238198728.47999832</v>
      </c>
      <c r="F556" s="239">
        <v>4.3773597219476823E-2</v>
      </c>
      <c r="G556" s="200"/>
      <c r="H556" s="93"/>
      <c r="I556" s="20"/>
      <c r="J556" s="104"/>
    </row>
    <row r="557" spans="1:12" ht="15" customHeight="1" x14ac:dyDescent="0.2">
      <c r="B557" s="624" t="s">
        <v>69</v>
      </c>
      <c r="C557" s="625"/>
      <c r="D557" s="90"/>
      <c r="E557" s="301">
        <v>24810870.583367143</v>
      </c>
      <c r="F557" s="239">
        <v>1.1101350236690788E-2</v>
      </c>
      <c r="G557" s="199"/>
      <c r="H557" s="90"/>
      <c r="I557" s="20"/>
      <c r="J557" s="104"/>
      <c r="L557" s="95"/>
    </row>
    <row r="558" spans="1:12" s="95" customFormat="1" ht="27" customHeight="1" x14ac:dyDescent="0.2">
      <c r="A558" s="6"/>
      <c r="B558" s="633" t="s">
        <v>293</v>
      </c>
      <c r="C558" s="634"/>
      <c r="D558" s="98"/>
      <c r="E558" s="326">
        <v>42388161136.839066</v>
      </c>
      <c r="F558" s="243">
        <v>7.6530042257200837E-2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30.6.2024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626"/>
      <c r="C562" s="627"/>
      <c r="D562" s="87"/>
      <c r="E562" s="88" t="s">
        <v>6</v>
      </c>
      <c r="F562" s="339" t="str">
        <f>$H$5</f>
        <v>PCAP</v>
      </c>
      <c r="G562" s="15"/>
      <c r="H562" s="15"/>
      <c r="I562" s="5"/>
      <c r="L562" s="104"/>
    </row>
    <row r="563" spans="1:12" s="104" customFormat="1" ht="13.5" customHeight="1" x14ac:dyDescent="0.2">
      <c r="A563" s="6"/>
      <c r="B563" s="635" t="s">
        <v>292</v>
      </c>
      <c r="C563" s="636"/>
      <c r="D563" s="637"/>
      <c r="E563" s="101"/>
      <c r="F563" s="176"/>
      <c r="G563" s="89"/>
      <c r="H563" s="20"/>
    </row>
    <row r="564" spans="1:12" s="104" customFormat="1" ht="22.5" customHeight="1" x14ac:dyDescent="0.2">
      <c r="A564" s="6"/>
      <c r="B564" s="604" t="s">
        <v>291</v>
      </c>
      <c r="C564" s="605"/>
      <c r="D564" s="606"/>
      <c r="E564" s="327">
        <v>6318914573.5378408</v>
      </c>
      <c r="F564" s="177">
        <v>1.9382986279407932E-2</v>
      </c>
      <c r="G564" s="102"/>
      <c r="H564" s="103"/>
      <c r="K564" s="209" t="b">
        <f>IF(ABS(E564-SUM(E565,E579,E587:E588,E592))&lt;0.001,TRUE,FALSE)</f>
        <v>1</v>
      </c>
    </row>
    <row r="565" spans="1:12" s="104" customFormat="1" ht="15" customHeight="1" x14ac:dyDescent="0.2">
      <c r="A565" s="24"/>
      <c r="B565" s="595" t="s">
        <v>183</v>
      </c>
      <c r="C565" s="596"/>
      <c r="D565" s="600"/>
      <c r="E565" s="327">
        <v>5090653927.1317816</v>
      </c>
      <c r="F565" s="177">
        <v>8.6619919181105676E-3</v>
      </c>
      <c r="G565" s="105"/>
      <c r="H565" s="107"/>
      <c r="K565" s="209" t="b">
        <f>IF(ABS(E565-SUM(E566:E578))&lt;0.001,TRUE,FALSE)</f>
        <v>1</v>
      </c>
    </row>
    <row r="566" spans="1:12" s="104" customFormat="1" ht="15.75" customHeight="1" x14ac:dyDescent="0.2">
      <c r="A566" s="6"/>
      <c r="B566" s="601" t="s">
        <v>53</v>
      </c>
      <c r="C566" s="602"/>
      <c r="D566" s="603"/>
      <c r="E566" s="328">
        <v>3851815587.2100015</v>
      </c>
      <c r="F566" s="174">
        <v>1.8349387033025799E-2</v>
      </c>
      <c r="G566" s="109"/>
      <c r="H566" s="106"/>
    </row>
    <row r="567" spans="1:12" s="104" customFormat="1" ht="15.75" customHeight="1" x14ac:dyDescent="0.2">
      <c r="A567" s="6"/>
      <c r="B567" s="169" t="s">
        <v>360</v>
      </c>
      <c r="C567" s="383"/>
      <c r="D567" s="384"/>
      <c r="E567" s="328">
        <v>95789690.657978028</v>
      </c>
      <c r="F567" s="174">
        <v>-0.49649111579393368</v>
      </c>
      <c r="G567" s="109"/>
      <c r="H567" s="106"/>
    </row>
    <row r="568" spans="1:12" s="104" customFormat="1" ht="12.75" x14ac:dyDescent="0.2">
      <c r="A568" s="6"/>
      <c r="B568" s="601" t="s">
        <v>428</v>
      </c>
      <c r="C568" s="602"/>
      <c r="D568" s="603"/>
      <c r="E568" s="328">
        <v>202414562.88000199</v>
      </c>
      <c r="F568" s="174">
        <v>1.8772656379913766E-2</v>
      </c>
      <c r="G568" s="109"/>
      <c r="H568" s="106"/>
    </row>
    <row r="569" spans="1:12" s="104" customFormat="1" ht="40.5" customHeight="1" x14ac:dyDescent="0.2">
      <c r="A569" s="6"/>
      <c r="B569" s="601" t="s">
        <v>54</v>
      </c>
      <c r="C569" s="602"/>
      <c r="D569" s="603"/>
      <c r="E569" s="328">
        <v>12936948.959999982</v>
      </c>
      <c r="F569" s="174">
        <v>-3.2470066220636973E-2</v>
      </c>
      <c r="G569" s="109"/>
      <c r="H569" s="106"/>
    </row>
    <row r="570" spans="1:12" s="104" customFormat="1" ht="15" customHeight="1" x14ac:dyDescent="0.2">
      <c r="A570" s="6"/>
      <c r="B570" s="601" t="s">
        <v>497</v>
      </c>
      <c r="C570" s="602"/>
      <c r="D570" s="603"/>
      <c r="E570" s="328">
        <v>32471747.51000094</v>
      </c>
      <c r="F570" s="174">
        <v>1.0512324882004043E-2</v>
      </c>
      <c r="G570" s="109"/>
      <c r="H570" s="106"/>
    </row>
    <row r="571" spans="1:12" s="104" customFormat="1" ht="15" customHeight="1" x14ac:dyDescent="0.2">
      <c r="A571" s="6"/>
      <c r="B571" s="601" t="s">
        <v>302</v>
      </c>
      <c r="C571" s="602"/>
      <c r="D571" s="603"/>
      <c r="E571" s="328">
        <v>2845.780000000002</v>
      </c>
      <c r="F571" s="174">
        <v>0.50050354591231661</v>
      </c>
      <c r="G571" s="109"/>
      <c r="H571" s="106"/>
    </row>
    <row r="572" spans="1:12" s="104" customFormat="1" ht="12.75" x14ac:dyDescent="0.2">
      <c r="A572" s="6"/>
      <c r="B572" s="169" t="s">
        <v>184</v>
      </c>
      <c r="C572" s="170"/>
      <c r="D572" s="171"/>
      <c r="E572" s="328">
        <v>374348979.04000056</v>
      </c>
      <c r="F572" s="174">
        <v>0.13305469916517532</v>
      </c>
      <c r="G572" s="109"/>
      <c r="H572" s="106"/>
    </row>
    <row r="573" spans="1:12" s="104" customFormat="1" ht="12.75" x14ac:dyDescent="0.2">
      <c r="A573" s="6"/>
      <c r="B573" s="395" t="s">
        <v>373</v>
      </c>
      <c r="C573" s="170"/>
      <c r="D573" s="171"/>
      <c r="E573" s="328">
        <v>431437483.8799997</v>
      </c>
      <c r="F573" s="174">
        <v>4.5690851588989556E-2</v>
      </c>
      <c r="G573" s="109"/>
      <c r="H573" s="110"/>
    </row>
    <row r="574" spans="1:12" s="104" customFormat="1" ht="12.75" x14ac:dyDescent="0.2">
      <c r="A574" s="6"/>
      <c r="B574" s="169" t="s">
        <v>185</v>
      </c>
      <c r="C574" s="170"/>
      <c r="D574" s="171"/>
      <c r="E574" s="328">
        <v>383382.00379899901</v>
      </c>
      <c r="F574" s="174">
        <v>-0.14244652152495352</v>
      </c>
      <c r="G574" s="109"/>
      <c r="H574" s="110"/>
    </row>
    <row r="575" spans="1:12" s="104" customFormat="1" ht="24" customHeight="1" x14ac:dyDescent="0.2">
      <c r="A575" s="6"/>
      <c r="B575" s="601" t="s">
        <v>186</v>
      </c>
      <c r="C575" s="602"/>
      <c r="D575" s="603"/>
      <c r="E575" s="328">
        <v>87020205.019999862</v>
      </c>
      <c r="F575" s="174">
        <v>5.5722046262584479E-2</v>
      </c>
      <c r="G575" s="109"/>
      <c r="H575" s="110"/>
    </row>
    <row r="576" spans="1:12" s="104" customFormat="1" ht="12.75" x14ac:dyDescent="0.2">
      <c r="A576" s="6"/>
      <c r="B576" s="601" t="s">
        <v>187</v>
      </c>
      <c r="C576" s="602"/>
      <c r="D576" s="603"/>
      <c r="E576" s="328"/>
      <c r="F576" s="174"/>
      <c r="G576" s="109"/>
      <c r="H576" s="110"/>
    </row>
    <row r="577" spans="1:11" s="104" customFormat="1" ht="12.75" x14ac:dyDescent="0.2">
      <c r="A577" s="6"/>
      <c r="B577" s="601" t="s">
        <v>188</v>
      </c>
      <c r="C577" s="602"/>
      <c r="D577" s="603"/>
      <c r="E577" s="328">
        <v>536176.18999999703</v>
      </c>
      <c r="F577" s="174">
        <v>-1.7192670043369995E-2</v>
      </c>
      <c r="G577" s="109"/>
      <c r="H577" s="106"/>
    </row>
    <row r="578" spans="1:11" s="104" customFormat="1" ht="12.75" x14ac:dyDescent="0.2">
      <c r="A578" s="6"/>
      <c r="B578" s="601" t="s">
        <v>378</v>
      </c>
      <c r="C578" s="602"/>
      <c r="D578" s="603"/>
      <c r="E578" s="328">
        <v>1496318</v>
      </c>
      <c r="F578" s="174">
        <v>-9.3241723347214589E-2</v>
      </c>
      <c r="G578" s="109"/>
      <c r="H578" s="106"/>
    </row>
    <row r="579" spans="1:11" s="104" customFormat="1" ht="21" customHeight="1" x14ac:dyDescent="0.2">
      <c r="A579" s="6"/>
      <c r="B579" s="595" t="s">
        <v>55</v>
      </c>
      <c r="C579" s="596"/>
      <c r="D579" s="600"/>
      <c r="E579" s="327">
        <v>150810960.12606633</v>
      </c>
      <c r="F579" s="177">
        <v>0.11116237686436881</v>
      </c>
      <c r="G579" s="109"/>
      <c r="H579" s="106"/>
      <c r="K579" s="209" t="b">
        <f>IF(ABS(E579-SUM(E580,E583,E586))&lt;0.001,TRUE,FALSE)</f>
        <v>1</v>
      </c>
    </row>
    <row r="580" spans="1:11" s="104" customFormat="1" ht="18" customHeight="1" x14ac:dyDescent="0.2">
      <c r="A580" s="6"/>
      <c r="B580" s="619" t="s">
        <v>56</v>
      </c>
      <c r="C580" s="620"/>
      <c r="D580" s="621"/>
      <c r="E580" s="328">
        <v>85529421.580703154</v>
      </c>
      <c r="F580" s="174">
        <v>7.740204004373008E-2</v>
      </c>
      <c r="G580" s="108"/>
      <c r="H580" s="106"/>
      <c r="K580" s="209" t="b">
        <f>IF(ABS(E580-SUM(E581:E582))&lt;0.001,TRUE,FALSE)</f>
        <v>1</v>
      </c>
    </row>
    <row r="581" spans="1:11" s="104" customFormat="1" ht="15" customHeight="1" x14ac:dyDescent="0.2">
      <c r="A581" s="6"/>
      <c r="B581" s="601" t="s">
        <v>57</v>
      </c>
      <c r="C581" s="602"/>
      <c r="D581" s="603"/>
      <c r="E581" s="328">
        <v>3156915.7200001422</v>
      </c>
      <c r="F581" s="174">
        <v>1.7582611146001126E-2</v>
      </c>
      <c r="G581" s="109"/>
      <c r="H581" s="106"/>
    </row>
    <row r="582" spans="1:11" s="104" customFormat="1" ht="15" customHeight="1" x14ac:dyDescent="0.2">
      <c r="A582" s="6"/>
      <c r="B582" s="601" t="s">
        <v>58</v>
      </c>
      <c r="C582" s="602"/>
      <c r="D582" s="603"/>
      <c r="E582" s="328">
        <v>82372505.860703021</v>
      </c>
      <c r="F582" s="174">
        <v>7.9834863757362262E-2</v>
      </c>
      <c r="G582" s="109"/>
      <c r="H582" s="111"/>
    </row>
    <row r="583" spans="1:11" s="104" customFormat="1" ht="18" customHeight="1" x14ac:dyDescent="0.2">
      <c r="A583" s="24"/>
      <c r="B583" s="619" t="s">
        <v>379</v>
      </c>
      <c r="C583" s="620"/>
      <c r="D583" s="621"/>
      <c r="E583" s="328">
        <v>65281538.545363143</v>
      </c>
      <c r="F583" s="174">
        <v>0.15873284765533291</v>
      </c>
      <c r="G583" s="109"/>
      <c r="H583" s="112"/>
      <c r="K583" s="209" t="b">
        <f>IF(ABS(E583-SUM(E584:E585))&lt;0.001,TRUE,FALSE)</f>
        <v>1</v>
      </c>
    </row>
    <row r="584" spans="1:11" s="104" customFormat="1" ht="15" customHeight="1" x14ac:dyDescent="0.2">
      <c r="A584" s="24"/>
      <c r="B584" s="601" t="s">
        <v>372</v>
      </c>
      <c r="C584" s="602"/>
      <c r="D584" s="603"/>
      <c r="E584" s="328">
        <v>7443.17</v>
      </c>
      <c r="F584" s="174">
        <v>0.20405159040210163</v>
      </c>
      <c r="G584" s="109"/>
      <c r="H584" s="107"/>
    </row>
    <row r="585" spans="1:11" s="104" customFormat="1" ht="15" customHeight="1" x14ac:dyDescent="0.2">
      <c r="A585" s="6"/>
      <c r="B585" s="601" t="s">
        <v>434</v>
      </c>
      <c r="C585" s="602"/>
      <c r="D585" s="603"/>
      <c r="E585" s="328">
        <v>65274095.375363149</v>
      </c>
      <c r="F585" s="174">
        <v>0.15872787450842729</v>
      </c>
      <c r="G585" s="109"/>
      <c r="H585" s="106"/>
    </row>
    <row r="586" spans="1:11" s="104" customFormat="1" ht="15" customHeight="1" x14ac:dyDescent="0.2">
      <c r="A586" s="6"/>
      <c r="B586" s="619" t="s">
        <v>180</v>
      </c>
      <c r="C586" s="620"/>
      <c r="D586" s="621"/>
      <c r="E586" s="328"/>
      <c r="F586" s="174"/>
      <c r="G586" s="109"/>
      <c r="H586" s="111"/>
    </row>
    <row r="587" spans="1:11" s="104" customFormat="1" ht="18" customHeight="1" x14ac:dyDescent="0.2">
      <c r="A587" s="6"/>
      <c r="B587" s="595" t="s">
        <v>189</v>
      </c>
      <c r="C587" s="596"/>
      <c r="D587" s="600"/>
      <c r="E587" s="327">
        <v>483849181.19999498</v>
      </c>
      <c r="F587" s="177">
        <v>-4.6570503183017697E-3</v>
      </c>
      <c r="G587" s="109"/>
      <c r="H587" s="111"/>
    </row>
    <row r="588" spans="1:11" s="104" customFormat="1" ht="26.25" customHeight="1" x14ac:dyDescent="0.2">
      <c r="A588" s="24"/>
      <c r="B588" s="595" t="s">
        <v>190</v>
      </c>
      <c r="C588" s="596"/>
      <c r="D588" s="600"/>
      <c r="E588" s="327">
        <v>643544279.219998</v>
      </c>
      <c r="F588" s="177">
        <v>0.10854055692084263</v>
      </c>
      <c r="G588" s="109"/>
      <c r="H588" s="107"/>
      <c r="K588" s="209" t="b">
        <f>IF(ABS(E588-SUM(E589:E591))&lt;0.001,TRUE,FALSE)</f>
        <v>1</v>
      </c>
    </row>
    <row r="589" spans="1:11" s="104" customFormat="1" ht="17.25" customHeight="1" x14ac:dyDescent="0.2">
      <c r="A589" s="6"/>
      <c r="B589" s="601" t="s">
        <v>191</v>
      </c>
      <c r="C589" s="602"/>
      <c r="D589" s="603"/>
      <c r="E589" s="328">
        <v>549196917.84999824</v>
      </c>
      <c r="F589" s="174">
        <v>0.10781584678816758</v>
      </c>
      <c r="G589" s="109"/>
      <c r="H589" s="106"/>
    </row>
    <row r="590" spans="1:11" s="104" customFormat="1" ht="17.25" customHeight="1" x14ac:dyDescent="0.2">
      <c r="A590" s="6"/>
      <c r="B590" s="601" t="s">
        <v>392</v>
      </c>
      <c r="C590" s="602"/>
      <c r="D590" s="603"/>
      <c r="E590" s="328">
        <v>263926.44000000169</v>
      </c>
      <c r="F590" s="174">
        <v>0.15497427431098476</v>
      </c>
      <c r="G590" s="109"/>
      <c r="H590" s="106"/>
    </row>
    <row r="591" spans="1:11" s="104" customFormat="1" ht="17.25" customHeight="1" x14ac:dyDescent="0.2">
      <c r="A591" s="6"/>
      <c r="B591" s="422" t="s">
        <v>393</v>
      </c>
      <c r="C591" s="383"/>
      <c r="D591" s="384"/>
      <c r="E591" s="328">
        <v>94083434.929999754</v>
      </c>
      <c r="F591" s="174">
        <v>0.11266396319528527</v>
      </c>
      <c r="G591" s="109"/>
      <c r="H591" s="106"/>
    </row>
    <row r="592" spans="1:11" s="104" customFormat="1" ht="13.5" customHeight="1" x14ac:dyDescent="0.2">
      <c r="A592" s="6"/>
      <c r="B592" s="595" t="s">
        <v>82</v>
      </c>
      <c r="C592" s="609"/>
      <c r="D592" s="610"/>
      <c r="E592" s="327">
        <v>-49943774.140000001</v>
      </c>
      <c r="F592" s="177">
        <v>-1.1854395065739154E-2</v>
      </c>
      <c r="G592" s="109"/>
      <c r="H592" s="106"/>
    </row>
    <row r="593" spans="1:12" s="104" customFormat="1" ht="32.25" customHeight="1" x14ac:dyDescent="0.2">
      <c r="A593" s="6"/>
      <c r="B593" s="604" t="s">
        <v>60</v>
      </c>
      <c r="C593" s="605"/>
      <c r="D593" s="606"/>
      <c r="E593" s="327">
        <v>336396928.83171564</v>
      </c>
      <c r="F593" s="177">
        <v>-0.30718673114390771</v>
      </c>
      <c r="G593" s="102"/>
      <c r="H593" s="106"/>
      <c r="K593" s="209" t="b">
        <f>IF(ABS(E593-SUM(E594:E596))&lt;0.001,TRUE,FALSE)</f>
        <v>1</v>
      </c>
    </row>
    <row r="594" spans="1:12" s="104" customFormat="1" ht="12.75" customHeight="1" x14ac:dyDescent="0.2">
      <c r="A594" s="24"/>
      <c r="B594" s="681" t="s">
        <v>390</v>
      </c>
      <c r="C594" s="602"/>
      <c r="D594" s="603"/>
      <c r="E594" s="328">
        <v>194292294.75481582</v>
      </c>
      <c r="F594" s="174">
        <v>-0.45716137396782663</v>
      </c>
      <c r="G594" s="105"/>
      <c r="H594" s="107"/>
    </row>
    <row r="595" spans="1:12" s="104" customFormat="1" ht="12.75" customHeight="1" x14ac:dyDescent="0.2">
      <c r="A595" s="24"/>
      <c r="B595" s="681" t="s">
        <v>391</v>
      </c>
      <c r="C595" s="602"/>
      <c r="D595" s="603"/>
      <c r="E595" s="328">
        <v>142104634.07689986</v>
      </c>
      <c r="F595" s="174">
        <v>0.11338456218461146</v>
      </c>
      <c r="G595" s="105"/>
      <c r="H595" s="107"/>
    </row>
    <row r="596" spans="1:12" s="104" customFormat="1" ht="12.75" customHeight="1" x14ac:dyDescent="0.2">
      <c r="A596" s="24"/>
      <c r="B596" s="681" t="s">
        <v>462</v>
      </c>
      <c r="C596" s="602"/>
      <c r="D596" s="603"/>
      <c r="E596" s="328"/>
      <c r="F596" s="174"/>
      <c r="G596" s="105"/>
      <c r="H596" s="107"/>
    </row>
    <row r="597" spans="1:12" s="104" customFormat="1" ht="17.25" hidden="1" customHeight="1" x14ac:dyDescent="0.2">
      <c r="A597" s="24"/>
      <c r="B597" s="604"/>
      <c r="C597" s="605"/>
      <c r="D597" s="606"/>
      <c r="E597" s="327"/>
      <c r="F597" s="177"/>
      <c r="G597" s="105"/>
      <c r="H597" s="107"/>
      <c r="L597" s="359"/>
    </row>
    <row r="598" spans="1:12" s="359" customFormat="1" ht="29.25" customHeight="1" x14ac:dyDescent="0.2">
      <c r="A598" s="6"/>
      <c r="B598" s="604" t="s">
        <v>481</v>
      </c>
      <c r="C598" s="605"/>
      <c r="D598" s="606"/>
      <c r="E598" s="328"/>
      <c r="F598" s="328"/>
      <c r="G598" s="109"/>
      <c r="H598" s="106"/>
    </row>
    <row r="599" spans="1:12" s="359" customFormat="1" ht="25.5" customHeight="1" x14ac:dyDescent="0.2">
      <c r="A599" s="356"/>
      <c r="B599" s="604" t="s">
        <v>482</v>
      </c>
      <c r="C599" s="611"/>
      <c r="D599" s="612"/>
      <c r="E599" s="328"/>
      <c r="F599" s="174"/>
      <c r="G599" s="357"/>
      <c r="H599" s="358"/>
    </row>
    <row r="600" spans="1:12" s="359" customFormat="1" ht="24.75" customHeight="1" x14ac:dyDescent="0.2">
      <c r="A600" s="356"/>
      <c r="B600" s="604" t="s">
        <v>342</v>
      </c>
      <c r="C600" s="611"/>
      <c r="D600" s="612"/>
      <c r="E600" s="327">
        <v>1542388369.2379563</v>
      </c>
      <c r="F600" s="177">
        <v>-7.419398028678037E-2</v>
      </c>
      <c r="G600" s="357"/>
      <c r="H600" s="358"/>
      <c r="K600" s="209" t="b">
        <f>IF(ABS(E600-SUM(E601,E610))&lt;0.001,TRUE,FALSE)</f>
        <v>1</v>
      </c>
    </row>
    <row r="601" spans="1:12" s="359" customFormat="1" ht="21" customHeight="1" x14ac:dyDescent="0.2">
      <c r="A601" s="356"/>
      <c r="B601" s="595" t="s">
        <v>61</v>
      </c>
      <c r="C601" s="596"/>
      <c r="D601" s="600"/>
      <c r="E601" s="327">
        <v>457368331.97291493</v>
      </c>
      <c r="F601" s="177">
        <v>-2.8740030143102779E-2</v>
      </c>
      <c r="G601" s="357"/>
      <c r="H601" s="358"/>
      <c r="K601" s="209" t="b">
        <f>IF(ABS(E601-SUM(E602:E609))&lt;0.001,TRUE,FALSE)</f>
        <v>0</v>
      </c>
      <c r="L601" s="104"/>
    </row>
    <row r="602" spans="1:12" s="104" customFormat="1" ht="18.75" customHeight="1" x14ac:dyDescent="0.2">
      <c r="A602" s="6"/>
      <c r="B602" s="601" t="s">
        <v>471</v>
      </c>
      <c r="C602" s="602"/>
      <c r="D602" s="603"/>
      <c r="E602" s="328">
        <v>37053.910000000003</v>
      </c>
      <c r="F602" s="174">
        <v>-0.98245271451113747</v>
      </c>
      <c r="G602" s="105"/>
      <c r="H602" s="106"/>
    </row>
    <row r="603" spans="1:12" s="104" customFormat="1" ht="18.75" customHeight="1" x14ac:dyDescent="0.2">
      <c r="A603" s="6"/>
      <c r="B603" s="601" t="s">
        <v>473</v>
      </c>
      <c r="C603" s="602"/>
      <c r="D603" s="603"/>
      <c r="E603" s="328">
        <v>453147690.20319563</v>
      </c>
      <c r="F603" s="174">
        <v>-3.1792851174335723E-2</v>
      </c>
      <c r="G603" s="105"/>
      <c r="H603" s="106"/>
    </row>
    <row r="604" spans="1:12" s="104" customFormat="1" ht="18.75" customHeight="1" x14ac:dyDescent="0.2">
      <c r="A604" s="6"/>
      <c r="B604" s="601" t="s">
        <v>430</v>
      </c>
      <c r="C604" s="602"/>
      <c r="D604" s="603"/>
      <c r="E604" s="328"/>
      <c r="F604" s="174"/>
      <c r="G604" s="105"/>
      <c r="H604" s="106"/>
    </row>
    <row r="605" spans="1:12" s="104" customFormat="1" ht="15" customHeight="1" x14ac:dyDescent="0.2">
      <c r="A605" s="6"/>
      <c r="B605" s="601" t="s">
        <v>469</v>
      </c>
      <c r="C605" s="602"/>
      <c r="D605" s="603"/>
      <c r="E605" s="328">
        <v>68.959999999999994</v>
      </c>
      <c r="F605" s="174">
        <v>-0.93622668380605367</v>
      </c>
      <c r="G605" s="108"/>
      <c r="H605" s="106"/>
    </row>
    <row r="606" spans="1:12" s="104" customFormat="1" ht="12.75" customHeight="1" x14ac:dyDescent="0.2">
      <c r="A606" s="6"/>
      <c r="B606" s="601" t="s">
        <v>399</v>
      </c>
      <c r="C606" s="602"/>
      <c r="D606" s="603"/>
      <c r="E606" s="328">
        <v>0</v>
      </c>
      <c r="F606" s="174">
        <v>-1</v>
      </c>
      <c r="G606" s="109"/>
      <c r="H606" s="106"/>
    </row>
    <row r="607" spans="1:12" s="104" customFormat="1" ht="12.75" customHeight="1" x14ac:dyDescent="0.2">
      <c r="A607" s="6"/>
      <c r="B607" s="601" t="s">
        <v>400</v>
      </c>
      <c r="C607" s="602"/>
      <c r="D607" s="603"/>
      <c r="E607" s="328">
        <v>0</v>
      </c>
      <c r="F607" s="174"/>
      <c r="G607" s="109"/>
      <c r="H607" s="106"/>
    </row>
    <row r="608" spans="1:12" s="104" customFormat="1" ht="12.75" customHeight="1" x14ac:dyDescent="0.2">
      <c r="A608" s="6"/>
      <c r="B608" s="681" t="s">
        <v>443</v>
      </c>
      <c r="C608" s="602"/>
      <c r="D608" s="603"/>
      <c r="E608" s="328">
        <v>3980060.2197209974</v>
      </c>
      <c r="F608" s="174"/>
      <c r="G608" s="109"/>
      <c r="H608" s="106"/>
    </row>
    <row r="609" spans="1:12" s="104" customFormat="1" ht="12.75" customHeight="1" x14ac:dyDescent="0.2">
      <c r="A609" s="6"/>
      <c r="B609" s="681" t="s">
        <v>401</v>
      </c>
      <c r="C609" s="602"/>
      <c r="D609" s="603"/>
      <c r="E609" s="328">
        <v>203076.40999999997</v>
      </c>
      <c r="F609" s="174">
        <v>2.255558418976622E-2</v>
      </c>
      <c r="G609" s="102"/>
      <c r="H609" s="106"/>
    </row>
    <row r="610" spans="1:12" s="104" customFormat="1" ht="11.25" customHeight="1" x14ac:dyDescent="0.2">
      <c r="A610" s="6"/>
      <c r="B610" s="595" t="s">
        <v>62</v>
      </c>
      <c r="C610" s="596"/>
      <c r="D610" s="600"/>
      <c r="E610" s="327">
        <v>1085020037.2650414</v>
      </c>
      <c r="F610" s="177">
        <v>-9.2104182502557475E-2</v>
      </c>
      <c r="G610" s="102"/>
      <c r="H610" s="106"/>
      <c r="K610" s="209" t="b">
        <f>IF(ABS(E610-SUM(E611:E619))&lt;0.001,TRUE,FALSE)</f>
        <v>1</v>
      </c>
    </row>
    <row r="611" spans="1:12" s="104" customFormat="1" ht="15" customHeight="1" x14ac:dyDescent="0.2">
      <c r="A611" s="6"/>
      <c r="B611" s="601" t="s">
        <v>470</v>
      </c>
      <c r="C611" s="602"/>
      <c r="D611" s="603"/>
      <c r="E611" s="328">
        <v>426139985.43246031</v>
      </c>
      <c r="F611" s="174">
        <v>-0.55192765846190883</v>
      </c>
      <c r="G611" s="108"/>
      <c r="H611" s="113"/>
    </row>
    <row r="612" spans="1:12" s="104" customFormat="1" ht="15" customHeight="1" x14ac:dyDescent="0.2">
      <c r="A612" s="6"/>
      <c r="B612" s="601" t="s">
        <v>474</v>
      </c>
      <c r="C612" s="602"/>
      <c r="D612" s="603"/>
      <c r="E612" s="328">
        <v>537354726.44756484</v>
      </c>
      <c r="F612" s="174"/>
      <c r="G612" s="108"/>
      <c r="H612" s="113"/>
    </row>
    <row r="613" spans="1:12" s="104" customFormat="1" ht="15" customHeight="1" x14ac:dyDescent="0.2">
      <c r="A613" s="6"/>
      <c r="B613" s="601" t="s">
        <v>402</v>
      </c>
      <c r="C613" s="602"/>
      <c r="D613" s="603"/>
      <c r="E613" s="328">
        <v>13671684.469999993</v>
      </c>
      <c r="F613" s="174">
        <v>-0.8625891521529655</v>
      </c>
      <c r="G613" s="108"/>
      <c r="H613" s="113"/>
    </row>
    <row r="614" spans="1:12" s="104" customFormat="1" ht="12.75" customHeight="1" x14ac:dyDescent="0.2">
      <c r="A614" s="6"/>
      <c r="B614" s="601" t="s">
        <v>469</v>
      </c>
      <c r="C614" s="602"/>
      <c r="D614" s="603"/>
      <c r="E614" s="328">
        <v>3225322.5200000009</v>
      </c>
      <c r="F614" s="174">
        <v>-0.62504626931373952</v>
      </c>
      <c r="G614" s="109"/>
      <c r="H614" s="113"/>
    </row>
    <row r="615" spans="1:12" s="104" customFormat="1" ht="12.75" customHeight="1" x14ac:dyDescent="0.2">
      <c r="A615" s="6"/>
      <c r="B615" s="601" t="s">
        <v>472</v>
      </c>
      <c r="C615" s="602"/>
      <c r="D615" s="603"/>
      <c r="E615" s="328">
        <v>25550644.899999991</v>
      </c>
      <c r="F615" s="174"/>
      <c r="G615" s="109"/>
      <c r="H615" s="113"/>
    </row>
    <row r="616" spans="1:12" s="104" customFormat="1" ht="12.75" customHeight="1" x14ac:dyDescent="0.2">
      <c r="A616" s="6"/>
      <c r="B616" s="601" t="s">
        <v>399</v>
      </c>
      <c r="C616" s="602"/>
      <c r="D616" s="603"/>
      <c r="E616" s="328">
        <v>57122435.117263034</v>
      </c>
      <c r="F616" s="174">
        <v>-0.44720704419507851</v>
      </c>
      <c r="G616" s="109"/>
      <c r="H616" s="113"/>
    </row>
    <row r="617" spans="1:12" s="104" customFormat="1" ht="12.75" customHeight="1" x14ac:dyDescent="0.2">
      <c r="A617" s="6"/>
      <c r="B617" s="601" t="s">
        <v>400</v>
      </c>
      <c r="C617" s="602"/>
      <c r="D617" s="603"/>
      <c r="E617" s="328">
        <v>-17232</v>
      </c>
      <c r="F617" s="174">
        <v>-0.87736976942783951</v>
      </c>
      <c r="G617" s="109"/>
      <c r="H617" s="113"/>
      <c r="L617" s="457"/>
    </row>
    <row r="618" spans="1:12" s="457" customFormat="1" ht="12.75" customHeight="1" x14ac:dyDescent="0.2">
      <c r="A618" s="6"/>
      <c r="B618" s="542" t="s">
        <v>425</v>
      </c>
      <c r="C618" s="545"/>
      <c r="D618" s="546"/>
      <c r="E618" s="453">
        <v>15471253.57101096</v>
      </c>
      <c r="F618" s="454">
        <v>-0.14925627252484963</v>
      </c>
      <c r="G618" s="109"/>
      <c r="H618" s="113"/>
      <c r="K618" s="104"/>
    </row>
    <row r="619" spans="1:12" s="457" customFormat="1" ht="12.75" customHeight="1" x14ac:dyDescent="0.2">
      <c r="A619" s="452"/>
      <c r="B619" s="681" t="s">
        <v>403</v>
      </c>
      <c r="C619" s="602"/>
      <c r="D619" s="603"/>
      <c r="E619" s="453">
        <v>6501216.8067380451</v>
      </c>
      <c r="F619" s="454">
        <v>-0.55364476158263987</v>
      </c>
      <c r="G619" s="455"/>
      <c r="H619" s="456"/>
    </row>
    <row r="620" spans="1:12" s="457" customFormat="1" ht="21" customHeight="1" x14ac:dyDescent="0.2">
      <c r="A620" s="452"/>
      <c r="B620" s="604" t="s">
        <v>343</v>
      </c>
      <c r="C620" s="605"/>
      <c r="D620" s="605"/>
      <c r="E620" s="458"/>
      <c r="F620" s="459"/>
      <c r="G620" s="455"/>
      <c r="H620" s="456"/>
    </row>
    <row r="621" spans="1:12" s="457" customFormat="1" ht="18.75" customHeight="1" x14ac:dyDescent="0.2">
      <c r="A621" s="452"/>
      <c r="B621" s="604" t="s">
        <v>344</v>
      </c>
      <c r="C621" s="605"/>
      <c r="D621" s="605"/>
      <c r="E621" s="458">
        <v>120911626.38962209</v>
      </c>
      <c r="F621" s="459">
        <v>-1.4294918269352919E-2</v>
      </c>
      <c r="G621" s="460"/>
      <c r="H621" s="461"/>
      <c r="K621" s="209" t="b">
        <f>IF(ABS(E621-SUM(E622:E624))&lt;0.001,TRUE,FALSE)</f>
        <v>1</v>
      </c>
    </row>
    <row r="622" spans="1:12" s="457" customFormat="1" ht="15" customHeight="1" x14ac:dyDescent="0.2">
      <c r="A622" s="452"/>
      <c r="B622" s="595" t="s">
        <v>63</v>
      </c>
      <c r="C622" s="596"/>
      <c r="D622" s="596"/>
      <c r="E622" s="453">
        <v>36488888.549622029</v>
      </c>
      <c r="F622" s="454">
        <v>1.0201511950724829E-4</v>
      </c>
      <c r="G622" s="460"/>
      <c r="H622" s="461"/>
    </row>
    <row r="623" spans="1:12" s="457" customFormat="1" ht="12.75" customHeight="1" x14ac:dyDescent="0.2">
      <c r="A623" s="452"/>
      <c r="B623" s="595" t="s">
        <v>64</v>
      </c>
      <c r="C623" s="596"/>
      <c r="D623" s="596"/>
      <c r="E623" s="453">
        <v>84422737.840000078</v>
      </c>
      <c r="F623" s="454">
        <v>5.0893890455044444E-2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13" t="s">
        <v>290</v>
      </c>
      <c r="C626" s="614"/>
      <c r="D626" s="615"/>
      <c r="E626" s="326">
        <v>8318611497.9971352</v>
      </c>
      <c r="F626" s="243">
        <v>-1.8218527439155419E-2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30.6.2024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626"/>
      <c r="C630" s="627"/>
      <c r="D630" s="87"/>
      <c r="E630" s="88" t="s">
        <v>6</v>
      </c>
      <c r="F630" s="339" t="str">
        <f>$H$5</f>
        <v>PCAP</v>
      </c>
      <c r="G630" s="15"/>
      <c r="H630" s="15"/>
      <c r="I630" s="20"/>
    </row>
    <row r="631" spans="1:12" s="121" customFormat="1" ht="15.75" customHeight="1" x14ac:dyDescent="0.2">
      <c r="A631" s="6"/>
      <c r="B631" s="126" t="s">
        <v>475</v>
      </c>
      <c r="C631" s="126"/>
      <c r="D631" s="126"/>
      <c r="E631" s="326">
        <v>510282012.28562087</v>
      </c>
      <c r="F631" s="243">
        <v>0.10428008254397447</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51217054647.121834</v>
      </c>
      <c r="F633" s="408">
        <v>6.0177707685457715E-2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31593124.699999969</v>
      </c>
      <c r="F635" s="408">
        <v>-0.17763587525883462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50366286.399999984</v>
      </c>
      <c r="F637" s="408">
        <v>6.1133410384770714E-2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3798825640.5100021</v>
      </c>
      <c r="F639" s="408">
        <v>4.1396375703122379E-2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54260652.100000016</v>
      </c>
      <c r="F641" s="408">
        <v>1.8893815170013095E-2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2276620146.3599997</v>
      </c>
      <c r="F643" s="412">
        <v>1.9100298918103942E-2</v>
      </c>
      <c r="G643" s="173"/>
      <c r="H643" s="130"/>
      <c r="I643" s="111"/>
      <c r="J643" s="104"/>
    </row>
    <row r="644" spans="2:12" ht="12.75" customHeight="1" x14ac:dyDescent="0.2">
      <c r="B644" s="149" t="s">
        <v>83</v>
      </c>
      <c r="C644" s="217"/>
      <c r="D644" s="230"/>
      <c r="E644" s="289">
        <v>259804.92</v>
      </c>
      <c r="F644" s="179">
        <v>-0.11006810419117097</v>
      </c>
      <c r="G644" s="173"/>
      <c r="H644" s="130"/>
      <c r="I644" s="111"/>
      <c r="J644" s="104"/>
    </row>
    <row r="645" spans="2:12" ht="12.75" customHeight="1" x14ac:dyDescent="0.2">
      <c r="B645" s="162" t="s">
        <v>84</v>
      </c>
      <c r="C645" s="231"/>
      <c r="D645" s="232"/>
      <c r="E645" s="413">
        <v>2987117.4900000007</v>
      </c>
      <c r="F645" s="187">
        <v>-0.63584346979915463</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2264053050</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111624555968.79077</v>
      </c>
      <c r="F656" s="418">
        <v>4.6319716024901147E-2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30.6.2024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76543750</v>
      </c>
      <c r="D10" s="30">
        <v>27866354</v>
      </c>
      <c r="E10" s="30">
        <v>104410104</v>
      </c>
      <c r="F10" s="222">
        <v>1222074</v>
      </c>
      <c r="G10" s="179">
        <v>2.4192207737105953E-4</v>
      </c>
      <c r="H10" s="20"/>
    </row>
    <row r="11" spans="1:8" ht="10.5" customHeight="1" x14ac:dyDescent="0.2">
      <c r="B11" s="16" t="s">
        <v>23</v>
      </c>
      <c r="C11" s="30">
        <v>1484299</v>
      </c>
      <c r="D11" s="30">
        <v>4596978</v>
      </c>
      <c r="E11" s="30">
        <v>6081277</v>
      </c>
      <c r="F11" s="222">
        <v>2650</v>
      </c>
      <c r="G11" s="179">
        <v>-0.10387252080480103</v>
      </c>
      <c r="H11" s="20"/>
    </row>
    <row r="12" spans="1:8" ht="10.5" customHeight="1" x14ac:dyDescent="0.2">
      <c r="B12" s="33" t="s">
        <v>193</v>
      </c>
      <c r="C12" s="30">
        <v>314949.54999999818</v>
      </c>
      <c r="D12" s="30">
        <v>1188047.1199999999</v>
      </c>
      <c r="E12" s="30">
        <v>1502996.6699999981</v>
      </c>
      <c r="F12" s="222">
        <v>1151392.3999999999</v>
      </c>
      <c r="G12" s="179">
        <v>-0.13004888146351534</v>
      </c>
      <c r="H12" s="20"/>
    </row>
    <row r="13" spans="1:8" ht="10.5" customHeight="1" x14ac:dyDescent="0.2">
      <c r="B13" s="33" t="s">
        <v>194</v>
      </c>
      <c r="C13" s="30">
        <v>4074586</v>
      </c>
      <c r="D13" s="30">
        <v>1748906</v>
      </c>
      <c r="E13" s="30">
        <v>5823492</v>
      </c>
      <c r="F13" s="222">
        <v>293681</v>
      </c>
      <c r="G13" s="179">
        <v>1.0982723082710866E-2</v>
      </c>
      <c r="H13" s="20"/>
    </row>
    <row r="14" spans="1:8" x14ac:dyDescent="0.2">
      <c r="B14" s="33" t="s">
        <v>322</v>
      </c>
      <c r="C14" s="30">
        <v>188682</v>
      </c>
      <c r="D14" s="30">
        <v>49750</v>
      </c>
      <c r="E14" s="30">
        <v>238432</v>
      </c>
      <c r="F14" s="222">
        <v>13870</v>
      </c>
      <c r="G14" s="179">
        <v>5.4957502068483377E-2</v>
      </c>
      <c r="H14" s="20"/>
    </row>
    <row r="15" spans="1:8" x14ac:dyDescent="0.2">
      <c r="B15" s="33" t="s">
        <v>324</v>
      </c>
      <c r="C15" s="30">
        <v>24</v>
      </c>
      <c r="D15" s="30">
        <v>2</v>
      </c>
      <c r="E15" s="30">
        <v>26</v>
      </c>
      <c r="F15" s="222">
        <v>3</v>
      </c>
      <c r="G15" s="179">
        <v>0.44444444444444442</v>
      </c>
      <c r="H15" s="20"/>
    </row>
    <row r="16" spans="1:8" x14ac:dyDescent="0.2">
      <c r="B16" s="33" t="s">
        <v>325</v>
      </c>
      <c r="C16" s="30">
        <v>91</v>
      </c>
      <c r="D16" s="30">
        <v>1649</v>
      </c>
      <c r="E16" s="30">
        <v>1740</v>
      </c>
      <c r="F16" s="222">
        <v>1564</v>
      </c>
      <c r="G16" s="179">
        <v>-2.9559397657557218E-2</v>
      </c>
      <c r="H16" s="20"/>
    </row>
    <row r="17" spans="1:8" x14ac:dyDescent="0.2">
      <c r="B17" s="33" t="s">
        <v>320</v>
      </c>
      <c r="C17" s="30">
        <v>961512</v>
      </c>
      <c r="D17" s="30">
        <v>457921</v>
      </c>
      <c r="E17" s="30">
        <v>1419433</v>
      </c>
      <c r="F17" s="222">
        <v>32417</v>
      </c>
      <c r="G17" s="179">
        <v>-8.9820578143505414E-2</v>
      </c>
      <c r="H17" s="20"/>
    </row>
    <row r="18" spans="1:8" x14ac:dyDescent="0.2">
      <c r="B18" s="33" t="s">
        <v>321</v>
      </c>
      <c r="C18" s="30">
        <v>123996</v>
      </c>
      <c r="D18" s="30">
        <v>5663</v>
      </c>
      <c r="E18" s="30">
        <v>129659</v>
      </c>
      <c r="F18" s="222">
        <v>298</v>
      </c>
      <c r="G18" s="179">
        <v>0.23113077660776504</v>
      </c>
      <c r="H18" s="20"/>
    </row>
    <row r="19" spans="1:8" x14ac:dyDescent="0.2">
      <c r="B19" s="33" t="s">
        <v>323</v>
      </c>
      <c r="C19" s="30">
        <v>2800281</v>
      </c>
      <c r="D19" s="30">
        <v>1233921</v>
      </c>
      <c r="E19" s="30">
        <v>4034202</v>
      </c>
      <c r="F19" s="222">
        <v>245529</v>
      </c>
      <c r="G19" s="179">
        <v>4.3081450653522202E-2</v>
      </c>
      <c r="H19" s="20"/>
    </row>
    <row r="20" spans="1:8" x14ac:dyDescent="0.2">
      <c r="B20" s="16" t="s">
        <v>195</v>
      </c>
      <c r="C20" s="30">
        <v>4389535.5499999989</v>
      </c>
      <c r="D20" s="30">
        <v>2936953.1199999996</v>
      </c>
      <c r="E20" s="30">
        <v>7326488.6699999981</v>
      </c>
      <c r="F20" s="222">
        <v>1445073.4</v>
      </c>
      <c r="G20" s="179">
        <v>-2.1557392304923595E-2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29496730</v>
      </c>
      <c r="D23" s="30">
        <v>11061558</v>
      </c>
      <c r="E23" s="30">
        <v>40558288</v>
      </c>
      <c r="F23" s="222">
        <v>2879014</v>
      </c>
      <c r="G23" s="179">
        <v>-3.4674947277495427E-3</v>
      </c>
      <c r="H23" s="20"/>
    </row>
    <row r="24" spans="1:8" ht="10.5" customHeight="1" x14ac:dyDescent="0.2">
      <c r="B24" s="16" t="s">
        <v>23</v>
      </c>
      <c r="C24" s="30">
        <v>11860</v>
      </c>
      <c r="D24" s="30">
        <v>19549</v>
      </c>
      <c r="E24" s="30">
        <v>31409</v>
      </c>
      <c r="F24" s="222">
        <v>63</v>
      </c>
      <c r="G24" s="179">
        <v>-0.19412443874278384</v>
      </c>
      <c r="H24" s="34"/>
    </row>
    <row r="25" spans="1:8" ht="10.5" customHeight="1" x14ac:dyDescent="0.2">
      <c r="B25" s="33" t="s">
        <v>193</v>
      </c>
      <c r="C25" s="30">
        <v>1433873.1199999999</v>
      </c>
      <c r="D25" s="30">
        <v>10426433.43</v>
      </c>
      <c r="E25" s="30">
        <v>11860306.550000001</v>
      </c>
      <c r="F25" s="222">
        <v>10053001.4</v>
      </c>
      <c r="G25" s="179">
        <v>-2.9439535245729398E-2</v>
      </c>
      <c r="H25" s="34"/>
    </row>
    <row r="26" spans="1:8" ht="10.5" customHeight="1" x14ac:dyDescent="0.2">
      <c r="B26" s="33" t="s">
        <v>194</v>
      </c>
      <c r="C26" s="30">
        <v>61863232.5</v>
      </c>
      <c r="D26" s="30">
        <v>32189441</v>
      </c>
      <c r="E26" s="30">
        <v>94052673.5</v>
      </c>
      <c r="F26" s="222">
        <v>14946982.5</v>
      </c>
      <c r="G26" s="179">
        <v>2.5969517452199886E-2</v>
      </c>
      <c r="H26" s="34"/>
    </row>
    <row r="27" spans="1:8" ht="10.5" customHeight="1" x14ac:dyDescent="0.2">
      <c r="B27" s="33" t="s">
        <v>322</v>
      </c>
      <c r="C27" s="30">
        <v>1086343.5</v>
      </c>
      <c r="D27" s="30">
        <v>3296391</v>
      </c>
      <c r="E27" s="30">
        <v>4382734.5</v>
      </c>
      <c r="F27" s="222">
        <v>2808542</v>
      </c>
      <c r="G27" s="179">
        <v>1.110588186439565E-2</v>
      </c>
      <c r="H27" s="34"/>
    </row>
    <row r="28" spans="1:8" ht="10.5" customHeight="1" x14ac:dyDescent="0.2">
      <c r="B28" s="33" t="s">
        <v>324</v>
      </c>
      <c r="C28" s="30">
        <v>3486</v>
      </c>
      <c r="D28" s="30">
        <v>1969</v>
      </c>
      <c r="E28" s="30">
        <v>5455</v>
      </c>
      <c r="F28" s="222">
        <v>4583</v>
      </c>
      <c r="G28" s="179">
        <v>-0.16945797807551766</v>
      </c>
      <c r="H28" s="34"/>
    </row>
    <row r="29" spans="1:8" ht="10.5" customHeight="1" x14ac:dyDescent="0.2">
      <c r="B29" s="33" t="s">
        <v>325</v>
      </c>
      <c r="C29" s="30">
        <v>45156</v>
      </c>
      <c r="D29" s="30">
        <v>4136937</v>
      </c>
      <c r="E29" s="30">
        <v>4182093</v>
      </c>
      <c r="F29" s="222">
        <v>4125984</v>
      </c>
      <c r="G29" s="179">
        <v>3.4212015161831921E-3</v>
      </c>
      <c r="H29" s="34"/>
    </row>
    <row r="30" spans="1:8" ht="10.5" customHeight="1" x14ac:dyDescent="0.2">
      <c r="B30" s="33" t="s">
        <v>320</v>
      </c>
      <c r="C30" s="30">
        <v>10130649</v>
      </c>
      <c r="D30" s="30">
        <v>3745022</v>
      </c>
      <c r="E30" s="30">
        <v>13875671</v>
      </c>
      <c r="F30" s="222">
        <v>404491</v>
      </c>
      <c r="G30" s="179">
        <v>2.5199629039756255E-2</v>
      </c>
      <c r="H30" s="34"/>
    </row>
    <row r="31" spans="1:8" ht="10.5" customHeight="1" x14ac:dyDescent="0.2">
      <c r="B31" s="33" t="s">
        <v>321</v>
      </c>
      <c r="C31" s="30">
        <v>24622700</v>
      </c>
      <c r="D31" s="30">
        <v>7461838</v>
      </c>
      <c r="E31" s="30">
        <v>32084538</v>
      </c>
      <c r="F31" s="222">
        <v>2019416</v>
      </c>
      <c r="G31" s="179">
        <v>4.0740205462947765E-2</v>
      </c>
      <c r="H31" s="34"/>
    </row>
    <row r="32" spans="1:8" ht="10.5" customHeight="1" x14ac:dyDescent="0.2">
      <c r="B32" s="33" t="s">
        <v>323</v>
      </c>
      <c r="C32" s="30">
        <v>25974898</v>
      </c>
      <c r="D32" s="30">
        <v>13547284</v>
      </c>
      <c r="E32" s="30">
        <v>39522182</v>
      </c>
      <c r="F32" s="222">
        <v>5583966.5</v>
      </c>
      <c r="G32" s="179">
        <v>1.8617676816769624E-2</v>
      </c>
      <c r="H32" s="34"/>
    </row>
    <row r="33" spans="1:8" ht="10.5" customHeight="1" x14ac:dyDescent="0.2">
      <c r="B33" s="269" t="s">
        <v>195</v>
      </c>
      <c r="C33" s="30">
        <v>63297105.620000005</v>
      </c>
      <c r="D33" s="30">
        <v>42615874.43</v>
      </c>
      <c r="E33" s="30">
        <v>105912980.05000001</v>
      </c>
      <c r="F33" s="222">
        <v>24999983.899999999</v>
      </c>
      <c r="G33" s="179">
        <v>1.94521575478519E-2</v>
      </c>
      <c r="H33" s="34"/>
    </row>
    <row r="34" spans="1:8" ht="10.5" customHeight="1" x14ac:dyDescent="0.2">
      <c r="B34" s="16" t="s">
        <v>196</v>
      </c>
      <c r="C34" s="30">
        <v>28399</v>
      </c>
      <c r="D34" s="30">
        <v>2150</v>
      </c>
      <c r="E34" s="30">
        <v>30549</v>
      </c>
      <c r="F34" s="222">
        <v>104</v>
      </c>
      <c r="G34" s="179">
        <v>-0.27354228098544664</v>
      </c>
      <c r="H34" s="34"/>
    </row>
    <row r="35" spans="1:8" ht="10.5" customHeight="1" x14ac:dyDescent="0.2">
      <c r="B35" s="16" t="s">
        <v>197</v>
      </c>
      <c r="C35" s="30">
        <v>19759</v>
      </c>
      <c r="D35" s="30">
        <v>1449</v>
      </c>
      <c r="E35" s="30">
        <v>21208</v>
      </c>
      <c r="F35" s="222">
        <v>38</v>
      </c>
      <c r="G35" s="179">
        <v>-0.17705948546816186</v>
      </c>
      <c r="H35" s="34"/>
    </row>
    <row r="36" spans="1:8" ht="10.5" customHeight="1" x14ac:dyDescent="0.2">
      <c r="B36" s="16" t="s">
        <v>198</v>
      </c>
      <c r="C36" s="30">
        <v>127283.62</v>
      </c>
      <c r="D36" s="30">
        <v>1751227</v>
      </c>
      <c r="E36" s="30">
        <v>1878510.62</v>
      </c>
      <c r="F36" s="222"/>
      <c r="G36" s="179">
        <v>-6.1598180530834434E-2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106040480</v>
      </c>
      <c r="D39" s="30">
        <v>38927912</v>
      </c>
      <c r="E39" s="30">
        <v>144968392</v>
      </c>
      <c r="F39" s="222">
        <v>4101088</v>
      </c>
      <c r="G39" s="179">
        <v>-7.9865311926596849E-4</v>
      </c>
      <c r="H39" s="34"/>
    </row>
    <row r="40" spans="1:8" ht="10.5" customHeight="1" x14ac:dyDescent="0.2">
      <c r="B40" s="16" t="s">
        <v>23</v>
      </c>
      <c r="C40" s="30">
        <v>1496159</v>
      </c>
      <c r="D40" s="30">
        <v>4616527</v>
      </c>
      <c r="E40" s="30">
        <v>6112686</v>
      </c>
      <c r="F40" s="222">
        <v>2713</v>
      </c>
      <c r="G40" s="179">
        <v>-0.10438790420546129</v>
      </c>
      <c r="H40" s="34"/>
    </row>
    <row r="41" spans="1:8" s="28" customFormat="1" ht="10.5" customHeight="1" x14ac:dyDescent="0.2">
      <c r="A41" s="24"/>
      <c r="B41" s="33" t="s">
        <v>193</v>
      </c>
      <c r="C41" s="30">
        <v>1748822.6699999978</v>
      </c>
      <c r="D41" s="30">
        <v>11614480.550000001</v>
      </c>
      <c r="E41" s="30">
        <v>13363303.219999999</v>
      </c>
      <c r="F41" s="222">
        <v>11204393.800000001</v>
      </c>
      <c r="G41" s="179">
        <v>-4.1901820463319472E-2</v>
      </c>
      <c r="H41" s="27"/>
    </row>
    <row r="42" spans="1:8" ht="10.5" customHeight="1" x14ac:dyDescent="0.2">
      <c r="B42" s="33" t="s">
        <v>194</v>
      </c>
      <c r="C42" s="30">
        <v>65937818.5</v>
      </c>
      <c r="D42" s="30">
        <v>33938347</v>
      </c>
      <c r="E42" s="30">
        <v>99876165.5</v>
      </c>
      <c r="F42" s="222">
        <v>15240663.5</v>
      </c>
      <c r="G42" s="179">
        <v>2.5083492653482864E-2</v>
      </c>
      <c r="H42" s="34"/>
    </row>
    <row r="43" spans="1:8" ht="10.5" customHeight="1" x14ac:dyDescent="0.2">
      <c r="B43" s="33" t="s">
        <v>322</v>
      </c>
      <c r="C43" s="30">
        <v>1275025.5</v>
      </c>
      <c r="D43" s="30">
        <v>3346141</v>
      </c>
      <c r="E43" s="30">
        <v>4621166.5</v>
      </c>
      <c r="F43" s="222">
        <v>2822412</v>
      </c>
      <c r="G43" s="179">
        <v>1.3279046688093654E-2</v>
      </c>
      <c r="H43" s="34"/>
    </row>
    <row r="44" spans="1:8" ht="10.5" customHeight="1" x14ac:dyDescent="0.2">
      <c r="B44" s="33" t="s">
        <v>324</v>
      </c>
      <c r="C44" s="30">
        <v>3510</v>
      </c>
      <c r="D44" s="30">
        <v>1971</v>
      </c>
      <c r="E44" s="343">
        <v>5481</v>
      </c>
      <c r="F44" s="222">
        <v>4586</v>
      </c>
      <c r="G44" s="344">
        <v>-0.16778013969025207</v>
      </c>
      <c r="H44" s="34"/>
    </row>
    <row r="45" spans="1:8" ht="10.5" customHeight="1" x14ac:dyDescent="0.2">
      <c r="B45" s="33" t="s">
        <v>325</v>
      </c>
      <c r="C45" s="30">
        <v>45247</v>
      </c>
      <c r="D45" s="30">
        <v>4138586</v>
      </c>
      <c r="E45" s="343">
        <v>4183833</v>
      </c>
      <c r="F45" s="222">
        <v>4127548</v>
      </c>
      <c r="G45" s="344">
        <v>3.4070193808701799E-3</v>
      </c>
      <c r="H45" s="34"/>
    </row>
    <row r="46" spans="1:8" ht="10.5" customHeight="1" x14ac:dyDescent="0.2">
      <c r="B46" s="33" t="s">
        <v>320</v>
      </c>
      <c r="C46" s="30">
        <v>11092161</v>
      </c>
      <c r="D46" s="30">
        <v>4202943</v>
      </c>
      <c r="E46" s="343">
        <v>15295104</v>
      </c>
      <c r="F46" s="222">
        <v>436908</v>
      </c>
      <c r="G46" s="344">
        <v>1.3315853670898159E-2</v>
      </c>
      <c r="H46" s="34"/>
    </row>
    <row r="47" spans="1:8" ht="10.5" customHeight="1" x14ac:dyDescent="0.2">
      <c r="B47" s="33" t="s">
        <v>321</v>
      </c>
      <c r="C47" s="30">
        <v>24746696</v>
      </c>
      <c r="D47" s="30">
        <v>7467501</v>
      </c>
      <c r="E47" s="343">
        <v>32214197</v>
      </c>
      <c r="F47" s="222">
        <v>2019714</v>
      </c>
      <c r="G47" s="344">
        <v>4.1388405936950923E-2</v>
      </c>
      <c r="H47" s="34"/>
    </row>
    <row r="48" spans="1:8" ht="10.5" customHeight="1" x14ac:dyDescent="0.2">
      <c r="B48" s="33" t="s">
        <v>323</v>
      </c>
      <c r="C48" s="30">
        <v>28775179</v>
      </c>
      <c r="D48" s="30">
        <v>14781205</v>
      </c>
      <c r="E48" s="343">
        <v>43556384</v>
      </c>
      <c r="F48" s="222">
        <v>5829495.5</v>
      </c>
      <c r="G48" s="344">
        <v>2.0835192432217653E-2</v>
      </c>
      <c r="H48" s="34"/>
    </row>
    <row r="49" spans="1:8" ht="10.5" customHeight="1" x14ac:dyDescent="0.2">
      <c r="B49" s="269" t="s">
        <v>195</v>
      </c>
      <c r="C49" s="30">
        <v>67686641.170000017</v>
      </c>
      <c r="D49" s="30">
        <v>45552827.549999997</v>
      </c>
      <c r="E49" s="343">
        <v>113239468.72</v>
      </c>
      <c r="F49" s="222">
        <v>26445057.299999997</v>
      </c>
      <c r="G49" s="344">
        <v>1.6695146823448193E-2</v>
      </c>
      <c r="H49" s="34"/>
    </row>
    <row r="50" spans="1:8" ht="10.5" customHeight="1" x14ac:dyDescent="0.2">
      <c r="B50" s="16" t="s">
        <v>196</v>
      </c>
      <c r="C50" s="30">
        <v>28399</v>
      </c>
      <c r="D50" s="30">
        <v>2150</v>
      </c>
      <c r="E50" s="343">
        <v>30549</v>
      </c>
      <c r="F50" s="222">
        <v>104</v>
      </c>
      <c r="G50" s="344">
        <v>-0.27354228098544664</v>
      </c>
      <c r="H50" s="34"/>
    </row>
    <row r="51" spans="1:8" s="28" customFormat="1" ht="10.5" customHeight="1" x14ac:dyDescent="0.2">
      <c r="A51" s="24"/>
      <c r="B51" s="16" t="s">
        <v>197</v>
      </c>
      <c r="C51" s="30">
        <v>19759</v>
      </c>
      <c r="D51" s="30">
        <v>1449</v>
      </c>
      <c r="E51" s="343">
        <v>21208</v>
      </c>
      <c r="F51" s="222">
        <v>38</v>
      </c>
      <c r="G51" s="344">
        <v>-0.17705948546816186</v>
      </c>
      <c r="H51" s="27"/>
    </row>
    <row r="52" spans="1:8" ht="10.5" customHeight="1" x14ac:dyDescent="0.2">
      <c r="B52" s="16" t="s">
        <v>198</v>
      </c>
      <c r="C52" s="30">
        <v>127283.62</v>
      </c>
      <c r="D52" s="30">
        <v>1751227</v>
      </c>
      <c r="E52" s="343">
        <v>1878510.62</v>
      </c>
      <c r="F52" s="222"/>
      <c r="G52" s="344">
        <v>-6.1598180530834434E-2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1915381</v>
      </c>
      <c r="D55" s="30">
        <v>205733</v>
      </c>
      <c r="E55" s="30">
        <v>2121114</v>
      </c>
      <c r="F55" s="222">
        <v>100</v>
      </c>
      <c r="G55" s="179">
        <v>0.10459211704193527</v>
      </c>
      <c r="H55" s="34"/>
    </row>
    <row r="56" spans="1:8" ht="10.5" customHeight="1" x14ac:dyDescent="0.2">
      <c r="B56" s="16" t="s">
        <v>23</v>
      </c>
      <c r="C56" s="30">
        <v>16032</v>
      </c>
      <c r="D56" s="30">
        <v>870</v>
      </c>
      <c r="E56" s="30">
        <v>16902</v>
      </c>
      <c r="F56" s="222"/>
      <c r="G56" s="179">
        <v>-3.2789699570815456E-2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5296777</v>
      </c>
      <c r="D59" s="30">
        <v>357805</v>
      </c>
      <c r="E59" s="30">
        <v>5654582</v>
      </c>
      <c r="F59" s="222">
        <v>120</v>
      </c>
      <c r="G59" s="179">
        <v>2.3050288412214126E-3</v>
      </c>
      <c r="H59" s="36"/>
    </row>
    <row r="60" spans="1:8" s="28" customFormat="1" ht="10.5" customHeight="1" x14ac:dyDescent="0.2">
      <c r="A60" s="24"/>
      <c r="B60" s="16" t="s">
        <v>169</v>
      </c>
      <c r="C60" s="30">
        <v>1487</v>
      </c>
      <c r="D60" s="30">
        <v>463</v>
      </c>
      <c r="E60" s="30">
        <v>1950</v>
      </c>
      <c r="F60" s="222"/>
      <c r="G60" s="179">
        <v>0.80890538033395187</v>
      </c>
      <c r="H60" s="36"/>
    </row>
    <row r="61" spans="1:8" s="28" customFormat="1" ht="10.5" customHeight="1" x14ac:dyDescent="0.2">
      <c r="A61" s="24"/>
      <c r="B61" s="16" t="s">
        <v>199</v>
      </c>
      <c r="C61" s="30">
        <v>24453252.270000003</v>
      </c>
      <c r="D61" s="30">
        <v>630075.04</v>
      </c>
      <c r="E61" s="30">
        <v>25083327.310000002</v>
      </c>
      <c r="F61" s="222">
        <v>551</v>
      </c>
      <c r="G61" s="179">
        <v>1.8440989042380451E-2</v>
      </c>
      <c r="H61" s="36"/>
    </row>
    <row r="62" spans="1:8" s="28" customFormat="1" ht="10.5" customHeight="1" x14ac:dyDescent="0.2">
      <c r="A62" s="24"/>
      <c r="B62" s="16" t="s">
        <v>200</v>
      </c>
      <c r="C62" s="30">
        <v>34369</v>
      </c>
      <c r="D62" s="30">
        <v>240472</v>
      </c>
      <c r="E62" s="30">
        <v>274841</v>
      </c>
      <c r="F62" s="222">
        <v>80</v>
      </c>
      <c r="G62" s="179">
        <v>7.8548023153144353E-2</v>
      </c>
      <c r="H62" s="36"/>
    </row>
    <row r="63" spans="1:8" s="28" customFormat="1" ht="10.5" customHeight="1" x14ac:dyDescent="0.2">
      <c r="A63" s="24"/>
      <c r="B63" s="16" t="s">
        <v>201</v>
      </c>
      <c r="C63" s="30">
        <v>2383829</v>
      </c>
      <c r="D63" s="30">
        <v>626730</v>
      </c>
      <c r="E63" s="30">
        <v>3010559</v>
      </c>
      <c r="F63" s="222">
        <v>46469</v>
      </c>
      <c r="G63" s="179">
        <v>1.8662078463019371E-2</v>
      </c>
      <c r="H63" s="36"/>
    </row>
    <row r="64" spans="1:8" s="28" customFormat="1" ht="10.5" customHeight="1" x14ac:dyDescent="0.2">
      <c r="A64" s="24"/>
      <c r="B64" s="16" t="s">
        <v>202</v>
      </c>
      <c r="C64" s="30">
        <v>27047538</v>
      </c>
      <c r="D64" s="30">
        <v>1630103</v>
      </c>
      <c r="E64" s="30">
        <v>28677641</v>
      </c>
      <c r="F64" s="222">
        <v>20567</v>
      </c>
      <c r="G64" s="179">
        <v>2.3991509455150606E-2</v>
      </c>
      <c r="H64" s="36"/>
    </row>
    <row r="65" spans="1:8" s="28" customFormat="1" ht="10.5" customHeight="1" x14ac:dyDescent="0.2">
      <c r="A65" s="24"/>
      <c r="B65" s="16" t="s">
        <v>203</v>
      </c>
      <c r="C65" s="30">
        <v>7145583</v>
      </c>
      <c r="D65" s="30">
        <v>537419</v>
      </c>
      <c r="E65" s="30">
        <v>7683002</v>
      </c>
      <c r="F65" s="222">
        <v>40</v>
      </c>
      <c r="G65" s="179">
        <v>-1.775054577923052E-2</v>
      </c>
      <c r="H65" s="36"/>
    </row>
    <row r="66" spans="1:8" s="28" customFormat="1" ht="10.5" customHeight="1" x14ac:dyDescent="0.2">
      <c r="A66" s="24"/>
      <c r="B66" s="16" t="s">
        <v>204</v>
      </c>
      <c r="C66" s="30">
        <v>8585650.9000000004</v>
      </c>
      <c r="D66" s="30">
        <v>110545885.3</v>
      </c>
      <c r="E66" s="30">
        <v>119131536.2</v>
      </c>
      <c r="F66" s="222"/>
      <c r="G66" s="179">
        <v>2.8133602838844141E-2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6109573</v>
      </c>
      <c r="D69" s="30">
        <v>2437601</v>
      </c>
      <c r="E69" s="30">
        <v>8547174</v>
      </c>
      <c r="F69" s="222"/>
      <c r="G69" s="179">
        <v>0.10225684008857594</v>
      </c>
      <c r="H69" s="36"/>
    </row>
    <row r="70" spans="1:8" s="28" customFormat="1" ht="10.5" customHeight="1" x14ac:dyDescent="0.2">
      <c r="A70" s="24"/>
      <c r="B70" s="16" t="s">
        <v>23</v>
      </c>
      <c r="C70" s="30">
        <v>13943</v>
      </c>
      <c r="D70" s="30">
        <v>53445</v>
      </c>
      <c r="E70" s="30">
        <v>67388</v>
      </c>
      <c r="F70" s="222"/>
      <c r="G70" s="179">
        <v>4.779674720900573E-2</v>
      </c>
      <c r="H70" s="36"/>
    </row>
    <row r="71" spans="1:8" s="28" customFormat="1" ht="10.5" customHeight="1" x14ac:dyDescent="0.2">
      <c r="A71" s="24"/>
      <c r="B71" s="33" t="s">
        <v>193</v>
      </c>
      <c r="C71" s="30">
        <v>2523805.81</v>
      </c>
      <c r="D71" s="30">
        <v>1373673.01</v>
      </c>
      <c r="E71" s="30">
        <v>3897478.8200000003</v>
      </c>
      <c r="F71" s="222"/>
      <c r="G71" s="179">
        <v>3.1093218166883485E-2</v>
      </c>
      <c r="H71" s="36"/>
    </row>
    <row r="72" spans="1:8" ht="10.5" customHeight="1" x14ac:dyDescent="0.2">
      <c r="B72" s="33" t="s">
        <v>194</v>
      </c>
      <c r="C72" s="30">
        <v>4503313</v>
      </c>
      <c r="D72" s="30">
        <v>1213482</v>
      </c>
      <c r="E72" s="30">
        <v>5716795</v>
      </c>
      <c r="F72" s="222"/>
      <c r="G72" s="179">
        <v>4.4814022100701623E-2</v>
      </c>
      <c r="H72" s="34"/>
    </row>
    <row r="73" spans="1:8" ht="10.5" customHeight="1" x14ac:dyDescent="0.2">
      <c r="B73" s="33" t="s">
        <v>322</v>
      </c>
      <c r="C73" s="30">
        <v>67906.5</v>
      </c>
      <c r="D73" s="30">
        <v>47623</v>
      </c>
      <c r="E73" s="30">
        <v>115529.5</v>
      </c>
      <c r="F73" s="222"/>
      <c r="G73" s="179">
        <v>0.39596662618792999</v>
      </c>
      <c r="H73" s="34"/>
    </row>
    <row r="74" spans="1:8" ht="10.5" customHeight="1" x14ac:dyDescent="0.2">
      <c r="B74" s="33" t="s">
        <v>324</v>
      </c>
      <c r="C74" s="30">
        <v>77</v>
      </c>
      <c r="D74" s="30">
        <v>62</v>
      </c>
      <c r="E74" s="30">
        <v>139</v>
      </c>
      <c r="F74" s="222"/>
      <c r="G74" s="179">
        <v>0.33653846153846145</v>
      </c>
      <c r="H74" s="34"/>
    </row>
    <row r="75" spans="1:8" ht="10.5" customHeight="1" x14ac:dyDescent="0.2">
      <c r="B75" s="33" t="s">
        <v>325</v>
      </c>
      <c r="C75" s="30">
        <v>458</v>
      </c>
      <c r="D75" s="30">
        <v>18796</v>
      </c>
      <c r="E75" s="30">
        <v>19254</v>
      </c>
      <c r="F75" s="222"/>
      <c r="G75" s="179">
        <v>-0.34565845369583692</v>
      </c>
      <c r="H75" s="34"/>
    </row>
    <row r="76" spans="1:8" ht="10.5" customHeight="1" x14ac:dyDescent="0.2">
      <c r="B76" s="33" t="s">
        <v>320</v>
      </c>
      <c r="C76" s="30">
        <v>292340.5</v>
      </c>
      <c r="D76" s="30">
        <v>80086</v>
      </c>
      <c r="E76" s="30">
        <v>372426.5</v>
      </c>
      <c r="F76" s="222"/>
      <c r="G76" s="179">
        <v>2.6446196714172698E-2</v>
      </c>
      <c r="H76" s="34"/>
    </row>
    <row r="77" spans="1:8" ht="10.5" customHeight="1" x14ac:dyDescent="0.2">
      <c r="B77" s="33" t="s">
        <v>321</v>
      </c>
      <c r="C77" s="30">
        <v>1212240</v>
      </c>
      <c r="D77" s="30">
        <v>140099</v>
      </c>
      <c r="E77" s="30">
        <v>1352339</v>
      </c>
      <c r="F77" s="222"/>
      <c r="G77" s="179">
        <v>0.10266301378798626</v>
      </c>
      <c r="H77" s="34"/>
    </row>
    <row r="78" spans="1:8" ht="10.5" customHeight="1" x14ac:dyDescent="0.2">
      <c r="B78" s="33" t="s">
        <v>323</v>
      </c>
      <c r="C78" s="30">
        <v>2930291</v>
      </c>
      <c r="D78" s="30">
        <v>926816</v>
      </c>
      <c r="E78" s="30">
        <v>3857107</v>
      </c>
      <c r="F78" s="222"/>
      <c r="G78" s="179">
        <v>2.309404286398431E-2</v>
      </c>
      <c r="H78" s="34"/>
    </row>
    <row r="79" spans="1:8" ht="10.5" customHeight="1" x14ac:dyDescent="0.2">
      <c r="B79" s="16" t="s">
        <v>195</v>
      </c>
      <c r="C79" s="30">
        <v>7027118.8100000005</v>
      </c>
      <c r="D79" s="30">
        <v>2587155.0099999998</v>
      </c>
      <c r="E79" s="30">
        <v>9614273.8200000003</v>
      </c>
      <c r="F79" s="222"/>
      <c r="G79" s="179">
        <v>3.920804390009458E-2</v>
      </c>
      <c r="H79" s="34"/>
    </row>
    <row r="80" spans="1:8" ht="10.5" customHeight="1" x14ac:dyDescent="0.2">
      <c r="B80" s="16" t="s">
        <v>196</v>
      </c>
      <c r="C80" s="30">
        <v>6381</v>
      </c>
      <c r="D80" s="30">
        <v>596</v>
      </c>
      <c r="E80" s="30">
        <v>6977</v>
      </c>
      <c r="F80" s="222"/>
      <c r="G80" s="179">
        <v>4.1343283582089496E-2</v>
      </c>
      <c r="H80" s="34"/>
    </row>
    <row r="81" spans="1:8" ht="10.5" customHeight="1" x14ac:dyDescent="0.2">
      <c r="B81" s="16" t="s">
        <v>197</v>
      </c>
      <c r="C81" s="30">
        <v>2613</v>
      </c>
      <c r="D81" s="30">
        <v>187</v>
      </c>
      <c r="E81" s="30">
        <v>2800</v>
      </c>
      <c r="F81" s="222"/>
      <c r="G81" s="179">
        <v>7.8167115902964879E-2</v>
      </c>
      <c r="H81" s="34"/>
    </row>
    <row r="82" spans="1:8" s="28" customFormat="1" ht="10.5" customHeight="1" x14ac:dyDescent="0.2">
      <c r="A82" s="24"/>
      <c r="B82" s="16" t="s">
        <v>198</v>
      </c>
      <c r="C82" s="30">
        <v>3450</v>
      </c>
      <c r="D82" s="30">
        <v>58950</v>
      </c>
      <c r="E82" s="30">
        <v>62400</v>
      </c>
      <c r="F82" s="222"/>
      <c r="G82" s="179">
        <v>-0.38005444393665433</v>
      </c>
      <c r="H82" s="36"/>
    </row>
    <row r="83" spans="1:8" s="28" customFormat="1" ht="10.5" customHeight="1" x14ac:dyDescent="0.2">
      <c r="A83" s="24"/>
      <c r="B83" s="16" t="s">
        <v>200</v>
      </c>
      <c r="C83" s="46">
        <v>5639</v>
      </c>
      <c r="D83" s="46">
        <v>72598</v>
      </c>
      <c r="E83" s="46">
        <v>78237</v>
      </c>
      <c r="F83" s="222"/>
      <c r="G83" s="190">
        <v>-9.6643458380962333E-2</v>
      </c>
      <c r="H83" s="47"/>
    </row>
    <row r="84" spans="1:8" s="28" customFormat="1" ht="10.5" customHeight="1" x14ac:dyDescent="0.2">
      <c r="A84" s="24"/>
      <c r="B84" s="16" t="s">
        <v>201</v>
      </c>
      <c r="C84" s="46">
        <v>418701</v>
      </c>
      <c r="D84" s="46">
        <v>184226</v>
      </c>
      <c r="E84" s="345">
        <v>602927</v>
      </c>
      <c r="F84" s="222"/>
      <c r="G84" s="346">
        <v>-2.2830924419867338E-2</v>
      </c>
      <c r="H84" s="47"/>
    </row>
    <row r="85" spans="1:8" s="28" customFormat="1" ht="10.5" customHeight="1" x14ac:dyDescent="0.2">
      <c r="A85" s="24"/>
      <c r="B85" s="16" t="s">
        <v>202</v>
      </c>
      <c r="C85" s="46">
        <v>4801477</v>
      </c>
      <c r="D85" s="46">
        <v>360274</v>
      </c>
      <c r="E85" s="345">
        <v>5161751</v>
      </c>
      <c r="F85" s="222"/>
      <c r="G85" s="346">
        <v>2.7636840865685519E-2</v>
      </c>
      <c r="H85" s="47"/>
    </row>
    <row r="86" spans="1:8" s="28" customFormat="1" ht="10.5" customHeight="1" x14ac:dyDescent="0.2">
      <c r="A86" s="24"/>
      <c r="B86" s="16" t="s">
        <v>203</v>
      </c>
      <c r="C86" s="46">
        <v>1466504</v>
      </c>
      <c r="D86" s="46">
        <v>147174</v>
      </c>
      <c r="E86" s="345">
        <v>1613678</v>
      </c>
      <c r="F86" s="222"/>
      <c r="G86" s="346">
        <v>4.7032483170663664E-3</v>
      </c>
      <c r="H86" s="47"/>
    </row>
    <row r="87" spans="1:8" s="28" customFormat="1" ht="10.5" customHeight="1" x14ac:dyDescent="0.2">
      <c r="A87" s="24"/>
      <c r="B87" s="16" t="s">
        <v>204</v>
      </c>
      <c r="C87" s="46">
        <v>982776.42</v>
      </c>
      <c r="D87" s="46">
        <v>12192872.25</v>
      </c>
      <c r="E87" s="345">
        <v>13175648.67</v>
      </c>
      <c r="F87" s="222"/>
      <c r="G87" s="346">
        <v>7.250846875707917E-2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119362211</v>
      </c>
      <c r="D90" s="46">
        <v>41929051</v>
      </c>
      <c r="E90" s="345">
        <v>161291262</v>
      </c>
      <c r="F90" s="222">
        <v>4101308</v>
      </c>
      <c r="G90" s="346">
        <v>5.5542394044503229E-3</v>
      </c>
      <c r="H90" s="47"/>
    </row>
    <row r="91" spans="1:8" ht="10.5" customHeight="1" x14ac:dyDescent="0.2">
      <c r="B91" s="16" t="s">
        <v>23</v>
      </c>
      <c r="C91" s="348">
        <v>1527621</v>
      </c>
      <c r="D91" s="46">
        <v>4671305</v>
      </c>
      <c r="E91" s="345">
        <v>6198926</v>
      </c>
      <c r="F91" s="222">
        <v>2713</v>
      </c>
      <c r="G91" s="346">
        <v>-0.10264741714553061</v>
      </c>
      <c r="H91" s="47"/>
    </row>
    <row r="92" spans="1:8" ht="10.5" customHeight="1" x14ac:dyDescent="0.2">
      <c r="B92" s="33" t="s">
        <v>193</v>
      </c>
      <c r="C92" s="348">
        <v>29220151.75</v>
      </c>
      <c r="D92" s="46">
        <v>13631808.6</v>
      </c>
      <c r="E92" s="46">
        <v>42851960.349999994</v>
      </c>
      <c r="F92" s="222">
        <v>11205105.800000001</v>
      </c>
      <c r="G92" s="190">
        <v>1.4472957660327523E-3</v>
      </c>
      <c r="H92" s="47"/>
    </row>
    <row r="93" spans="1:8" ht="10.5" customHeight="1" x14ac:dyDescent="0.2">
      <c r="B93" s="33" t="s">
        <v>194</v>
      </c>
      <c r="C93" s="348">
        <v>70441131.5</v>
      </c>
      <c r="D93" s="46">
        <v>35151829</v>
      </c>
      <c r="E93" s="46">
        <v>105592960.5</v>
      </c>
      <c r="F93" s="222">
        <v>15240663.5</v>
      </c>
      <c r="G93" s="190">
        <v>2.6132602312823883E-2</v>
      </c>
      <c r="H93" s="47"/>
    </row>
    <row r="94" spans="1:8" ht="10.5" customHeight="1" x14ac:dyDescent="0.2">
      <c r="B94" s="33" t="s">
        <v>322</v>
      </c>
      <c r="C94" s="348">
        <v>1342932</v>
      </c>
      <c r="D94" s="46">
        <v>3393764</v>
      </c>
      <c r="E94" s="46">
        <v>4736696</v>
      </c>
      <c r="F94" s="222">
        <v>2822412</v>
      </c>
      <c r="G94" s="190">
        <v>2.0099753077805316E-2</v>
      </c>
      <c r="H94" s="47"/>
    </row>
    <row r="95" spans="1:8" ht="10.5" customHeight="1" x14ac:dyDescent="0.2">
      <c r="B95" s="33" t="s">
        <v>324</v>
      </c>
      <c r="C95" s="348">
        <v>3587</v>
      </c>
      <c r="D95" s="46">
        <v>2033</v>
      </c>
      <c r="E95" s="46">
        <v>5620</v>
      </c>
      <c r="F95" s="222">
        <v>4586</v>
      </c>
      <c r="G95" s="190">
        <v>-0.15994020926756358</v>
      </c>
      <c r="H95" s="47"/>
    </row>
    <row r="96" spans="1:8" ht="10.5" customHeight="1" x14ac:dyDescent="0.2">
      <c r="B96" s="33" t="s">
        <v>325</v>
      </c>
      <c r="C96" s="348">
        <v>45705</v>
      </c>
      <c r="D96" s="46">
        <v>4157382</v>
      </c>
      <c r="E96" s="46">
        <v>4203087</v>
      </c>
      <c r="F96" s="222">
        <v>4127548</v>
      </c>
      <c r="G96" s="190">
        <v>9.6093118160966995E-4</v>
      </c>
      <c r="H96" s="47"/>
    </row>
    <row r="97" spans="2:8" ht="10.5" customHeight="1" x14ac:dyDescent="0.2">
      <c r="B97" s="33" t="s">
        <v>320</v>
      </c>
      <c r="C97" s="348">
        <v>11384501.5</v>
      </c>
      <c r="D97" s="46">
        <v>4283029</v>
      </c>
      <c r="E97" s="46">
        <v>15667530.5</v>
      </c>
      <c r="F97" s="222">
        <v>436908</v>
      </c>
      <c r="G97" s="190">
        <v>1.362407083832351E-2</v>
      </c>
      <c r="H97" s="47"/>
    </row>
    <row r="98" spans="2:8" ht="10.5" customHeight="1" x14ac:dyDescent="0.2">
      <c r="B98" s="33" t="s">
        <v>321</v>
      </c>
      <c r="C98" s="348">
        <v>25958936</v>
      </c>
      <c r="D98" s="46">
        <v>7607600</v>
      </c>
      <c r="E98" s="46">
        <v>33566536</v>
      </c>
      <c r="F98" s="222">
        <v>2019714</v>
      </c>
      <c r="G98" s="190">
        <v>4.3725105679521814E-2</v>
      </c>
      <c r="H98" s="47"/>
    </row>
    <row r="99" spans="2:8" ht="10.5" customHeight="1" x14ac:dyDescent="0.2">
      <c r="B99" s="33" t="s">
        <v>323</v>
      </c>
      <c r="C99" s="348">
        <v>31705470</v>
      </c>
      <c r="D99" s="46">
        <v>15708021</v>
      </c>
      <c r="E99" s="46">
        <v>47413491</v>
      </c>
      <c r="F99" s="222">
        <v>5829495.5</v>
      </c>
      <c r="G99" s="190">
        <v>2.1018578068964233E-2</v>
      </c>
      <c r="H99" s="47"/>
    </row>
    <row r="100" spans="2:8" ht="10.5" customHeight="1" x14ac:dyDescent="0.2">
      <c r="B100" s="16" t="s">
        <v>195</v>
      </c>
      <c r="C100" s="348">
        <v>99661283.250000015</v>
      </c>
      <c r="D100" s="46">
        <v>48783637.599999994</v>
      </c>
      <c r="E100" s="46">
        <v>148444920.84999999</v>
      </c>
      <c r="F100" s="222">
        <v>26445769.299999997</v>
      </c>
      <c r="G100" s="190">
        <v>1.8882570511461694E-2</v>
      </c>
      <c r="H100" s="47"/>
    </row>
    <row r="101" spans="2:8" ht="10.5" customHeight="1" x14ac:dyDescent="0.2">
      <c r="B101" s="16" t="s">
        <v>196</v>
      </c>
      <c r="C101" s="348">
        <v>34780</v>
      </c>
      <c r="D101" s="46">
        <v>2746</v>
      </c>
      <c r="E101" s="46">
        <v>37526</v>
      </c>
      <c r="F101" s="222">
        <v>104</v>
      </c>
      <c r="G101" s="190">
        <v>-0.23026747620610433</v>
      </c>
      <c r="H101" s="47"/>
    </row>
    <row r="102" spans="2:8" ht="10.5" customHeight="1" x14ac:dyDescent="0.2">
      <c r="B102" s="16" t="s">
        <v>197</v>
      </c>
      <c r="C102" s="348">
        <v>22372</v>
      </c>
      <c r="D102" s="46">
        <v>1636</v>
      </c>
      <c r="E102" s="46">
        <v>24008</v>
      </c>
      <c r="F102" s="222">
        <v>38</v>
      </c>
      <c r="G102" s="190">
        <v>-0.15369430344049628</v>
      </c>
      <c r="H102" s="47"/>
    </row>
    <row r="103" spans="2:8" ht="10.5" customHeight="1" x14ac:dyDescent="0.2">
      <c r="B103" s="16" t="s">
        <v>198</v>
      </c>
      <c r="C103" s="348">
        <v>130733.62</v>
      </c>
      <c r="D103" s="46">
        <v>1810177</v>
      </c>
      <c r="E103" s="46">
        <v>1940910.62</v>
      </c>
      <c r="F103" s="222"/>
      <c r="G103" s="190">
        <v>-7.6843986911927287E-2</v>
      </c>
      <c r="H103" s="47"/>
    </row>
    <row r="104" spans="2:8" ht="10.5" customHeight="1" x14ac:dyDescent="0.2">
      <c r="B104" s="16" t="s">
        <v>200</v>
      </c>
      <c r="C104" s="348">
        <v>40008</v>
      </c>
      <c r="D104" s="46">
        <v>313070</v>
      </c>
      <c r="E104" s="46">
        <v>353078</v>
      </c>
      <c r="F104" s="222">
        <v>80</v>
      </c>
      <c r="G104" s="190">
        <v>3.4109280910986639E-2</v>
      </c>
      <c r="H104" s="47"/>
    </row>
    <row r="105" spans="2:8" ht="10.5" customHeight="1" x14ac:dyDescent="0.2">
      <c r="B105" s="16" t="s">
        <v>201</v>
      </c>
      <c r="C105" s="348">
        <v>2802530</v>
      </c>
      <c r="D105" s="46">
        <v>810956</v>
      </c>
      <c r="E105" s="46">
        <v>3613486</v>
      </c>
      <c r="F105" s="222">
        <v>46469</v>
      </c>
      <c r="G105" s="190">
        <v>1.1495572047959701E-2</v>
      </c>
      <c r="H105" s="47"/>
    </row>
    <row r="106" spans="2:8" ht="10.5" customHeight="1" x14ac:dyDescent="0.2">
      <c r="B106" s="16" t="s">
        <v>202</v>
      </c>
      <c r="C106" s="348">
        <v>31849015</v>
      </c>
      <c r="D106" s="46">
        <v>1990377</v>
      </c>
      <c r="E106" s="46">
        <v>33839392</v>
      </c>
      <c r="F106" s="222">
        <v>20567</v>
      </c>
      <c r="G106" s="190">
        <v>2.4545883979477878E-2</v>
      </c>
      <c r="H106" s="47"/>
    </row>
    <row r="107" spans="2:8" ht="10.5" customHeight="1" x14ac:dyDescent="0.2">
      <c r="B107" s="16" t="s">
        <v>203</v>
      </c>
      <c r="C107" s="348">
        <v>8612087</v>
      </c>
      <c r="D107" s="46">
        <v>684593</v>
      </c>
      <c r="E107" s="46">
        <v>9296680</v>
      </c>
      <c r="F107" s="222">
        <v>40</v>
      </c>
      <c r="G107" s="190">
        <v>-1.3925376072553508E-2</v>
      </c>
      <c r="H107" s="47"/>
    </row>
    <row r="108" spans="2:8" ht="10.5" customHeight="1" x14ac:dyDescent="0.2">
      <c r="B108" s="16" t="s">
        <v>204</v>
      </c>
      <c r="C108" s="348">
        <v>9568427.3200000003</v>
      </c>
      <c r="D108" s="46">
        <v>122738757.55</v>
      </c>
      <c r="E108" s="46">
        <v>132307184.87</v>
      </c>
      <c r="F108" s="222"/>
      <c r="G108" s="190">
        <v>3.2387309702459621E-2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30.6.2024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112291386.10000342</v>
      </c>
      <c r="D119" s="238">
        <v>383724262.59999579</v>
      </c>
      <c r="E119" s="238">
        <v>496015648.69999921</v>
      </c>
      <c r="F119" s="222">
        <v>1308234.170000016</v>
      </c>
      <c r="G119" s="239">
        <v>-9.4913589378705643E-3</v>
      </c>
      <c r="H119" s="20"/>
    </row>
    <row r="120" spans="1:8" ht="10.5" customHeight="1" x14ac:dyDescent="0.2">
      <c r="A120" s="2"/>
      <c r="B120" s="37" t="s">
        <v>206</v>
      </c>
      <c r="C120" s="238">
        <v>1938040.0200000007</v>
      </c>
      <c r="D120" s="238">
        <v>19892857.949999996</v>
      </c>
      <c r="E120" s="238">
        <v>21830897.969999995</v>
      </c>
      <c r="F120" s="222"/>
      <c r="G120" s="239"/>
      <c r="H120" s="20"/>
    </row>
    <row r="121" spans="1:8" ht="10.5" customHeight="1" x14ac:dyDescent="0.2">
      <c r="A121" s="2"/>
      <c r="B121" s="37" t="s">
        <v>226</v>
      </c>
      <c r="C121" s="238">
        <v>8226959.7699999968</v>
      </c>
      <c r="D121" s="238">
        <v>59850727.139999993</v>
      </c>
      <c r="E121" s="238">
        <v>68077686.909999982</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122466706.89000343</v>
      </c>
      <c r="D126" s="238">
        <v>463483980.68999583</v>
      </c>
      <c r="E126" s="238">
        <v>585950687.57999921</v>
      </c>
      <c r="F126" s="222">
        <v>1308234.170000016</v>
      </c>
      <c r="G126" s="239">
        <v>-0.21213239257093675</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110110974.91006166</v>
      </c>
      <c r="D129" s="238">
        <v>246175048.15996298</v>
      </c>
      <c r="E129" s="238">
        <v>356286023.07002461</v>
      </c>
      <c r="F129" s="222">
        <v>3966660.2600000268</v>
      </c>
      <c r="G129" s="239">
        <v>0.1001745778785903</v>
      </c>
      <c r="H129" s="20"/>
    </row>
    <row r="130" spans="1:8" ht="10.5" customHeight="1" x14ac:dyDescent="0.2">
      <c r="A130" s="2"/>
      <c r="B130" s="37" t="s">
        <v>207</v>
      </c>
      <c r="C130" s="238">
        <v>3686278.8600000106</v>
      </c>
      <c r="D130" s="238">
        <v>24133233.399998914</v>
      </c>
      <c r="E130" s="238">
        <v>27819512.259998921</v>
      </c>
      <c r="F130" s="222">
        <v>15375455.069999006</v>
      </c>
      <c r="G130" s="239">
        <v>-0.25922910893919682</v>
      </c>
      <c r="H130" s="20"/>
    </row>
    <row r="131" spans="1:8" ht="10.5" customHeight="1" x14ac:dyDescent="0.2">
      <c r="A131" s="2"/>
      <c r="B131" s="37" t="s">
        <v>208</v>
      </c>
      <c r="C131" s="238">
        <v>634355303.53977597</v>
      </c>
      <c r="D131" s="238">
        <v>226397534.04998538</v>
      </c>
      <c r="E131" s="238">
        <v>860752837.58976138</v>
      </c>
      <c r="F131" s="222">
        <v>7949483.8300001249</v>
      </c>
      <c r="G131" s="239">
        <v>2.1815601874322077E-2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748152588.30983758</v>
      </c>
      <c r="D135" s="238">
        <v>496710268.60994726</v>
      </c>
      <c r="E135" s="238">
        <v>1244862856.919785</v>
      </c>
      <c r="F135" s="222">
        <v>27291599.159999158</v>
      </c>
      <c r="G135" s="239">
        <v>3.4126809641791045E-2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151936717.25000077</v>
      </c>
      <c r="D138" s="238">
        <v>69646838.610000104</v>
      </c>
      <c r="E138" s="238">
        <v>221583555.86000088</v>
      </c>
      <c r="F138" s="222">
        <v>424745.77999999997</v>
      </c>
      <c r="G138" s="239">
        <v>2.1826544559127914E-2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151936717.25000077</v>
      </c>
      <c r="D141" s="238">
        <v>69647994.610000104</v>
      </c>
      <c r="E141" s="238">
        <v>221584711.86000088</v>
      </c>
      <c r="F141" s="222">
        <v>424745.77999999997</v>
      </c>
      <c r="G141" s="239">
        <v>2.1823624513823026E-2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46582861.739998922</v>
      </c>
      <c r="D144" s="238">
        <v>7796372.7200000826</v>
      </c>
      <c r="E144" s="238">
        <v>54379234.45999901</v>
      </c>
      <c r="F144" s="222">
        <v>11711</v>
      </c>
      <c r="G144" s="239">
        <v>0.11120047825296853</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46582861.739998922</v>
      </c>
      <c r="D147" s="55">
        <v>7796372.7200000826</v>
      </c>
      <c r="E147" s="55">
        <v>54379234.45999901</v>
      </c>
      <c r="F147" s="222">
        <v>11711</v>
      </c>
      <c r="G147" s="182">
        <v>0.11120047825296853</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2943097.7599999984</v>
      </c>
      <c r="D150" s="55">
        <v>254082.69000000064</v>
      </c>
      <c r="E150" s="55">
        <v>3197180.4499999988</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2943097.7599999984</v>
      </c>
      <c r="D152" s="55">
        <v>254344.69000000064</v>
      </c>
      <c r="E152" s="55">
        <v>3197442.4499999988</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6777.5</v>
      </c>
      <c r="D155" s="55">
        <v>50285.8</v>
      </c>
      <c r="E155" s="55">
        <v>57063.3</v>
      </c>
      <c r="F155" s="222"/>
      <c r="G155" s="182">
        <v>-7.8722232895754307E-2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6777.5</v>
      </c>
      <c r="D157" s="55">
        <v>50285.8</v>
      </c>
      <c r="E157" s="55">
        <v>57063.3</v>
      </c>
      <c r="F157" s="222"/>
      <c r="G157" s="182">
        <v>-7.8722232895754307E-2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88.6</v>
      </c>
      <c r="D160" s="55"/>
      <c r="E160" s="55">
        <v>88.6</v>
      </c>
      <c r="F160" s="222"/>
      <c r="G160" s="182">
        <v>0.52758620689655156</v>
      </c>
      <c r="H160" s="59"/>
    </row>
    <row r="161" spans="1:8" s="60" customFormat="1" ht="15" customHeight="1" x14ac:dyDescent="0.2">
      <c r="A161" s="24"/>
      <c r="B161" s="37" t="s">
        <v>205</v>
      </c>
      <c r="C161" s="55">
        <v>2157886.0899999868</v>
      </c>
      <c r="D161" s="55">
        <v>6290996.4500000216</v>
      </c>
      <c r="E161" s="55">
        <v>8448882.5400000084</v>
      </c>
      <c r="F161" s="222"/>
      <c r="G161" s="182">
        <v>-4.1297769395579942E-2</v>
      </c>
      <c r="H161" s="59"/>
    </row>
    <row r="162" spans="1:8" s="57" customFormat="1" ht="10.5" customHeight="1" x14ac:dyDescent="0.2">
      <c r="A162" s="6"/>
      <c r="B162" s="37" t="s">
        <v>206</v>
      </c>
      <c r="C162" s="55">
        <v>18472.84</v>
      </c>
      <c r="D162" s="55">
        <v>134578.19</v>
      </c>
      <c r="E162" s="55">
        <v>153051.03</v>
      </c>
      <c r="F162" s="222"/>
      <c r="G162" s="182"/>
      <c r="H162" s="56"/>
    </row>
    <row r="163" spans="1:8" s="57" customFormat="1" ht="10.5" customHeight="1" x14ac:dyDescent="0.2">
      <c r="A163" s="6"/>
      <c r="B163" s="37" t="s">
        <v>127</v>
      </c>
      <c r="C163" s="55">
        <v>176938.69999999998</v>
      </c>
      <c r="D163" s="55">
        <v>1056985.3999999999</v>
      </c>
      <c r="E163" s="55">
        <v>1233924.1000000001</v>
      </c>
      <c r="F163" s="222"/>
      <c r="G163" s="182"/>
      <c r="H163" s="56"/>
    </row>
    <row r="164" spans="1:8" s="57" customFormat="1" ht="10.5" customHeight="1" x14ac:dyDescent="0.2">
      <c r="A164" s="6"/>
      <c r="B164" s="37" t="s">
        <v>207</v>
      </c>
      <c r="C164" s="55">
        <v>272546.77999999869</v>
      </c>
      <c r="D164" s="55">
        <v>419521.90999999992</v>
      </c>
      <c r="E164" s="55">
        <v>692068.68999999866</v>
      </c>
      <c r="F164" s="222"/>
      <c r="G164" s="182">
        <v>0.14856953556391628</v>
      </c>
      <c r="H164" s="56"/>
    </row>
    <row r="165" spans="1:8" s="57" customFormat="1" ht="10.5" customHeight="1" x14ac:dyDescent="0.2">
      <c r="A165" s="6"/>
      <c r="B165" s="37" t="s">
        <v>208</v>
      </c>
      <c r="C165" s="55">
        <v>30366.099999999984</v>
      </c>
      <c r="D165" s="55">
        <v>168195.68999999989</v>
      </c>
      <c r="E165" s="55">
        <v>198561.78999999986</v>
      </c>
      <c r="F165" s="222"/>
      <c r="G165" s="182">
        <v>-0.19456999203176661</v>
      </c>
      <c r="H165" s="56"/>
    </row>
    <row r="166" spans="1:8" s="57" customFormat="1" ht="10.5" customHeight="1" x14ac:dyDescent="0.2">
      <c r="A166" s="6"/>
      <c r="B166" s="37" t="s">
        <v>209</v>
      </c>
      <c r="C166" s="55">
        <v>1308283.0200000021</v>
      </c>
      <c r="D166" s="55">
        <v>623783.86000000034</v>
      </c>
      <c r="E166" s="55">
        <v>1932066.8800000027</v>
      </c>
      <c r="F166" s="222"/>
      <c r="G166" s="182">
        <v>0.1591512002382196</v>
      </c>
      <c r="H166" s="56"/>
    </row>
    <row r="167" spans="1:8" s="57" customFormat="1" ht="10.5" customHeight="1" x14ac:dyDescent="0.2">
      <c r="A167" s="6"/>
      <c r="B167" s="37" t="s">
        <v>210</v>
      </c>
      <c r="C167" s="55">
        <v>246757.70000000004</v>
      </c>
      <c r="D167" s="55">
        <v>87249.299999999988</v>
      </c>
      <c r="E167" s="55">
        <v>334007.00000000006</v>
      </c>
      <c r="F167" s="222"/>
      <c r="G167" s="182">
        <v>-0.10227205075335688</v>
      </c>
      <c r="H167" s="56"/>
    </row>
    <row r="168" spans="1:8" s="57" customFormat="1" ht="10.5" customHeight="1" x14ac:dyDescent="0.2">
      <c r="A168" s="6"/>
      <c r="B168" s="37" t="s">
        <v>211</v>
      </c>
      <c r="C168" s="55">
        <v>13509410.040000064</v>
      </c>
      <c r="D168" s="55">
        <v>1609044.8900000094</v>
      </c>
      <c r="E168" s="55">
        <v>15118454.930000074</v>
      </c>
      <c r="F168" s="222"/>
      <c r="G168" s="182">
        <v>-7.8570014753647888E-2</v>
      </c>
      <c r="H168" s="56"/>
    </row>
    <row r="169" spans="1:8" s="57" customFormat="1" ht="10.5" customHeight="1" x14ac:dyDescent="0.2">
      <c r="A169" s="6"/>
      <c r="B169" s="37" t="s">
        <v>212</v>
      </c>
      <c r="C169" s="55">
        <v>7036.5499999999993</v>
      </c>
      <c r="D169" s="55">
        <v>670.5</v>
      </c>
      <c r="E169" s="55">
        <v>7707.0499999999993</v>
      </c>
      <c r="F169" s="222"/>
      <c r="G169" s="182"/>
      <c r="H169" s="56"/>
    </row>
    <row r="170" spans="1:8" s="57" customFormat="1" ht="10.5" customHeight="1" x14ac:dyDescent="0.2">
      <c r="A170" s="6"/>
      <c r="B170" s="35" t="s">
        <v>234</v>
      </c>
      <c r="C170" s="55">
        <v>17732226.420000054</v>
      </c>
      <c r="D170" s="55">
        <v>10393603.190000033</v>
      </c>
      <c r="E170" s="55">
        <v>28125829.610000085</v>
      </c>
      <c r="F170" s="222"/>
      <c r="G170" s="182">
        <v>-0.11288449827845348</v>
      </c>
      <c r="H170" s="56"/>
    </row>
    <row r="171" spans="1:8" s="57" customFormat="1" ht="9" x14ac:dyDescent="0.15">
      <c r="A171" s="6"/>
      <c r="B171" s="264"/>
      <c r="C171" s="55"/>
      <c r="D171" s="55"/>
      <c r="E171" s="55"/>
      <c r="F171" s="222"/>
      <c r="G171" s="182"/>
      <c r="H171" s="56"/>
    </row>
    <row r="172" spans="1:8" s="57" customFormat="1" x14ac:dyDescent="0.2">
      <c r="A172" s="6"/>
      <c r="B172" s="35" t="s">
        <v>233</v>
      </c>
      <c r="C172" s="55">
        <v>1090325584.8698406</v>
      </c>
      <c r="D172" s="55">
        <v>1048377568.3099433</v>
      </c>
      <c r="E172" s="55">
        <v>2138703153.1797838</v>
      </c>
      <c r="F172" s="222">
        <v>29036290.109999176</v>
      </c>
      <c r="G172" s="182">
        <v>-4.7616002477063879E-2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2105347.2999999723</v>
      </c>
      <c r="D176" s="55">
        <v>1414322.0000000093</v>
      </c>
      <c r="E176" s="55">
        <v>3519669.2999999812</v>
      </c>
      <c r="F176" s="222">
        <v>278892.66999999929</v>
      </c>
      <c r="G176" s="182">
        <v>-1.283286399689354E-2</v>
      </c>
      <c r="H176" s="59"/>
    </row>
    <row r="177" spans="1:8" s="60" customFormat="1" ht="10.5" customHeight="1" x14ac:dyDescent="0.2">
      <c r="A177" s="24"/>
      <c r="B177" s="37" t="s">
        <v>214</v>
      </c>
      <c r="C177" s="55">
        <v>5312547372.4700003</v>
      </c>
      <c r="D177" s="55">
        <v>3510958196.9099998</v>
      </c>
      <c r="E177" s="55">
        <v>8823505569.3799992</v>
      </c>
      <c r="F177" s="222">
        <v>528910576.93000007</v>
      </c>
      <c r="G177" s="182">
        <v>-8.8822269965068701E-3</v>
      </c>
      <c r="H177" s="59"/>
    </row>
    <row r="178" spans="1:8" s="60" customFormat="1" ht="10.5" customHeight="1" x14ac:dyDescent="0.2">
      <c r="A178" s="24"/>
      <c r="B178" s="37" t="s">
        <v>215</v>
      </c>
      <c r="C178" s="55">
        <v>1037707.1000000003</v>
      </c>
      <c r="D178" s="55">
        <v>302771.00000000006</v>
      </c>
      <c r="E178" s="55">
        <v>1340478.1000000006</v>
      </c>
      <c r="F178" s="222">
        <v>45197.05</v>
      </c>
      <c r="G178" s="182">
        <v>-0.63269127376663947</v>
      </c>
      <c r="H178" s="59"/>
    </row>
    <row r="179" spans="1:8" s="60" customFormat="1" ht="10.5" customHeight="1" x14ac:dyDescent="0.2">
      <c r="A179" s="24"/>
      <c r="B179" s="37" t="s">
        <v>216</v>
      </c>
      <c r="C179" s="55">
        <v>1675257.26</v>
      </c>
      <c r="D179" s="55">
        <v>1029359.9</v>
      </c>
      <c r="E179" s="55">
        <v>2704617.16</v>
      </c>
      <c r="F179" s="222">
        <v>104540.54000000001</v>
      </c>
      <c r="G179" s="182">
        <v>-7.3611768123516663E-2</v>
      </c>
      <c r="H179" s="59"/>
    </row>
    <row r="180" spans="1:8" s="60" customFormat="1" ht="10.5" customHeight="1" x14ac:dyDescent="0.2">
      <c r="A180" s="24"/>
      <c r="B180" s="37" t="s">
        <v>217</v>
      </c>
      <c r="C180" s="55">
        <v>9554746.6499996223</v>
      </c>
      <c r="D180" s="55">
        <v>6448085.0199997183</v>
      </c>
      <c r="E180" s="55">
        <v>16002831.669999339</v>
      </c>
      <c r="F180" s="222">
        <v>774114.43999999855</v>
      </c>
      <c r="G180" s="182">
        <v>-7.3994376478637158E-2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5326920430.7799988</v>
      </c>
      <c r="D186" s="166">
        <v>3520152734.829999</v>
      </c>
      <c r="E186" s="166">
        <v>8847073165.6099987</v>
      </c>
      <c r="F186" s="342">
        <v>530113321.63000005</v>
      </c>
      <c r="G186" s="194">
        <v>-9.2859081441708513E-3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85266575.118193597</v>
      </c>
      <c r="E189" s="55">
        <v>85266575.118193597</v>
      </c>
      <c r="F189" s="222"/>
      <c r="G189" s="185">
        <v>-2.2167847286894027E-2</v>
      </c>
      <c r="H189" s="69"/>
    </row>
    <row r="190" spans="1:8" ht="10.5" hidden="1" customHeight="1" x14ac:dyDescent="0.2">
      <c r="A190" s="2"/>
      <c r="B190" s="82" t="s">
        <v>81</v>
      </c>
      <c r="C190" s="55"/>
      <c r="D190" s="55">
        <v>60084432.843938425</v>
      </c>
      <c r="E190" s="55">
        <v>60084432.843938425</v>
      </c>
      <c r="F190" s="222"/>
      <c r="G190" s="185">
        <v>3.9046409827140804E-2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157821744.13000348</v>
      </c>
      <c r="E192" s="377">
        <v>157821744.13000348</v>
      </c>
      <c r="F192" s="393"/>
      <c r="G192" s="394">
        <v>1.4629361404301156E-2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30.6.2024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467866</v>
      </c>
      <c r="D10" s="222">
        <v>2803</v>
      </c>
      <c r="E10" s="179">
        <v>-0.11113770862424366</v>
      </c>
      <c r="F10" s="20"/>
    </row>
    <row r="11" spans="1:6" ht="10.5" customHeight="1" x14ac:dyDescent="0.2">
      <c r="B11" s="16" t="s">
        <v>23</v>
      </c>
      <c r="C11" s="30">
        <v>4611</v>
      </c>
      <c r="D11" s="222"/>
      <c r="E11" s="179">
        <v>-0.20827609890109888</v>
      </c>
      <c r="F11" s="20"/>
    </row>
    <row r="12" spans="1:6" ht="10.5" customHeight="1" x14ac:dyDescent="0.2">
      <c r="B12" s="16" t="s">
        <v>218</v>
      </c>
      <c r="C12" s="30">
        <v>1050.1999999999998</v>
      </c>
      <c r="D12" s="222">
        <v>30</v>
      </c>
      <c r="E12" s="179">
        <v>-0.2623964039893244</v>
      </c>
      <c r="F12" s="20"/>
    </row>
    <row r="13" spans="1:6" ht="10.5" customHeight="1" x14ac:dyDescent="0.2">
      <c r="B13" s="33" t="s">
        <v>193</v>
      </c>
      <c r="C13" s="30">
        <v>35027</v>
      </c>
      <c r="D13" s="222">
        <v>420</v>
      </c>
      <c r="E13" s="179">
        <v>-0.10345798459136402</v>
      </c>
      <c r="F13" s="20"/>
    </row>
    <row r="14" spans="1:6" x14ac:dyDescent="0.2">
      <c r="B14" s="33" t="s">
        <v>194</v>
      </c>
      <c r="C14" s="30">
        <v>503</v>
      </c>
      <c r="D14" s="222">
        <v>19</v>
      </c>
      <c r="E14" s="179">
        <v>-1.3725490196078383E-2</v>
      </c>
      <c r="F14" s="20"/>
    </row>
    <row r="15" spans="1:6" x14ac:dyDescent="0.2">
      <c r="B15" s="33" t="s">
        <v>322</v>
      </c>
      <c r="C15" s="30">
        <v>11</v>
      </c>
      <c r="D15" s="222">
        <v>9</v>
      </c>
      <c r="E15" s="179">
        <v>-0.26666666666666672</v>
      </c>
      <c r="F15" s="20"/>
    </row>
    <row r="16" spans="1:6" x14ac:dyDescent="0.2">
      <c r="B16" s="33" t="s">
        <v>324</v>
      </c>
      <c r="C16" s="30"/>
      <c r="D16" s="222"/>
      <c r="E16" s="179"/>
      <c r="F16" s="20"/>
    </row>
    <row r="17" spans="1:6" x14ac:dyDescent="0.2">
      <c r="B17" s="33" t="s">
        <v>325</v>
      </c>
      <c r="C17" s="30">
        <v>22720</v>
      </c>
      <c r="D17" s="222">
        <v>180</v>
      </c>
      <c r="E17" s="179">
        <v>-0.12996859921880988</v>
      </c>
      <c r="F17" s="20"/>
    </row>
    <row r="18" spans="1:6" x14ac:dyDescent="0.2">
      <c r="B18" s="33" t="s">
        <v>320</v>
      </c>
      <c r="C18" s="30">
        <v>27</v>
      </c>
      <c r="D18" s="222">
        <v>0</v>
      </c>
      <c r="E18" s="179">
        <v>0.17391304347826098</v>
      </c>
      <c r="F18" s="20"/>
    </row>
    <row r="19" spans="1:6" x14ac:dyDescent="0.2">
      <c r="B19" s="33" t="s">
        <v>321</v>
      </c>
      <c r="C19" s="30">
        <v>11766</v>
      </c>
      <c r="D19" s="222">
        <v>212</v>
      </c>
      <c r="E19" s="179">
        <v>-5.1587941318716801E-2</v>
      </c>
      <c r="F19" s="20"/>
    </row>
    <row r="20" spans="1:6" x14ac:dyDescent="0.2">
      <c r="B20" s="33" t="s">
        <v>323</v>
      </c>
      <c r="C20" s="30">
        <v>36077.199999999997</v>
      </c>
      <c r="D20" s="222">
        <v>450</v>
      </c>
      <c r="E20" s="179">
        <v>-0.10904654654654666</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1024304</v>
      </c>
      <c r="D23" s="222">
        <v>158778</v>
      </c>
      <c r="E23" s="179">
        <v>-0.11190491879463005</v>
      </c>
      <c r="F23" s="20"/>
    </row>
    <row r="24" spans="1:6" ht="10.5" customHeight="1" x14ac:dyDescent="0.2">
      <c r="B24" s="16" t="s">
        <v>23</v>
      </c>
      <c r="C24" s="30">
        <v>33</v>
      </c>
      <c r="D24" s="222">
        <v>1</v>
      </c>
      <c r="E24" s="179"/>
      <c r="F24" s="34"/>
    </row>
    <row r="25" spans="1:6" ht="10.5" customHeight="1" x14ac:dyDescent="0.2">
      <c r="B25" s="33" t="s">
        <v>193</v>
      </c>
      <c r="C25" s="30">
        <v>20802.5</v>
      </c>
      <c r="D25" s="222">
        <v>4854</v>
      </c>
      <c r="E25" s="179">
        <v>-8.2462586174196439E-2</v>
      </c>
      <c r="F25" s="34"/>
    </row>
    <row r="26" spans="1:6" ht="10.5" customHeight="1" x14ac:dyDescent="0.2">
      <c r="B26" s="33" t="s">
        <v>194</v>
      </c>
      <c r="C26" s="30">
        <v>602651</v>
      </c>
      <c r="D26" s="222">
        <v>144593</v>
      </c>
      <c r="E26" s="179">
        <v>-6.8835594478690143E-2</v>
      </c>
      <c r="F26" s="34"/>
    </row>
    <row r="27" spans="1:6" ht="10.5" customHeight="1" x14ac:dyDescent="0.2">
      <c r="B27" s="33" t="s">
        <v>322</v>
      </c>
      <c r="C27" s="30">
        <v>3859</v>
      </c>
      <c r="D27" s="222">
        <v>2513</v>
      </c>
      <c r="E27" s="179">
        <v>-8.2064700285442438E-2</v>
      </c>
      <c r="F27" s="34"/>
    </row>
    <row r="28" spans="1:6" ht="10.5" customHeight="1" x14ac:dyDescent="0.2">
      <c r="B28" s="33" t="s">
        <v>324</v>
      </c>
      <c r="C28" s="30">
        <v>51073</v>
      </c>
      <c r="D28" s="222">
        <v>49777</v>
      </c>
      <c r="E28" s="179">
        <v>-0.12474293940224845</v>
      </c>
      <c r="F28" s="34"/>
    </row>
    <row r="29" spans="1:6" ht="10.5" customHeight="1" x14ac:dyDescent="0.2">
      <c r="B29" s="33" t="s">
        <v>325</v>
      </c>
      <c r="C29" s="30">
        <v>54656</v>
      </c>
      <c r="D29" s="222">
        <v>50739</v>
      </c>
      <c r="E29" s="179">
        <v>-8.7698213987648099E-2</v>
      </c>
      <c r="F29" s="34"/>
    </row>
    <row r="30" spans="1:6" ht="10.5" customHeight="1" x14ac:dyDescent="0.2">
      <c r="B30" s="33" t="s">
        <v>320</v>
      </c>
      <c r="C30" s="30">
        <v>363885</v>
      </c>
      <c r="D30" s="222">
        <v>7367</v>
      </c>
      <c r="E30" s="179">
        <v>-5.7375775190786293E-2</v>
      </c>
      <c r="F30" s="34"/>
    </row>
    <row r="31" spans="1:6" ht="10.5" customHeight="1" x14ac:dyDescent="0.2">
      <c r="B31" s="33" t="s">
        <v>321</v>
      </c>
      <c r="C31" s="30">
        <v>16261</v>
      </c>
      <c r="D31" s="222">
        <v>2369</v>
      </c>
      <c r="E31" s="179">
        <v>2.5277435265105286E-3</v>
      </c>
      <c r="F31" s="34"/>
    </row>
    <row r="32" spans="1:6" ht="10.5" customHeight="1" x14ac:dyDescent="0.2">
      <c r="B32" s="33" t="s">
        <v>323</v>
      </c>
      <c r="C32" s="30">
        <v>112917</v>
      </c>
      <c r="D32" s="222">
        <v>31828</v>
      </c>
      <c r="E32" s="179">
        <v>-7.8089344105028102E-2</v>
      </c>
      <c r="F32" s="34"/>
    </row>
    <row r="33" spans="1:6" ht="10.5" customHeight="1" x14ac:dyDescent="0.2">
      <c r="B33" s="16" t="s">
        <v>195</v>
      </c>
      <c r="C33" s="30">
        <v>623453.5</v>
      </c>
      <c r="D33" s="222">
        <v>149447</v>
      </c>
      <c r="E33" s="179">
        <v>-6.9296804650907262E-2</v>
      </c>
      <c r="F33" s="34"/>
    </row>
    <row r="34" spans="1:6" ht="10.5" customHeight="1" x14ac:dyDescent="0.2">
      <c r="B34" s="16" t="s">
        <v>196</v>
      </c>
      <c r="C34" s="30">
        <v>26</v>
      </c>
      <c r="D34" s="222"/>
      <c r="E34" s="179">
        <v>-0.44680851063829785</v>
      </c>
      <c r="F34" s="34"/>
    </row>
    <row r="35" spans="1:6" ht="10.5" customHeight="1" x14ac:dyDescent="0.2">
      <c r="B35" s="16" t="s">
        <v>197</v>
      </c>
      <c r="C35" s="30">
        <v>16</v>
      </c>
      <c r="D35" s="222"/>
      <c r="E35" s="179">
        <v>1</v>
      </c>
      <c r="F35" s="34"/>
    </row>
    <row r="36" spans="1:6" ht="10.5" customHeight="1" x14ac:dyDescent="0.2">
      <c r="B36" s="16" t="s">
        <v>198</v>
      </c>
      <c r="C36" s="30">
        <v>135</v>
      </c>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1492170</v>
      </c>
      <c r="D39" s="222">
        <v>161581</v>
      </c>
      <c r="E39" s="179">
        <v>-0.11166450462185451</v>
      </c>
      <c r="F39" s="34"/>
    </row>
    <row r="40" spans="1:6" ht="10.5" customHeight="1" x14ac:dyDescent="0.2">
      <c r="B40" s="16" t="s">
        <v>23</v>
      </c>
      <c r="C40" s="30">
        <v>4644</v>
      </c>
      <c r="D40" s="222">
        <v>1</v>
      </c>
      <c r="E40" s="179">
        <v>-0.273921200750469</v>
      </c>
      <c r="F40" s="34"/>
    </row>
    <row r="41" spans="1:6" s="28" customFormat="1" ht="10.5" customHeight="1" x14ac:dyDescent="0.2">
      <c r="A41" s="24"/>
      <c r="B41" s="33" t="s">
        <v>193</v>
      </c>
      <c r="C41" s="30">
        <v>21852.7</v>
      </c>
      <c r="D41" s="222">
        <v>4884</v>
      </c>
      <c r="E41" s="179">
        <v>-9.3094675857718467E-2</v>
      </c>
      <c r="F41" s="27"/>
    </row>
    <row r="42" spans="1:6" ht="10.5" customHeight="1" x14ac:dyDescent="0.2">
      <c r="B42" s="33" t="s">
        <v>194</v>
      </c>
      <c r="C42" s="343">
        <v>637678</v>
      </c>
      <c r="D42" s="222">
        <v>145013</v>
      </c>
      <c r="E42" s="344">
        <v>-7.0806627998726501E-2</v>
      </c>
      <c r="F42" s="34"/>
    </row>
    <row r="43" spans="1:6" ht="10.5" customHeight="1" x14ac:dyDescent="0.2">
      <c r="B43" s="33" t="s">
        <v>322</v>
      </c>
      <c r="C43" s="343">
        <v>4362</v>
      </c>
      <c r="D43" s="222">
        <v>2532</v>
      </c>
      <c r="E43" s="344">
        <v>-7.4671192193466296E-2</v>
      </c>
      <c r="F43" s="34"/>
    </row>
    <row r="44" spans="1:6" ht="10.5" customHeight="1" x14ac:dyDescent="0.2">
      <c r="B44" s="33" t="s">
        <v>324</v>
      </c>
      <c r="C44" s="343">
        <v>51084</v>
      </c>
      <c r="D44" s="222">
        <v>49786</v>
      </c>
      <c r="E44" s="344">
        <v>-0.12477941302448303</v>
      </c>
      <c r="F44" s="34"/>
    </row>
    <row r="45" spans="1:6" ht="10.5" customHeight="1" x14ac:dyDescent="0.2">
      <c r="B45" s="33" t="s">
        <v>325</v>
      </c>
      <c r="C45" s="343">
        <v>54656</v>
      </c>
      <c r="D45" s="222">
        <v>50739</v>
      </c>
      <c r="E45" s="344">
        <v>-8.771344160504746E-2</v>
      </c>
      <c r="F45" s="34"/>
    </row>
    <row r="46" spans="1:6" ht="10.5" customHeight="1" x14ac:dyDescent="0.2">
      <c r="B46" s="33" t="s">
        <v>320</v>
      </c>
      <c r="C46" s="343">
        <v>386605</v>
      </c>
      <c r="D46" s="222">
        <v>7547</v>
      </c>
      <c r="E46" s="344">
        <v>-6.1975309840154535E-2</v>
      </c>
      <c r="F46" s="34"/>
    </row>
    <row r="47" spans="1:6" ht="10.5" customHeight="1" x14ac:dyDescent="0.2">
      <c r="B47" s="33" t="s">
        <v>321</v>
      </c>
      <c r="C47" s="343">
        <v>16288</v>
      </c>
      <c r="D47" s="222">
        <v>2369</v>
      </c>
      <c r="E47" s="344">
        <v>2.7704241827248843E-3</v>
      </c>
      <c r="F47" s="34"/>
    </row>
    <row r="48" spans="1:6" ht="10.5" customHeight="1" x14ac:dyDescent="0.2">
      <c r="B48" s="33" t="s">
        <v>323</v>
      </c>
      <c r="C48" s="343">
        <v>124683</v>
      </c>
      <c r="D48" s="222">
        <v>32040</v>
      </c>
      <c r="E48" s="344">
        <v>-7.5651932165693658E-2</v>
      </c>
      <c r="F48" s="34"/>
    </row>
    <row r="49" spans="1:6" ht="10.5" customHeight="1" x14ac:dyDescent="0.2">
      <c r="B49" s="16" t="s">
        <v>196</v>
      </c>
      <c r="C49" s="343">
        <v>659530.69999999995</v>
      </c>
      <c r="D49" s="222">
        <v>149897</v>
      </c>
      <c r="E49" s="344">
        <v>-7.1562647107183075E-2</v>
      </c>
      <c r="F49" s="34"/>
    </row>
    <row r="50" spans="1:6" s="28" customFormat="1" ht="10.5" customHeight="1" x14ac:dyDescent="0.2">
      <c r="A50" s="24"/>
      <c r="B50" s="16" t="s">
        <v>197</v>
      </c>
      <c r="C50" s="343">
        <v>26</v>
      </c>
      <c r="D50" s="222"/>
      <c r="E50" s="344">
        <v>-0.44680851063829785</v>
      </c>
      <c r="F50" s="27"/>
    </row>
    <row r="51" spans="1:6" ht="10.5" customHeight="1" x14ac:dyDescent="0.2">
      <c r="B51" s="16" t="s">
        <v>198</v>
      </c>
      <c r="C51" s="343">
        <v>16</v>
      </c>
      <c r="D51" s="222"/>
      <c r="E51" s="344">
        <v>1</v>
      </c>
      <c r="F51" s="34"/>
    </row>
    <row r="52" spans="1:6" ht="11.25" customHeight="1" x14ac:dyDescent="0.2">
      <c r="B52" s="16" t="s">
        <v>303</v>
      </c>
      <c r="C52" s="343">
        <v>135</v>
      </c>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659084</v>
      </c>
      <c r="D55" s="222">
        <v>1282</v>
      </c>
      <c r="E55" s="179">
        <v>4.1593640609072891E-2</v>
      </c>
      <c r="F55" s="34"/>
    </row>
    <row r="56" spans="1:6" ht="10.5" customHeight="1" x14ac:dyDescent="0.2">
      <c r="B56" s="16" t="s">
        <v>169</v>
      </c>
      <c r="C56" s="30">
        <v>28367</v>
      </c>
      <c r="D56" s="222"/>
      <c r="E56" s="179">
        <v>-0.1566225657796938</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11530</v>
      </c>
      <c r="D59" s="222"/>
      <c r="E59" s="179">
        <v>-2.4864682002706306E-2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10735</v>
      </c>
      <c r="D61" s="222"/>
      <c r="E61" s="179">
        <v>-3.2795747364627426E-2</v>
      </c>
      <c r="F61" s="36"/>
    </row>
    <row r="62" spans="1:6" s="28" customFormat="1" ht="10.5" customHeight="1" x14ac:dyDescent="0.2">
      <c r="A62" s="24"/>
      <c r="B62" s="16" t="s">
        <v>200</v>
      </c>
      <c r="C62" s="30">
        <v>739</v>
      </c>
      <c r="D62" s="222"/>
      <c r="E62" s="179">
        <v>8.9970501474926357E-2</v>
      </c>
      <c r="F62" s="36"/>
    </row>
    <row r="63" spans="1:6" s="28" customFormat="1" ht="10.5" customHeight="1" x14ac:dyDescent="0.2">
      <c r="A63" s="24"/>
      <c r="B63" s="16" t="s">
        <v>201</v>
      </c>
      <c r="C63" s="30">
        <v>2651</v>
      </c>
      <c r="D63" s="222">
        <v>8</v>
      </c>
      <c r="E63" s="179">
        <v>6.836308393467494E-3</v>
      </c>
      <c r="F63" s="36"/>
    </row>
    <row r="64" spans="1:6" s="28" customFormat="1" ht="10.5" customHeight="1" x14ac:dyDescent="0.2">
      <c r="A64" s="24"/>
      <c r="B64" s="16" t="s">
        <v>202</v>
      </c>
      <c r="C64" s="30">
        <v>94264</v>
      </c>
      <c r="D64" s="222"/>
      <c r="E64" s="179">
        <v>3.312071195282873E-2</v>
      </c>
      <c r="F64" s="36"/>
    </row>
    <row r="65" spans="1:6" s="28" customFormat="1" ht="10.5" customHeight="1" x14ac:dyDescent="0.2">
      <c r="A65" s="24"/>
      <c r="B65" s="16" t="s">
        <v>203</v>
      </c>
      <c r="C65" s="30">
        <v>6022</v>
      </c>
      <c r="D65" s="222"/>
      <c r="E65" s="179">
        <v>-7.5671527244819625E-2</v>
      </c>
      <c r="F65" s="36"/>
    </row>
    <row r="66" spans="1:6" s="28" customFormat="1" ht="10.5" customHeight="1" x14ac:dyDescent="0.2">
      <c r="A66" s="24"/>
      <c r="B66" s="16" t="s">
        <v>204</v>
      </c>
      <c r="C66" s="30">
        <v>4875.01</v>
      </c>
      <c r="D66" s="222"/>
      <c r="E66" s="179">
        <v>-0.13463921185763728</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109034</v>
      </c>
      <c r="D69" s="222"/>
      <c r="E69" s="179">
        <v>-4.0582158632947896E-2</v>
      </c>
      <c r="F69" s="36"/>
    </row>
    <row r="70" spans="1:6" s="28" customFormat="1" ht="10.5" customHeight="1" x14ac:dyDescent="0.2">
      <c r="A70" s="24"/>
      <c r="B70" s="16" t="s">
        <v>23</v>
      </c>
      <c r="C70" s="30">
        <v>6049</v>
      </c>
      <c r="D70" s="222"/>
      <c r="E70" s="179">
        <v>4.527388975289437E-2</v>
      </c>
      <c r="F70" s="36"/>
    </row>
    <row r="71" spans="1:6" s="28" customFormat="1" ht="10.5" customHeight="1" x14ac:dyDescent="0.2">
      <c r="A71" s="24"/>
      <c r="B71" s="33" t="s">
        <v>193</v>
      </c>
      <c r="C71" s="30">
        <v>12186.5</v>
      </c>
      <c r="D71" s="222"/>
      <c r="E71" s="179">
        <v>0.1515383452394452</v>
      </c>
      <c r="F71" s="36"/>
    </row>
    <row r="72" spans="1:6" s="28" customFormat="1" ht="10.5" customHeight="1" x14ac:dyDescent="0.2">
      <c r="A72" s="24"/>
      <c r="B72" s="33" t="s">
        <v>194</v>
      </c>
      <c r="C72" s="30">
        <v>21476</v>
      </c>
      <c r="D72" s="222"/>
      <c r="E72" s="179">
        <v>-8.8152489961692559E-3</v>
      </c>
      <c r="F72" s="36"/>
    </row>
    <row r="73" spans="1:6" s="28" customFormat="1" ht="10.5" customHeight="1" x14ac:dyDescent="0.2">
      <c r="A73" s="24"/>
      <c r="B73" s="33" t="s">
        <v>322</v>
      </c>
      <c r="C73" s="30">
        <v>119</v>
      </c>
      <c r="D73" s="222"/>
      <c r="E73" s="179">
        <v>0.15533980582524265</v>
      </c>
      <c r="F73" s="36"/>
    </row>
    <row r="74" spans="1:6" s="28" customFormat="1" ht="10.5" customHeight="1" x14ac:dyDescent="0.2">
      <c r="A74" s="24"/>
      <c r="B74" s="33" t="s">
        <v>324</v>
      </c>
      <c r="C74" s="30">
        <v>1376</v>
      </c>
      <c r="D74" s="222"/>
      <c r="E74" s="179">
        <v>0.17707442258340467</v>
      </c>
      <c r="F74" s="36"/>
    </row>
    <row r="75" spans="1:6" s="28" customFormat="1" ht="10.5" customHeight="1" x14ac:dyDescent="0.2">
      <c r="A75" s="24"/>
      <c r="B75" s="33" t="s">
        <v>325</v>
      </c>
      <c r="C75" s="30">
        <v>742</v>
      </c>
      <c r="D75" s="222"/>
      <c r="E75" s="179">
        <v>-0.3142329020332717</v>
      </c>
      <c r="F75" s="36"/>
    </row>
    <row r="76" spans="1:6" s="28" customFormat="1" ht="10.5" customHeight="1" x14ac:dyDescent="0.2">
      <c r="A76" s="24"/>
      <c r="B76" s="33" t="s">
        <v>320</v>
      </c>
      <c r="C76" s="30">
        <v>3854</v>
      </c>
      <c r="D76" s="222"/>
      <c r="E76" s="179">
        <v>1.9576719576719581E-2</v>
      </c>
      <c r="F76" s="36"/>
    </row>
    <row r="77" spans="1:6" s="28" customFormat="1" ht="10.5" customHeight="1" x14ac:dyDescent="0.2">
      <c r="A77" s="24"/>
      <c r="B77" s="33" t="s">
        <v>321</v>
      </c>
      <c r="C77" s="30">
        <v>2701</v>
      </c>
      <c r="D77" s="222"/>
      <c r="E77" s="179">
        <v>0.1597252039501933</v>
      </c>
      <c r="F77" s="36"/>
    </row>
    <row r="78" spans="1:6" s="28" customFormat="1" ht="10.5" customHeight="1" x14ac:dyDescent="0.2">
      <c r="A78" s="24"/>
      <c r="B78" s="33" t="s">
        <v>323</v>
      </c>
      <c r="C78" s="30">
        <v>12684</v>
      </c>
      <c r="D78" s="222"/>
      <c r="E78" s="179">
        <v>-3.9382005452893054E-2</v>
      </c>
      <c r="F78" s="36"/>
    </row>
    <row r="79" spans="1:6" s="28" customFormat="1" ht="10.5" customHeight="1" x14ac:dyDescent="0.2">
      <c r="A79" s="24"/>
      <c r="B79" s="16" t="s">
        <v>195</v>
      </c>
      <c r="C79" s="30">
        <v>33662.5</v>
      </c>
      <c r="D79" s="222"/>
      <c r="E79" s="179">
        <v>4.3804922821226722E-2</v>
      </c>
      <c r="F79" s="36"/>
    </row>
    <row r="80" spans="1:6" s="28" customFormat="1" ht="10.5" customHeight="1" x14ac:dyDescent="0.2">
      <c r="A80" s="24"/>
      <c r="B80" s="16" t="s">
        <v>196</v>
      </c>
      <c r="C80" s="30">
        <v>34</v>
      </c>
      <c r="D80" s="222"/>
      <c r="E80" s="179">
        <v>0</v>
      </c>
      <c r="F80" s="36"/>
    </row>
    <row r="81" spans="1:6" s="28" customFormat="1" ht="10.5" customHeight="1" x14ac:dyDescent="0.2">
      <c r="A81" s="24"/>
      <c r="B81" s="16" t="s">
        <v>197</v>
      </c>
      <c r="C81" s="30">
        <v>3</v>
      </c>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273</v>
      </c>
      <c r="D83" s="222"/>
      <c r="E83" s="344">
        <v>-4.2105263157894757E-2</v>
      </c>
      <c r="F83" s="34"/>
    </row>
    <row r="84" spans="1:6" ht="10.5" customHeight="1" x14ac:dyDescent="0.2">
      <c r="B84" s="16" t="s">
        <v>201</v>
      </c>
      <c r="C84" s="343">
        <v>749</v>
      </c>
      <c r="D84" s="222"/>
      <c r="E84" s="344">
        <v>2.4623803009576006E-2</v>
      </c>
      <c r="F84" s="20"/>
    </row>
    <row r="85" spans="1:6" ht="10.5" customHeight="1" x14ac:dyDescent="0.2">
      <c r="B85" s="16" t="s">
        <v>202</v>
      </c>
      <c r="C85" s="343">
        <v>19335</v>
      </c>
      <c r="D85" s="222"/>
      <c r="E85" s="344">
        <v>0.12458558715756407</v>
      </c>
      <c r="F85" s="34"/>
    </row>
    <row r="86" spans="1:6" ht="10.5" customHeight="1" x14ac:dyDescent="0.2">
      <c r="B86" s="16" t="s">
        <v>203</v>
      </c>
      <c r="C86" s="343">
        <v>2157</v>
      </c>
      <c r="D86" s="222"/>
      <c r="E86" s="344">
        <v>4.1525832930951134E-2</v>
      </c>
      <c r="F86" s="34"/>
    </row>
    <row r="87" spans="1:6" ht="10.5" customHeight="1" x14ac:dyDescent="0.2">
      <c r="B87" s="16" t="s">
        <v>204</v>
      </c>
      <c r="C87" s="343">
        <v>435</v>
      </c>
      <c r="D87" s="222"/>
      <c r="E87" s="344">
        <v>0.20833333333333326</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2271818</v>
      </c>
      <c r="D90" s="222">
        <v>162863</v>
      </c>
      <c r="E90" s="346">
        <v>-6.8152546460746866E-2</v>
      </c>
      <c r="F90" s="47"/>
    </row>
    <row r="91" spans="1:6" s="28" customFormat="1" ht="10.5" customHeight="1" x14ac:dyDescent="0.2">
      <c r="A91" s="24"/>
      <c r="B91" s="16" t="s">
        <v>169</v>
      </c>
      <c r="C91" s="345">
        <v>39062</v>
      </c>
      <c r="D91" s="222">
        <v>1</v>
      </c>
      <c r="E91" s="346">
        <v>-0.14745296608319869</v>
      </c>
      <c r="F91" s="47"/>
    </row>
    <row r="92" spans="1:6" ht="10.5" customHeight="1" x14ac:dyDescent="0.2">
      <c r="B92" s="33" t="s">
        <v>193</v>
      </c>
      <c r="C92" s="345">
        <v>212082.2</v>
      </c>
      <c r="D92" s="222">
        <v>5054</v>
      </c>
      <c r="E92" s="346">
        <v>5.9707883819086094E-2</v>
      </c>
      <c r="F92" s="47"/>
    </row>
    <row r="93" spans="1:6" ht="10.5" customHeight="1" x14ac:dyDescent="0.2">
      <c r="B93" s="33" t="s">
        <v>194</v>
      </c>
      <c r="C93" s="46">
        <v>659154</v>
      </c>
      <c r="D93" s="222">
        <v>145013</v>
      </c>
      <c r="E93" s="190">
        <v>-6.8909331685353625E-2</v>
      </c>
      <c r="F93" s="47"/>
    </row>
    <row r="94" spans="1:6" ht="10.5" customHeight="1" x14ac:dyDescent="0.2">
      <c r="B94" s="33" t="s">
        <v>322</v>
      </c>
      <c r="C94" s="46">
        <v>4481</v>
      </c>
      <c r="D94" s="222">
        <v>2532</v>
      </c>
      <c r="E94" s="190">
        <v>-6.9752958272783938E-2</v>
      </c>
      <c r="F94" s="47"/>
    </row>
    <row r="95" spans="1:6" ht="10.5" customHeight="1" x14ac:dyDescent="0.2">
      <c r="B95" s="33" t="s">
        <v>324</v>
      </c>
      <c r="C95" s="46">
        <v>52460</v>
      </c>
      <c r="D95" s="222">
        <v>49786</v>
      </c>
      <c r="E95" s="190">
        <v>-0.11885245901639341</v>
      </c>
      <c r="F95" s="47"/>
    </row>
    <row r="96" spans="1:6" ht="10.5" customHeight="1" x14ac:dyDescent="0.2">
      <c r="B96" s="33" t="s">
        <v>325</v>
      </c>
      <c r="C96" s="46">
        <v>55398</v>
      </c>
      <c r="D96" s="222">
        <v>50739</v>
      </c>
      <c r="E96" s="190">
        <v>-9.1731838079779693E-2</v>
      </c>
      <c r="F96" s="47"/>
    </row>
    <row r="97" spans="2:6" ht="10.5" customHeight="1" x14ac:dyDescent="0.2">
      <c r="B97" s="33" t="s">
        <v>320</v>
      </c>
      <c r="C97" s="46">
        <v>390459</v>
      </c>
      <c r="D97" s="222">
        <v>7547</v>
      </c>
      <c r="E97" s="190">
        <v>-6.1234155911600086E-2</v>
      </c>
      <c r="F97" s="47"/>
    </row>
    <row r="98" spans="2:6" ht="10.5" customHeight="1" x14ac:dyDescent="0.2">
      <c r="B98" s="33" t="s">
        <v>321</v>
      </c>
      <c r="C98" s="46">
        <v>18989</v>
      </c>
      <c r="D98" s="222">
        <v>2369</v>
      </c>
      <c r="E98" s="190">
        <v>2.2453155287529558E-2</v>
      </c>
      <c r="F98" s="47"/>
    </row>
    <row r="99" spans="2:6" ht="10.5" customHeight="1" x14ac:dyDescent="0.2">
      <c r="B99" s="33" t="s">
        <v>323</v>
      </c>
      <c r="C99" s="46">
        <v>137367</v>
      </c>
      <c r="D99" s="222">
        <v>32040</v>
      </c>
      <c r="E99" s="190">
        <v>-7.2418065857932423E-2</v>
      </c>
      <c r="F99" s="47"/>
    </row>
    <row r="100" spans="2:6" ht="10.5" customHeight="1" x14ac:dyDescent="0.2">
      <c r="B100" s="16" t="s">
        <v>195</v>
      </c>
      <c r="C100" s="46">
        <v>871236.2</v>
      </c>
      <c r="D100" s="222">
        <v>150067</v>
      </c>
      <c r="E100" s="190">
        <v>-4.0562943261435169E-2</v>
      </c>
      <c r="F100" s="47"/>
    </row>
    <row r="101" spans="2:6" ht="10.5" customHeight="1" x14ac:dyDescent="0.2">
      <c r="B101" s="16" t="s">
        <v>196</v>
      </c>
      <c r="C101" s="46">
        <v>60</v>
      </c>
      <c r="D101" s="222"/>
      <c r="E101" s="190">
        <v>-0.2592592592592593</v>
      </c>
      <c r="F101" s="47"/>
    </row>
    <row r="102" spans="2:6" ht="10.5" customHeight="1" x14ac:dyDescent="0.2">
      <c r="B102" s="16" t="s">
        <v>197</v>
      </c>
      <c r="C102" s="46">
        <v>19</v>
      </c>
      <c r="D102" s="222"/>
      <c r="E102" s="190"/>
      <c r="F102" s="47"/>
    </row>
    <row r="103" spans="2:6" ht="10.5" customHeight="1" x14ac:dyDescent="0.2">
      <c r="B103" s="16" t="s">
        <v>198</v>
      </c>
      <c r="C103" s="46">
        <v>135</v>
      </c>
      <c r="D103" s="222"/>
      <c r="E103" s="190"/>
      <c r="F103" s="47"/>
    </row>
    <row r="104" spans="2:6" ht="10.5" customHeight="1" x14ac:dyDescent="0.2">
      <c r="B104" s="16" t="s">
        <v>200</v>
      </c>
      <c r="C104" s="46">
        <v>1012</v>
      </c>
      <c r="D104" s="222"/>
      <c r="E104" s="190">
        <v>5.0882658359293842E-2</v>
      </c>
      <c r="F104" s="47"/>
    </row>
    <row r="105" spans="2:6" ht="10.5" customHeight="1" x14ac:dyDescent="0.2">
      <c r="B105" s="16" t="s">
        <v>201</v>
      </c>
      <c r="C105" s="46">
        <v>3400</v>
      </c>
      <c r="D105" s="222">
        <v>8</v>
      </c>
      <c r="E105" s="190">
        <v>1.0701545778834642E-2</v>
      </c>
      <c r="F105" s="47"/>
    </row>
    <row r="106" spans="2:6" ht="10.5" customHeight="1" x14ac:dyDescent="0.2">
      <c r="B106" s="16" t="s">
        <v>202</v>
      </c>
      <c r="C106" s="46">
        <v>113599</v>
      </c>
      <c r="D106" s="222"/>
      <c r="E106" s="190">
        <v>4.7622999953889522E-2</v>
      </c>
      <c r="F106" s="47"/>
    </row>
    <row r="107" spans="2:6" ht="10.5" customHeight="1" x14ac:dyDescent="0.2">
      <c r="B107" s="16" t="s">
        <v>203</v>
      </c>
      <c r="C107" s="46">
        <v>8179</v>
      </c>
      <c r="D107" s="222"/>
      <c r="E107" s="190">
        <v>-4.7402748660610339E-2</v>
      </c>
      <c r="F107" s="47"/>
    </row>
    <row r="108" spans="2:6" ht="10.5" customHeight="1" x14ac:dyDescent="0.2">
      <c r="B108" s="16" t="s">
        <v>204</v>
      </c>
      <c r="C108" s="46">
        <v>5310.01</v>
      </c>
      <c r="D108" s="222"/>
      <c r="E108" s="190">
        <v>-0.11403854175356631</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30.6.2024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2259584.8300000052</v>
      </c>
      <c r="D119" s="222">
        <v>55128.650000000023</v>
      </c>
      <c r="E119" s="239">
        <v>-1.5318965586065936E-2</v>
      </c>
      <c r="F119" s="20"/>
    </row>
    <row r="120" spans="1:6" ht="10.5" customHeight="1" x14ac:dyDescent="0.2">
      <c r="A120" s="2"/>
      <c r="B120" s="37" t="s">
        <v>206</v>
      </c>
      <c r="C120" s="238">
        <v>3382.6</v>
      </c>
      <c r="D120" s="222"/>
      <c r="E120" s="239"/>
      <c r="F120" s="20"/>
    </row>
    <row r="121" spans="1:6" ht="10.5" customHeight="1" x14ac:dyDescent="0.2">
      <c r="A121" s="2"/>
      <c r="B121" s="37" t="s">
        <v>226</v>
      </c>
      <c r="C121" s="238">
        <v>3014.7</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2266025.1300000055</v>
      </c>
      <c r="D126" s="222">
        <v>55128.650000000023</v>
      </c>
      <c r="E126" s="239">
        <v>-1.9319651681438343E-2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2897242.1599998884</v>
      </c>
      <c r="D129" s="222">
        <v>10171.280000000002</v>
      </c>
      <c r="E129" s="239">
        <v>4.0834465213520188E-2</v>
      </c>
      <c r="F129" s="20"/>
    </row>
    <row r="130" spans="1:6" ht="10.5" customHeight="1" x14ac:dyDescent="0.2">
      <c r="A130" s="2"/>
      <c r="B130" s="37" t="s">
        <v>208</v>
      </c>
      <c r="C130" s="238">
        <v>95796.699999999822</v>
      </c>
      <c r="D130" s="222">
        <v>78606.499999999738</v>
      </c>
      <c r="E130" s="239">
        <v>-0.24175388842079559</v>
      </c>
      <c r="F130" s="20"/>
    </row>
    <row r="131" spans="1:6" ht="10.5" customHeight="1" x14ac:dyDescent="0.2">
      <c r="A131" s="2"/>
      <c r="B131" s="37" t="s">
        <v>209</v>
      </c>
      <c r="C131" s="238">
        <v>2143546.1999999639</v>
      </c>
      <c r="D131" s="222">
        <v>50143.010000000009</v>
      </c>
      <c r="E131" s="239">
        <v>-4.9001118880304229E-2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5136589.0599998524</v>
      </c>
      <c r="D135" s="222">
        <v>138920.78999999975</v>
      </c>
      <c r="E135" s="239">
        <v>-5.290864242926796E-3</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23446.599999999995</v>
      </c>
      <c r="D138" s="222">
        <v>1746</v>
      </c>
      <c r="E138" s="239">
        <v>1.2029575403899928E-2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23446.599999999995</v>
      </c>
      <c r="D141" s="222">
        <v>1746</v>
      </c>
      <c r="E141" s="239">
        <v>1.2029575403899928E-2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49698.950000000041</v>
      </c>
      <c r="D144" s="222"/>
      <c r="E144" s="239">
        <v>3.7288491468906004E-2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49698.950000000041</v>
      </c>
      <c r="D147" s="222"/>
      <c r="E147" s="182">
        <v>3.7288491468906004E-2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10570.579999999996</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10571.579999999996</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1798.7499999999998</v>
      </c>
      <c r="D155" s="222"/>
      <c r="E155" s="182">
        <v>2.5981063198722287E-2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1798.7499999999998</v>
      </c>
      <c r="D157" s="222"/>
      <c r="E157" s="182">
        <v>2.5981063198722287E-2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46.6</v>
      </c>
      <c r="D160" s="222"/>
      <c r="E160" s="182">
        <v>5.9090909090909083E-2</v>
      </c>
      <c r="F160" s="59"/>
    </row>
    <row r="161" spans="1:6" s="57" customFormat="1" ht="10.5" customHeight="1" x14ac:dyDescent="0.2">
      <c r="A161" s="6"/>
      <c r="B161" s="37" t="s">
        <v>205</v>
      </c>
      <c r="C161" s="55">
        <v>28564.150000000016</v>
      </c>
      <c r="D161" s="222"/>
      <c r="E161" s="182">
        <v>9.2613042818012081E-2</v>
      </c>
      <c r="F161" s="56"/>
    </row>
    <row r="162" spans="1:6" s="57" customFormat="1" ht="10.5" customHeight="1" x14ac:dyDescent="0.2">
      <c r="A162" s="6"/>
      <c r="B162" s="37" t="s">
        <v>206</v>
      </c>
      <c r="C162" s="55">
        <v>37.700000000000003</v>
      </c>
      <c r="D162" s="222"/>
      <c r="E162" s="182"/>
      <c r="F162" s="56"/>
    </row>
    <row r="163" spans="1:6" s="57" customFormat="1" ht="10.5" customHeight="1" x14ac:dyDescent="0.2">
      <c r="A163" s="6"/>
      <c r="B163" s="37" t="s">
        <v>226</v>
      </c>
      <c r="C163" s="55">
        <v>146</v>
      </c>
      <c r="D163" s="222"/>
      <c r="E163" s="182"/>
      <c r="F163" s="56"/>
    </row>
    <row r="164" spans="1:6" s="57" customFormat="1" ht="10.5" customHeight="1" x14ac:dyDescent="0.2">
      <c r="A164" s="6"/>
      <c r="B164" s="37" t="s">
        <v>207</v>
      </c>
      <c r="C164" s="55">
        <v>9850.8599999999988</v>
      </c>
      <c r="D164" s="222"/>
      <c r="E164" s="182">
        <v>-0.13012080110204527</v>
      </c>
      <c r="F164" s="56"/>
    </row>
    <row r="165" spans="1:6" s="57" customFormat="1" ht="10.5" customHeight="1" x14ac:dyDescent="0.2">
      <c r="A165" s="6"/>
      <c r="B165" s="37" t="s">
        <v>208</v>
      </c>
      <c r="C165" s="55">
        <v>94.6</v>
      </c>
      <c r="D165" s="222"/>
      <c r="E165" s="182">
        <v>-0.38928340865074251</v>
      </c>
      <c r="F165" s="56"/>
    </row>
    <row r="166" spans="1:6" s="57" customFormat="1" ht="10.5" customHeight="1" x14ac:dyDescent="0.2">
      <c r="A166" s="6"/>
      <c r="B166" s="37" t="s">
        <v>209</v>
      </c>
      <c r="C166" s="55">
        <v>3346.4500000000007</v>
      </c>
      <c r="D166" s="222"/>
      <c r="E166" s="182">
        <v>-7.371043810992628E-3</v>
      </c>
      <c r="F166" s="56"/>
    </row>
    <row r="167" spans="1:6" s="57" customFormat="1" ht="10.5" customHeight="1" x14ac:dyDescent="0.2">
      <c r="A167" s="6"/>
      <c r="B167" s="37" t="s">
        <v>210</v>
      </c>
      <c r="C167" s="55">
        <v>119.1</v>
      </c>
      <c r="D167" s="222"/>
      <c r="E167" s="182"/>
      <c r="F167" s="56"/>
    </row>
    <row r="168" spans="1:6" s="57" customFormat="1" ht="10.5" customHeight="1" x14ac:dyDescent="0.2">
      <c r="A168" s="6"/>
      <c r="B168" s="37" t="s">
        <v>211</v>
      </c>
      <c r="C168" s="55">
        <v>38705.69999999999</v>
      </c>
      <c r="D168" s="222"/>
      <c r="E168" s="182">
        <v>-9.2011227375466298E-2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80932.160000000003</v>
      </c>
      <c r="D170" s="222"/>
      <c r="E170" s="182">
        <v>-3.5508269881728061E-2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7570317.229999857</v>
      </c>
      <c r="D172" s="222">
        <v>195795.43999999977</v>
      </c>
      <c r="E172" s="182">
        <v>-8.1818255900852899E-3</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134175.74999999994</v>
      </c>
      <c r="D176" s="222">
        <v>7067.65</v>
      </c>
      <c r="E176" s="182">
        <v>-2.9711924004047763E-3</v>
      </c>
      <c r="F176" s="59"/>
    </row>
    <row r="177" spans="1:10" s="60" customFormat="1" ht="10.5" customHeight="1" x14ac:dyDescent="0.2">
      <c r="A177" s="24"/>
      <c r="B177" s="37" t="s">
        <v>214</v>
      </c>
      <c r="C177" s="55">
        <v>201076101</v>
      </c>
      <c r="D177" s="222">
        <v>23952702</v>
      </c>
      <c r="E177" s="182">
        <v>-1.4765848644814672E-2</v>
      </c>
      <c r="F177" s="59"/>
    </row>
    <row r="178" spans="1:10" s="60" customFormat="1" ht="10.5" customHeight="1" x14ac:dyDescent="0.2">
      <c r="A178" s="24"/>
      <c r="B178" s="37" t="s">
        <v>215</v>
      </c>
      <c r="C178" s="55">
        <v>51106.25</v>
      </c>
      <c r="D178" s="222">
        <v>3154.25</v>
      </c>
      <c r="E178" s="182">
        <v>-0.30119759537452118</v>
      </c>
      <c r="F178" s="59"/>
    </row>
    <row r="179" spans="1:10" s="60" customFormat="1" ht="10.5" customHeight="1" x14ac:dyDescent="0.2">
      <c r="A179" s="24"/>
      <c r="B179" s="37" t="s">
        <v>216</v>
      </c>
      <c r="C179" s="55">
        <v>96570.5</v>
      </c>
      <c r="D179" s="222">
        <v>9466.5</v>
      </c>
      <c r="E179" s="182">
        <v>-7.4489903491369858E-2</v>
      </c>
      <c r="F179" s="59"/>
    </row>
    <row r="180" spans="1:10" s="60" customFormat="1" ht="10.5" customHeight="1" x14ac:dyDescent="0.2">
      <c r="A180" s="24"/>
      <c r="B180" s="37" t="s">
        <v>217</v>
      </c>
      <c r="C180" s="55">
        <v>542162.79999999853</v>
      </c>
      <c r="D180" s="222">
        <v>27405.099999999991</v>
      </c>
      <c r="E180" s="182">
        <v>-4.1989637440462246E-2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201900116.30000001</v>
      </c>
      <c r="D186" s="342">
        <v>23999795.5</v>
      </c>
      <c r="E186" s="194">
        <v>-1.4965875700327924E-2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30.6.2024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1197792</v>
      </c>
      <c r="D10" s="222">
        <v>27009</v>
      </c>
      <c r="E10" s="179">
        <v>-3.8984066669822459E-2</v>
      </c>
      <c r="F10" s="20"/>
    </row>
    <row r="11" spans="1:6" ht="10.5" customHeight="1" x14ac:dyDescent="0.2">
      <c r="B11" s="16" t="s">
        <v>23</v>
      </c>
      <c r="C11" s="30">
        <v>7117</v>
      </c>
      <c r="D11" s="222">
        <v>1</v>
      </c>
      <c r="E11" s="179">
        <v>-0.13576199149969637</v>
      </c>
      <c r="F11" s="20"/>
    </row>
    <row r="12" spans="1:6" ht="10.5" customHeight="1" x14ac:dyDescent="0.2">
      <c r="B12" s="16" t="s">
        <v>218</v>
      </c>
      <c r="C12" s="30">
        <v>11859.229999999989</v>
      </c>
      <c r="D12" s="222">
        <v>1189.0000000000005</v>
      </c>
      <c r="E12" s="179">
        <v>-2.1111851582580332E-3</v>
      </c>
      <c r="F12" s="20"/>
    </row>
    <row r="13" spans="1:6" ht="10.5" customHeight="1" x14ac:dyDescent="0.2">
      <c r="B13" s="33" t="s">
        <v>193</v>
      </c>
      <c r="C13" s="30">
        <v>40406</v>
      </c>
      <c r="D13" s="222">
        <v>2590</v>
      </c>
      <c r="E13" s="179">
        <v>9.8586188145731279E-2</v>
      </c>
      <c r="F13" s="20"/>
    </row>
    <row r="14" spans="1:6" x14ac:dyDescent="0.2">
      <c r="B14" s="33" t="s">
        <v>194</v>
      </c>
      <c r="C14" s="30">
        <v>5627</v>
      </c>
      <c r="D14" s="222">
        <v>556</v>
      </c>
      <c r="E14" s="179">
        <v>3.5136129506990521E-2</v>
      </c>
      <c r="F14" s="20"/>
    </row>
    <row r="15" spans="1:6" x14ac:dyDescent="0.2">
      <c r="B15" s="33" t="s">
        <v>322</v>
      </c>
      <c r="C15" s="30"/>
      <c r="D15" s="222"/>
      <c r="E15" s="179"/>
      <c r="F15" s="20"/>
    </row>
    <row r="16" spans="1:6" x14ac:dyDescent="0.2">
      <c r="B16" s="33" t="s">
        <v>324</v>
      </c>
      <c r="C16" s="30">
        <v>5</v>
      </c>
      <c r="D16" s="222">
        <v>2</v>
      </c>
      <c r="E16" s="179">
        <v>0.25</v>
      </c>
      <c r="F16" s="20"/>
    </row>
    <row r="17" spans="1:6" x14ac:dyDescent="0.2">
      <c r="B17" s="33" t="s">
        <v>325</v>
      </c>
      <c r="C17" s="30">
        <v>6224</v>
      </c>
      <c r="D17" s="222">
        <v>118</v>
      </c>
      <c r="E17" s="179">
        <v>2.8080607862570162E-2</v>
      </c>
      <c r="F17" s="20"/>
    </row>
    <row r="18" spans="1:6" x14ac:dyDescent="0.2">
      <c r="B18" s="33" t="s">
        <v>320</v>
      </c>
      <c r="C18" s="30">
        <v>2242</v>
      </c>
      <c r="D18" s="222">
        <v>2</v>
      </c>
      <c r="E18" s="179">
        <v>0.26238738738738743</v>
      </c>
      <c r="F18" s="20"/>
    </row>
    <row r="19" spans="1:6" x14ac:dyDescent="0.2">
      <c r="B19" s="33" t="s">
        <v>321</v>
      </c>
      <c r="C19" s="30">
        <v>26308</v>
      </c>
      <c r="D19" s="222">
        <v>1912</v>
      </c>
      <c r="E19" s="179">
        <v>0.11901318587834964</v>
      </c>
      <c r="F19" s="20"/>
    </row>
    <row r="20" spans="1:6" x14ac:dyDescent="0.2">
      <c r="B20" s="33" t="s">
        <v>323</v>
      </c>
      <c r="C20" s="30">
        <v>52265.229999999996</v>
      </c>
      <c r="D20" s="222">
        <v>3779.0000000000005</v>
      </c>
      <c r="E20" s="179">
        <v>7.3994869341645453E-2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282379</v>
      </c>
      <c r="D23" s="222">
        <v>28062</v>
      </c>
      <c r="E23" s="179">
        <v>1.2601079375325064E-2</v>
      </c>
      <c r="F23" s="20"/>
    </row>
    <row r="24" spans="1:6" ht="10.5" customHeight="1" x14ac:dyDescent="0.2">
      <c r="B24" s="16" t="s">
        <v>23</v>
      </c>
      <c r="C24" s="30">
        <v>63</v>
      </c>
      <c r="D24" s="222"/>
      <c r="E24" s="179">
        <v>-0.30000000000000004</v>
      </c>
      <c r="F24" s="34"/>
    </row>
    <row r="25" spans="1:6" ht="10.5" customHeight="1" x14ac:dyDescent="0.2">
      <c r="B25" s="33" t="s">
        <v>193</v>
      </c>
      <c r="C25" s="30">
        <v>27929.8</v>
      </c>
      <c r="D25" s="222">
        <v>2390</v>
      </c>
      <c r="E25" s="179">
        <v>-0.21144427570228697</v>
      </c>
      <c r="F25" s="34"/>
    </row>
    <row r="26" spans="1:6" ht="10.5" customHeight="1" x14ac:dyDescent="0.2">
      <c r="B26" s="33" t="s">
        <v>194</v>
      </c>
      <c r="C26" s="30">
        <v>658905</v>
      </c>
      <c r="D26" s="222">
        <v>134839</v>
      </c>
      <c r="E26" s="179">
        <v>2.8683165959572765E-2</v>
      </c>
      <c r="F26" s="34"/>
    </row>
    <row r="27" spans="1:6" ht="10.5" customHeight="1" x14ac:dyDescent="0.2">
      <c r="B27" s="33" t="s">
        <v>322</v>
      </c>
      <c r="C27" s="30">
        <v>45036</v>
      </c>
      <c r="D27" s="222">
        <v>42525</v>
      </c>
      <c r="E27" s="179">
        <v>5.5484231091265102E-3</v>
      </c>
      <c r="F27" s="34"/>
    </row>
    <row r="28" spans="1:6" ht="10.5" customHeight="1" x14ac:dyDescent="0.2">
      <c r="B28" s="33" t="s">
        <v>324</v>
      </c>
      <c r="C28" s="30">
        <v>1</v>
      </c>
      <c r="D28" s="222"/>
      <c r="E28" s="179"/>
      <c r="F28" s="34"/>
    </row>
    <row r="29" spans="1:6" ht="10.5" customHeight="1" x14ac:dyDescent="0.2">
      <c r="B29" s="33" t="s">
        <v>325</v>
      </c>
      <c r="C29" s="30">
        <v>62384</v>
      </c>
      <c r="D29" s="222">
        <v>62182</v>
      </c>
      <c r="E29" s="179">
        <v>1.8813692187091613E-2</v>
      </c>
      <c r="F29" s="34"/>
    </row>
    <row r="30" spans="1:6" ht="10.5" customHeight="1" x14ac:dyDescent="0.2">
      <c r="B30" s="33" t="s">
        <v>320</v>
      </c>
      <c r="C30" s="30">
        <v>60735</v>
      </c>
      <c r="D30" s="222">
        <v>812</v>
      </c>
      <c r="E30" s="179">
        <v>-3.4293777894460753E-3</v>
      </c>
      <c r="F30" s="34"/>
    </row>
    <row r="31" spans="1:6" ht="10.5" customHeight="1" x14ac:dyDescent="0.2">
      <c r="B31" s="33" t="s">
        <v>321</v>
      </c>
      <c r="C31" s="30">
        <v>422310</v>
      </c>
      <c r="D31" s="222">
        <v>22568</v>
      </c>
      <c r="E31" s="179">
        <v>3.4895973729997198E-2</v>
      </c>
      <c r="F31" s="34"/>
    </row>
    <row r="32" spans="1:6" ht="10.5" customHeight="1" x14ac:dyDescent="0.2">
      <c r="B32" s="33" t="s">
        <v>323</v>
      </c>
      <c r="C32" s="30">
        <v>68439</v>
      </c>
      <c r="D32" s="222">
        <v>6752</v>
      </c>
      <c r="E32" s="179">
        <v>4.5013818692644758E-2</v>
      </c>
      <c r="F32" s="34"/>
    </row>
    <row r="33" spans="1:6" ht="10.5" customHeight="1" x14ac:dyDescent="0.2">
      <c r="B33" s="16" t="s">
        <v>195</v>
      </c>
      <c r="C33" s="30">
        <v>686834.8</v>
      </c>
      <c r="D33" s="222">
        <v>137229</v>
      </c>
      <c r="E33" s="179">
        <v>1.6100816592695022E-2</v>
      </c>
      <c r="F33" s="34"/>
    </row>
    <row r="34" spans="1:6" ht="10.5" customHeight="1" x14ac:dyDescent="0.2">
      <c r="B34" s="16" t="s">
        <v>196</v>
      </c>
      <c r="C34" s="30"/>
      <c r="D34" s="222"/>
      <c r="E34" s="179"/>
      <c r="F34" s="34"/>
    </row>
    <row r="35" spans="1:6" ht="10.5" customHeight="1" x14ac:dyDescent="0.2">
      <c r="B35" s="16" t="s">
        <v>197</v>
      </c>
      <c r="C35" s="30">
        <v>1</v>
      </c>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1480171</v>
      </c>
      <c r="D39" s="222">
        <v>55071</v>
      </c>
      <c r="E39" s="344">
        <v>-2.9552609874079372E-2</v>
      </c>
      <c r="F39" s="34"/>
    </row>
    <row r="40" spans="1:6" ht="10.5" customHeight="1" x14ac:dyDescent="0.2">
      <c r="B40" s="16" t="s">
        <v>23</v>
      </c>
      <c r="C40" s="343">
        <v>7180</v>
      </c>
      <c r="D40" s="222">
        <v>1</v>
      </c>
      <c r="E40" s="344">
        <v>-0.1375375375375375</v>
      </c>
      <c r="F40" s="34"/>
    </row>
    <row r="41" spans="1:6" s="28" customFormat="1" ht="10.5" customHeight="1" x14ac:dyDescent="0.2">
      <c r="A41" s="24"/>
      <c r="B41" s="33" t="s">
        <v>193</v>
      </c>
      <c r="C41" s="343">
        <v>39789.029999999992</v>
      </c>
      <c r="D41" s="222">
        <v>3579.0000000000005</v>
      </c>
      <c r="E41" s="344">
        <v>-0.15885208733015155</v>
      </c>
      <c r="F41" s="27"/>
    </row>
    <row r="42" spans="1:6" ht="10.5" customHeight="1" x14ac:dyDescent="0.2">
      <c r="B42" s="33" t="s">
        <v>194</v>
      </c>
      <c r="C42" s="343">
        <v>699311</v>
      </c>
      <c r="D42" s="222">
        <v>137429</v>
      </c>
      <c r="E42" s="344">
        <v>3.2479099381747645E-2</v>
      </c>
      <c r="F42" s="34"/>
    </row>
    <row r="43" spans="1:6" ht="10.5" customHeight="1" x14ac:dyDescent="0.2">
      <c r="B43" s="33" t="s">
        <v>322</v>
      </c>
      <c r="C43" s="343">
        <v>50663</v>
      </c>
      <c r="D43" s="222">
        <v>43081</v>
      </c>
      <c r="E43" s="344">
        <v>8.7508835505292204E-3</v>
      </c>
      <c r="F43" s="34"/>
    </row>
    <row r="44" spans="1:6" ht="10.5" customHeight="1" x14ac:dyDescent="0.2">
      <c r="B44" s="33" t="s">
        <v>324</v>
      </c>
      <c r="C44" s="343">
        <v>1</v>
      </c>
      <c r="D44" s="222"/>
      <c r="E44" s="344"/>
      <c r="F44" s="34"/>
    </row>
    <row r="45" spans="1:6" ht="10.5" customHeight="1" x14ac:dyDescent="0.2">
      <c r="B45" s="33" t="s">
        <v>325</v>
      </c>
      <c r="C45" s="343">
        <v>62389</v>
      </c>
      <c r="D45" s="222">
        <v>62184</v>
      </c>
      <c r="E45" s="344">
        <v>1.8828793520151654E-2</v>
      </c>
      <c r="F45" s="34"/>
    </row>
    <row r="46" spans="1:6" ht="10.5" customHeight="1" x14ac:dyDescent="0.2">
      <c r="B46" s="33" t="s">
        <v>320</v>
      </c>
      <c r="C46" s="343">
        <v>66959</v>
      </c>
      <c r="D46" s="222">
        <v>930</v>
      </c>
      <c r="E46" s="344">
        <v>-5.8210692856508484E-4</v>
      </c>
      <c r="F46" s="34"/>
    </row>
    <row r="47" spans="1:6" ht="10.5" customHeight="1" x14ac:dyDescent="0.2">
      <c r="B47" s="33" t="s">
        <v>321</v>
      </c>
      <c r="C47" s="30">
        <v>424552</v>
      </c>
      <c r="D47" s="222">
        <v>22570</v>
      </c>
      <c r="E47" s="179">
        <v>3.5881770225889786E-2</v>
      </c>
      <c r="F47" s="34"/>
    </row>
    <row r="48" spans="1:6" ht="10.5" customHeight="1" x14ac:dyDescent="0.2">
      <c r="B48" s="33" t="s">
        <v>323</v>
      </c>
      <c r="C48" s="30">
        <v>94747</v>
      </c>
      <c r="D48" s="222">
        <v>8664</v>
      </c>
      <c r="E48" s="179">
        <v>6.4561072347501636E-2</v>
      </c>
      <c r="F48" s="34"/>
    </row>
    <row r="49" spans="1:6" ht="10.5" customHeight="1" x14ac:dyDescent="0.2">
      <c r="B49" s="16" t="s">
        <v>195</v>
      </c>
      <c r="C49" s="30">
        <v>739100.03</v>
      </c>
      <c r="D49" s="222">
        <v>141008</v>
      </c>
      <c r="E49" s="179">
        <v>1.9988911364402506E-2</v>
      </c>
      <c r="F49" s="34"/>
    </row>
    <row r="50" spans="1:6" ht="10.5" customHeight="1" x14ac:dyDescent="0.2">
      <c r="B50" s="16" t="s">
        <v>196</v>
      </c>
      <c r="C50" s="30"/>
      <c r="D50" s="222"/>
      <c r="E50" s="179"/>
      <c r="F50" s="34"/>
    </row>
    <row r="51" spans="1:6" s="28" customFormat="1" ht="10.5" customHeight="1" x14ac:dyDescent="0.2">
      <c r="A51" s="24"/>
      <c r="B51" s="16" t="s">
        <v>197</v>
      </c>
      <c r="C51" s="30">
        <v>1</v>
      </c>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308</v>
      </c>
      <c r="D59" s="222"/>
      <c r="E59" s="179">
        <v>-0.12250712250712248</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511</v>
      </c>
      <c r="D61" s="222"/>
      <c r="E61" s="179">
        <v>-2.4809160305343525E-2</v>
      </c>
      <c r="F61" s="36"/>
    </row>
    <row r="62" spans="1:6" s="28" customFormat="1" ht="10.5" customHeight="1" x14ac:dyDescent="0.2">
      <c r="A62" s="24"/>
      <c r="B62" s="16" t="s">
        <v>200</v>
      </c>
      <c r="C62" s="30">
        <v>8</v>
      </c>
      <c r="D62" s="222"/>
      <c r="E62" s="179">
        <v>-0.38461538461538458</v>
      </c>
      <c r="F62" s="36"/>
    </row>
    <row r="63" spans="1:6" s="28" customFormat="1" ht="10.5" customHeight="1" x14ac:dyDescent="0.2">
      <c r="A63" s="24"/>
      <c r="B63" s="16" t="s">
        <v>201</v>
      </c>
      <c r="C63" s="30">
        <v>116</v>
      </c>
      <c r="D63" s="222">
        <v>2</v>
      </c>
      <c r="E63" s="179">
        <v>0.20833333333333326</v>
      </c>
      <c r="F63" s="36"/>
    </row>
    <row r="64" spans="1:6" s="28" customFormat="1" ht="10.5" customHeight="1" x14ac:dyDescent="0.2">
      <c r="A64" s="24"/>
      <c r="B64" s="16" t="s">
        <v>202</v>
      </c>
      <c r="C64" s="30">
        <v>768</v>
      </c>
      <c r="D64" s="222"/>
      <c r="E64" s="179">
        <v>-8.7885985748218487E-2</v>
      </c>
      <c r="F64" s="36"/>
    </row>
    <row r="65" spans="1:6" s="28" customFormat="1" ht="10.5" customHeight="1" x14ac:dyDescent="0.2">
      <c r="A65" s="24"/>
      <c r="B65" s="16" t="s">
        <v>203</v>
      </c>
      <c r="C65" s="30">
        <v>686</v>
      </c>
      <c r="D65" s="222"/>
      <c r="E65" s="179">
        <v>-0.12388250319284799</v>
      </c>
      <c r="F65" s="36"/>
    </row>
    <row r="66" spans="1:6" s="28" customFormat="1" ht="10.5" customHeight="1" x14ac:dyDescent="0.2">
      <c r="A66" s="24"/>
      <c r="B66" s="16" t="s">
        <v>204</v>
      </c>
      <c r="C66" s="30">
        <v>270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55568</v>
      </c>
      <c r="D69" s="222"/>
      <c r="E69" s="179">
        <v>0.13450387913434048</v>
      </c>
      <c r="F69" s="36"/>
    </row>
    <row r="70" spans="1:6" s="28" customFormat="1" ht="10.5" customHeight="1" x14ac:dyDescent="0.2">
      <c r="A70" s="24"/>
      <c r="B70" s="16" t="s">
        <v>23</v>
      </c>
      <c r="C70" s="30">
        <v>40</v>
      </c>
      <c r="D70" s="222"/>
      <c r="E70" s="179">
        <v>-0.24528301886792447</v>
      </c>
      <c r="F70" s="36"/>
    </row>
    <row r="71" spans="1:6" s="28" customFormat="1" ht="10.5" customHeight="1" x14ac:dyDescent="0.2">
      <c r="A71" s="24"/>
      <c r="B71" s="33" t="s">
        <v>193</v>
      </c>
      <c r="C71" s="30">
        <v>1416.9599999999982</v>
      </c>
      <c r="D71" s="222"/>
      <c r="E71" s="179">
        <v>-0.26794035896217161</v>
      </c>
      <c r="F71" s="36"/>
    </row>
    <row r="72" spans="1:6" ht="10.5" customHeight="1" x14ac:dyDescent="0.2">
      <c r="B72" s="33" t="s">
        <v>194</v>
      </c>
      <c r="C72" s="30">
        <v>9424</v>
      </c>
      <c r="D72" s="222"/>
      <c r="E72" s="179">
        <v>-0.17122504617008183</v>
      </c>
      <c r="F72" s="34"/>
    </row>
    <row r="73" spans="1:6" ht="10.5" customHeight="1" x14ac:dyDescent="0.2">
      <c r="B73" s="33" t="s">
        <v>322</v>
      </c>
      <c r="C73" s="343">
        <v>706</v>
      </c>
      <c r="D73" s="222"/>
      <c r="E73" s="344">
        <v>0.19864176570458403</v>
      </c>
      <c r="F73" s="34"/>
    </row>
    <row r="74" spans="1:6" ht="10.5" customHeight="1" x14ac:dyDescent="0.2">
      <c r="B74" s="33" t="s">
        <v>324</v>
      </c>
      <c r="C74" s="343"/>
      <c r="D74" s="222"/>
      <c r="E74" s="344"/>
      <c r="F74" s="34"/>
    </row>
    <row r="75" spans="1:6" ht="10.5" customHeight="1" x14ac:dyDescent="0.2">
      <c r="B75" s="33" t="s">
        <v>325</v>
      </c>
      <c r="C75" s="343">
        <v>48</v>
      </c>
      <c r="D75" s="222"/>
      <c r="E75" s="344"/>
      <c r="F75" s="34"/>
    </row>
    <row r="76" spans="1:6" ht="10.5" customHeight="1" x14ac:dyDescent="0.2">
      <c r="B76" s="33" t="s">
        <v>320</v>
      </c>
      <c r="C76" s="343">
        <v>1076</v>
      </c>
      <c r="D76" s="222"/>
      <c r="E76" s="344">
        <v>-0.10556940980881135</v>
      </c>
      <c r="F76" s="34"/>
    </row>
    <row r="77" spans="1:6" ht="10.5" customHeight="1" x14ac:dyDescent="0.2">
      <c r="B77" s="33" t="s">
        <v>321</v>
      </c>
      <c r="C77" s="343">
        <v>4441</v>
      </c>
      <c r="D77" s="222"/>
      <c r="E77" s="344">
        <v>-0.12007132950267485</v>
      </c>
      <c r="F77" s="34"/>
    </row>
    <row r="78" spans="1:6" ht="10.5" customHeight="1" x14ac:dyDescent="0.2">
      <c r="B78" s="33" t="s">
        <v>323</v>
      </c>
      <c r="C78" s="343">
        <v>3153</v>
      </c>
      <c r="D78" s="222"/>
      <c r="E78" s="344">
        <v>-0.28095781071835801</v>
      </c>
      <c r="F78" s="34"/>
    </row>
    <row r="79" spans="1:6" ht="10.5" customHeight="1" x14ac:dyDescent="0.2">
      <c r="B79" s="16" t="s">
        <v>195</v>
      </c>
      <c r="C79" s="343">
        <v>10840.96</v>
      </c>
      <c r="D79" s="222"/>
      <c r="E79" s="344">
        <v>-0.18529329098836811</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8</v>
      </c>
      <c r="D83" s="222"/>
      <c r="E83" s="346"/>
      <c r="F83" s="47"/>
    </row>
    <row r="84" spans="1:6" s="28" customFormat="1" ht="10.5" customHeight="1" x14ac:dyDescent="0.2">
      <c r="A84" s="24"/>
      <c r="B84" s="16" t="s">
        <v>201</v>
      </c>
      <c r="C84" s="345">
        <v>43</v>
      </c>
      <c r="D84" s="222"/>
      <c r="E84" s="346"/>
      <c r="F84" s="47"/>
    </row>
    <row r="85" spans="1:6" s="28" customFormat="1" ht="10.5" customHeight="1" x14ac:dyDescent="0.2">
      <c r="A85" s="24"/>
      <c r="B85" s="16" t="s">
        <v>202</v>
      </c>
      <c r="C85" s="46">
        <v>299</v>
      </c>
      <c r="D85" s="222"/>
      <c r="E85" s="190">
        <v>-0.60026737967914445</v>
      </c>
      <c r="F85" s="47"/>
    </row>
    <row r="86" spans="1:6" s="28" customFormat="1" ht="10.5" customHeight="1" x14ac:dyDescent="0.2">
      <c r="A86" s="24"/>
      <c r="B86" s="16" t="s">
        <v>203</v>
      </c>
      <c r="C86" s="46">
        <v>226</v>
      </c>
      <c r="D86" s="222"/>
      <c r="E86" s="190">
        <v>0.24175824175824179</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1536047</v>
      </c>
      <c r="D90" s="222">
        <v>55071</v>
      </c>
      <c r="E90" s="190">
        <v>-2.4476879031213206E-2</v>
      </c>
      <c r="F90" s="47"/>
    </row>
    <row r="91" spans="1:6" ht="10.5" customHeight="1" x14ac:dyDescent="0.2">
      <c r="B91" s="16" t="s">
        <v>23</v>
      </c>
      <c r="C91" s="46">
        <v>7220</v>
      </c>
      <c r="D91" s="222">
        <v>1</v>
      </c>
      <c r="E91" s="190">
        <v>-0.13842482100238662</v>
      </c>
      <c r="F91" s="47"/>
    </row>
    <row r="92" spans="1:6" ht="10.5" customHeight="1" x14ac:dyDescent="0.2">
      <c r="B92" s="33" t="s">
        <v>193</v>
      </c>
      <c r="C92" s="46">
        <v>41718.989999999991</v>
      </c>
      <c r="D92" s="222">
        <v>3579.0000000000005</v>
      </c>
      <c r="E92" s="190">
        <v>-0.16177829463563265</v>
      </c>
      <c r="F92" s="47"/>
    </row>
    <row r="93" spans="1:6" ht="10.5" customHeight="1" x14ac:dyDescent="0.2">
      <c r="B93" s="33" t="s">
        <v>194</v>
      </c>
      <c r="C93" s="46">
        <v>708735</v>
      </c>
      <c r="D93" s="222">
        <v>137429</v>
      </c>
      <c r="E93" s="190">
        <v>2.9115696833160731E-2</v>
      </c>
      <c r="F93" s="47"/>
    </row>
    <row r="94" spans="1:6" ht="10.5" customHeight="1" x14ac:dyDescent="0.2">
      <c r="B94" s="33" t="s">
        <v>322</v>
      </c>
      <c r="C94" s="46">
        <v>51369</v>
      </c>
      <c r="D94" s="222">
        <v>43081</v>
      </c>
      <c r="E94" s="190">
        <v>1.095202952029517E-2</v>
      </c>
      <c r="F94" s="47"/>
    </row>
    <row r="95" spans="1:6" ht="10.5" customHeight="1" x14ac:dyDescent="0.2">
      <c r="B95" s="33" t="s">
        <v>324</v>
      </c>
      <c r="C95" s="46">
        <v>1</v>
      </c>
      <c r="D95" s="222"/>
      <c r="E95" s="190"/>
      <c r="F95" s="47"/>
    </row>
    <row r="96" spans="1:6" ht="10.5" customHeight="1" x14ac:dyDescent="0.2">
      <c r="B96" s="33" t="s">
        <v>325</v>
      </c>
      <c r="C96" s="46">
        <v>62437</v>
      </c>
      <c r="D96" s="222">
        <v>62184</v>
      </c>
      <c r="E96" s="190">
        <v>1.7170877930371642E-2</v>
      </c>
      <c r="F96" s="47"/>
    </row>
    <row r="97" spans="2:6" ht="10.5" customHeight="1" x14ac:dyDescent="0.2">
      <c r="B97" s="33" t="s">
        <v>320</v>
      </c>
      <c r="C97" s="46">
        <v>68035</v>
      </c>
      <c r="D97" s="222">
        <v>930</v>
      </c>
      <c r="E97" s="190">
        <v>-2.4339819064236323E-3</v>
      </c>
      <c r="F97" s="47"/>
    </row>
    <row r="98" spans="2:6" ht="10.5" customHeight="1" x14ac:dyDescent="0.2">
      <c r="B98" s="33" t="s">
        <v>321</v>
      </c>
      <c r="C98" s="46">
        <v>428993</v>
      </c>
      <c r="D98" s="222">
        <v>22570</v>
      </c>
      <c r="E98" s="190">
        <v>3.3984665925913538E-2</v>
      </c>
      <c r="F98" s="47"/>
    </row>
    <row r="99" spans="2:6" ht="10.5" customHeight="1" x14ac:dyDescent="0.2">
      <c r="B99" s="33" t="s">
        <v>323</v>
      </c>
      <c r="C99" s="46">
        <v>97900</v>
      </c>
      <c r="D99" s="222">
        <v>8664</v>
      </c>
      <c r="E99" s="190">
        <v>4.8337009830167199E-2</v>
      </c>
      <c r="F99" s="47"/>
    </row>
    <row r="100" spans="2:6" ht="10.5" customHeight="1" x14ac:dyDescent="0.2">
      <c r="B100" s="16" t="s">
        <v>195</v>
      </c>
      <c r="C100" s="46">
        <v>750453.99</v>
      </c>
      <c r="D100" s="222">
        <v>141008</v>
      </c>
      <c r="E100" s="190">
        <v>1.6249698204085394E-2</v>
      </c>
      <c r="F100" s="47"/>
    </row>
    <row r="101" spans="2:6" ht="10.5" customHeight="1" x14ac:dyDescent="0.2">
      <c r="B101" s="16" t="s">
        <v>196</v>
      </c>
      <c r="C101" s="46"/>
      <c r="D101" s="222"/>
      <c r="E101" s="190"/>
      <c r="F101" s="47"/>
    </row>
    <row r="102" spans="2:6" ht="10.5" customHeight="1" x14ac:dyDescent="0.2">
      <c r="B102" s="16" t="s">
        <v>197</v>
      </c>
      <c r="C102" s="46">
        <v>1</v>
      </c>
      <c r="D102" s="222"/>
      <c r="E102" s="190">
        <v>0</v>
      </c>
      <c r="F102" s="47"/>
    </row>
    <row r="103" spans="2:6" ht="10.5" customHeight="1" x14ac:dyDescent="0.2">
      <c r="B103" s="16" t="s">
        <v>198</v>
      </c>
      <c r="C103" s="46"/>
      <c r="D103" s="222"/>
      <c r="E103" s="190"/>
      <c r="F103" s="47"/>
    </row>
    <row r="104" spans="2:6" ht="10.5" customHeight="1" x14ac:dyDescent="0.2">
      <c r="B104" s="16" t="s">
        <v>200</v>
      </c>
      <c r="C104" s="46">
        <v>16</v>
      </c>
      <c r="D104" s="222"/>
      <c r="E104" s="190"/>
      <c r="F104" s="47"/>
    </row>
    <row r="105" spans="2:6" ht="10.5" customHeight="1" x14ac:dyDescent="0.2">
      <c r="B105" s="16" t="s">
        <v>201</v>
      </c>
      <c r="C105" s="46">
        <v>159</v>
      </c>
      <c r="D105" s="222">
        <v>2</v>
      </c>
      <c r="E105" s="190">
        <v>-0.3510204081632653</v>
      </c>
      <c r="F105" s="47"/>
    </row>
    <row r="106" spans="2:6" ht="10.5" customHeight="1" x14ac:dyDescent="0.2">
      <c r="B106" s="16" t="s">
        <v>202</v>
      </c>
      <c r="C106" s="46">
        <v>1067</v>
      </c>
      <c r="D106" s="222"/>
      <c r="E106" s="190">
        <v>-0.32893081761006293</v>
      </c>
      <c r="F106" s="47"/>
    </row>
    <row r="107" spans="2:6" ht="10.5" customHeight="1" x14ac:dyDescent="0.2">
      <c r="B107" s="16" t="s">
        <v>203</v>
      </c>
      <c r="C107" s="46">
        <v>912</v>
      </c>
      <c r="D107" s="222"/>
      <c r="E107" s="190">
        <v>-5.4922279792746109E-2</v>
      </c>
      <c r="F107" s="47"/>
    </row>
    <row r="108" spans="2:6" ht="10.5" customHeight="1" x14ac:dyDescent="0.2">
      <c r="B108" s="16" t="s">
        <v>204</v>
      </c>
      <c r="C108" s="46">
        <v>270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30.6.2024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1594576.5200000005</v>
      </c>
      <c r="D119" s="222">
        <v>2554.7999999999997</v>
      </c>
      <c r="E119" s="239">
        <v>-2.2239078378142652E-2</v>
      </c>
      <c r="F119" s="20"/>
    </row>
    <row r="120" spans="1:6" ht="10.5" customHeight="1" x14ac:dyDescent="0.2">
      <c r="A120" s="2"/>
      <c r="B120" s="37" t="s">
        <v>206</v>
      </c>
      <c r="C120" s="238">
        <v>9182</v>
      </c>
      <c r="D120" s="222"/>
      <c r="E120" s="239"/>
      <c r="F120" s="20"/>
    </row>
    <row r="121" spans="1:6" ht="10.5" customHeight="1" x14ac:dyDescent="0.2">
      <c r="A121" s="2"/>
      <c r="B121" s="37" t="s">
        <v>226</v>
      </c>
      <c r="C121" s="238">
        <v>24227.300000000003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1628038.8200000005</v>
      </c>
      <c r="D126" s="222">
        <v>2554.7999999999997</v>
      </c>
      <c r="E126" s="239">
        <v>-9.6000352262712307E-2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2422185.7699999367</v>
      </c>
      <c r="D129" s="222">
        <v>9185.3699999999881</v>
      </c>
      <c r="E129" s="239">
        <v>0.14103522218168152</v>
      </c>
      <c r="F129" s="20"/>
    </row>
    <row r="130" spans="1:6" ht="10.5" customHeight="1" x14ac:dyDescent="0.2">
      <c r="A130" s="2"/>
      <c r="B130" s="37" t="s">
        <v>208</v>
      </c>
      <c r="C130" s="238">
        <v>131405.09999999902</v>
      </c>
      <c r="D130" s="222">
        <v>73334.679999999586</v>
      </c>
      <c r="E130" s="239">
        <v>2.388927713962441E-2</v>
      </c>
      <c r="F130" s="20"/>
    </row>
    <row r="131" spans="1:6" ht="10.5" customHeight="1" x14ac:dyDescent="0.2">
      <c r="A131" s="2"/>
      <c r="B131" s="37" t="s">
        <v>209</v>
      </c>
      <c r="C131" s="238">
        <v>35756575.9999993</v>
      </c>
      <c r="D131" s="222">
        <v>79762.529999999984</v>
      </c>
      <c r="E131" s="239">
        <v>-4.4778173256787568E-3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38310214.869999237</v>
      </c>
      <c r="D135" s="222">
        <v>162282.57999999955</v>
      </c>
      <c r="E135" s="239">
        <v>3.7117329420717216E-3</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143280.70000000007</v>
      </c>
      <c r="D138" s="222">
        <v>416.7</v>
      </c>
      <c r="E138" s="239">
        <v>-7.7983026939649425E-2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143280.70000000007</v>
      </c>
      <c r="D141" s="222">
        <v>416.7</v>
      </c>
      <c r="E141" s="239">
        <v>-7.7983026939649425E-2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20817.700000000004</v>
      </c>
      <c r="D144" s="222">
        <v>126.5</v>
      </c>
      <c r="E144" s="239">
        <v>0.22176053899560455</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20817.700000000004</v>
      </c>
      <c r="D147" s="222">
        <v>126.5</v>
      </c>
      <c r="E147" s="182">
        <v>0.22176053899560455</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219.5</v>
      </c>
      <c r="D150" s="222"/>
      <c r="E150" s="182">
        <v>-0.4979414455626715</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219.5</v>
      </c>
      <c r="D152" s="222"/>
      <c r="E152" s="182">
        <v>-0.4979414455626715</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130</v>
      </c>
      <c r="D155" s="222"/>
      <c r="E155" s="182">
        <v>-7.8014184397163122E-2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130</v>
      </c>
      <c r="D157" s="222"/>
      <c r="E157" s="182">
        <v>-7.8014184397163122E-2</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28428.2</v>
      </c>
      <c r="D161" s="222"/>
      <c r="E161" s="182">
        <v>-0.10623802360146328</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571.5</v>
      </c>
      <c r="D163" s="222"/>
      <c r="E163" s="182"/>
      <c r="F163" s="56"/>
    </row>
    <row r="164" spans="1:6" s="57" customFormat="1" ht="10.5" customHeight="1" x14ac:dyDescent="0.2">
      <c r="A164" s="6"/>
      <c r="B164" s="37" t="s">
        <v>207</v>
      </c>
      <c r="C164" s="55">
        <v>8631.8599999999951</v>
      </c>
      <c r="D164" s="222"/>
      <c r="E164" s="182">
        <v>-0.2053925923198372</v>
      </c>
      <c r="F164" s="56"/>
    </row>
    <row r="165" spans="1:6" s="57" customFormat="1" ht="10.5" customHeight="1" x14ac:dyDescent="0.2">
      <c r="A165" s="6"/>
      <c r="B165" s="37" t="s">
        <v>208</v>
      </c>
      <c r="C165" s="55">
        <v>1817.1999999999998</v>
      </c>
      <c r="D165" s="222"/>
      <c r="E165" s="182">
        <v>0.51055694098088011</v>
      </c>
      <c r="F165" s="56"/>
    </row>
    <row r="166" spans="1:6" s="57" customFormat="1" ht="10.5" customHeight="1" x14ac:dyDescent="0.2">
      <c r="A166" s="6"/>
      <c r="B166" s="37" t="s">
        <v>209</v>
      </c>
      <c r="C166" s="55">
        <v>80445.11</v>
      </c>
      <c r="D166" s="222"/>
      <c r="E166" s="182">
        <v>0.15131997663730279</v>
      </c>
      <c r="F166" s="56"/>
    </row>
    <row r="167" spans="1:6" s="57" customFormat="1" ht="10.5" customHeight="1" x14ac:dyDescent="0.2">
      <c r="A167" s="6"/>
      <c r="B167" s="37" t="s">
        <v>210</v>
      </c>
      <c r="C167" s="55">
        <v>821.89999999999986</v>
      </c>
      <c r="D167" s="222"/>
      <c r="E167" s="182"/>
      <c r="F167" s="56"/>
    </row>
    <row r="168" spans="1:6" s="57" customFormat="1" ht="10.5" customHeight="1" x14ac:dyDescent="0.2">
      <c r="A168" s="6"/>
      <c r="B168" s="37" t="s">
        <v>211</v>
      </c>
      <c r="C168" s="55">
        <v>2594.9499999999998</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123524.71999999999</v>
      </c>
      <c r="D170" s="222"/>
      <c r="E170" s="182">
        <v>-3.8300298098387975E-2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40229643.309999242</v>
      </c>
      <c r="D172" s="222">
        <v>165380.57999999958</v>
      </c>
      <c r="E172" s="182">
        <v>-1.1055074169908918E-3</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2009.7</v>
      </c>
      <c r="D176" s="222">
        <v>653</v>
      </c>
      <c r="E176" s="182">
        <v>1.1373358160133185E-2</v>
      </c>
      <c r="F176" s="59"/>
    </row>
    <row r="177" spans="1:6" s="60" customFormat="1" ht="10.5" customHeight="1" x14ac:dyDescent="0.2">
      <c r="A177" s="24"/>
      <c r="B177" s="37" t="s">
        <v>214</v>
      </c>
      <c r="C177" s="55">
        <v>4098102</v>
      </c>
      <c r="D177" s="222">
        <v>1339608</v>
      </c>
      <c r="E177" s="182">
        <v>-1.7074841483877834E-2</v>
      </c>
      <c r="F177" s="59"/>
    </row>
    <row r="178" spans="1:6" s="60" customFormat="1" ht="10.5" customHeight="1" x14ac:dyDescent="0.2">
      <c r="A178" s="24"/>
      <c r="B178" s="37" t="s">
        <v>215</v>
      </c>
      <c r="C178" s="55">
        <v>300</v>
      </c>
      <c r="D178" s="222">
        <v>87</v>
      </c>
      <c r="E178" s="182">
        <v>-0.68487394957983194</v>
      </c>
      <c r="F178" s="59"/>
    </row>
    <row r="179" spans="1:6" s="60" customFormat="1" ht="10.5" customHeight="1" x14ac:dyDescent="0.2">
      <c r="A179" s="24"/>
      <c r="B179" s="37" t="s">
        <v>216</v>
      </c>
      <c r="C179" s="55">
        <v>1011</v>
      </c>
      <c r="D179" s="222">
        <v>195</v>
      </c>
      <c r="E179" s="182">
        <v>-0.21676479702510065</v>
      </c>
      <c r="F179" s="59"/>
    </row>
    <row r="180" spans="1:6" s="60" customFormat="1" ht="10.5" customHeight="1" x14ac:dyDescent="0.2">
      <c r="A180" s="24"/>
      <c r="B180" s="37" t="s">
        <v>217</v>
      </c>
      <c r="C180" s="55">
        <v>7706.52</v>
      </c>
      <c r="D180" s="222">
        <v>2030.6</v>
      </c>
      <c r="E180" s="182">
        <v>-6.4163499253180767E-2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4109129.22</v>
      </c>
      <c r="D186" s="342">
        <v>1342573.6</v>
      </c>
      <c r="E186" s="194">
        <v>-1.7367719710529195E-2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9902804.2029152755</v>
      </c>
      <c r="D189" s="222"/>
      <c r="E189" s="185">
        <v>1.0511801826789791E-2</v>
      </c>
      <c r="F189" s="69"/>
    </row>
    <row r="190" spans="1:6" ht="10.5" customHeight="1" x14ac:dyDescent="0.2">
      <c r="A190" s="2"/>
      <c r="B190" s="82" t="s">
        <v>76</v>
      </c>
      <c r="C190" s="55">
        <v>31371577.133055057</v>
      </c>
      <c r="D190" s="222"/>
      <c r="E190" s="185">
        <v>5.834172347648936E-2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41274510.335970335</v>
      </c>
      <c r="D192" s="227"/>
      <c r="E192" s="355">
        <v>4.6460043104355364E-2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A56" sqref="A56"/>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661</v>
      </c>
      <c r="B1" s="850"/>
      <c r="C1" s="850"/>
      <c r="D1" s="850"/>
      <c r="E1" s="849"/>
      <c r="G1" s="851" t="str">
        <f>A1</f>
        <v xml:space="preserve">RÉSULTATS  DE SYNTHESE           </v>
      </c>
      <c r="H1" s="850"/>
      <c r="I1" s="850"/>
      <c r="J1" s="850"/>
      <c r="K1" s="849"/>
    </row>
    <row r="2" spans="1:11" ht="42.75" customHeight="1" x14ac:dyDescent="0.2">
      <c r="A2" s="848" t="s">
        <v>660</v>
      </c>
      <c r="B2" s="847"/>
      <c r="C2" s="847"/>
      <c r="D2" s="847"/>
      <c r="E2" s="846"/>
      <c r="G2" s="848" t="s">
        <v>662</v>
      </c>
      <c r="H2" s="898"/>
      <c r="I2" s="898"/>
      <c r="J2" s="898"/>
      <c r="K2" s="897"/>
    </row>
    <row r="3" spans="1:11" ht="42.75" customHeight="1" thickBot="1" x14ac:dyDescent="0.25">
      <c r="A3" s="845" t="s">
        <v>500</v>
      </c>
      <c r="B3" s="844"/>
      <c r="C3" s="844"/>
      <c r="D3" s="844"/>
      <c r="E3" s="843"/>
      <c r="G3" s="845" t="str">
        <f>A3</f>
        <v>PERIODE DU 1.1 AU 30.6.2024</v>
      </c>
      <c r="H3" s="896"/>
      <c r="I3" s="896"/>
      <c r="J3" s="896"/>
      <c r="K3" s="895"/>
    </row>
    <row r="4" spans="1:11" ht="30.75" customHeight="1" x14ac:dyDescent="0.2">
      <c r="A4" s="842" t="s">
        <v>659</v>
      </c>
      <c r="B4" s="841" t="s">
        <v>658</v>
      </c>
      <c r="C4" s="840" t="s">
        <v>657</v>
      </c>
      <c r="D4" s="839" t="s">
        <v>656</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3747049251.406795</v>
      </c>
      <c r="C7" s="796">
        <v>20825989.108519994</v>
      </c>
      <c r="D7" s="795">
        <v>34478874.669999994</v>
      </c>
      <c r="E7" s="794">
        <v>3802354115.1853151</v>
      </c>
      <c r="G7" s="833" t="str">
        <f>A7</f>
        <v>Omnipraticiens libéraux</v>
      </c>
      <c r="H7" s="863">
        <v>5.7997544985342486E-2</v>
      </c>
      <c r="I7" s="862">
        <v>-6.7153895108636452E-2</v>
      </c>
      <c r="J7" s="861">
        <v>1.5806265448410128E-2</v>
      </c>
      <c r="K7" s="860">
        <v>5.682294513937336E-2</v>
      </c>
    </row>
    <row r="8" spans="1:11" ht="14.25" customHeight="1" x14ac:dyDescent="0.2">
      <c r="A8" s="833" t="s">
        <v>102</v>
      </c>
      <c r="B8" s="797">
        <v>7010052580.8660479</v>
      </c>
      <c r="C8" s="835">
        <v>98243489.454874814</v>
      </c>
      <c r="D8" s="795">
        <v>60321199.159999989</v>
      </c>
      <c r="E8" s="794">
        <v>7168617269.4809227</v>
      </c>
      <c r="G8" s="833" t="str">
        <f>A8</f>
        <v>Spécialistes libéraux</v>
      </c>
      <c r="H8" s="863">
        <v>4.1016697399773205E-2</v>
      </c>
      <c r="I8" s="888">
        <v>-7.9756514286956515E-2</v>
      </c>
      <c r="J8" s="861">
        <v>4.4852346425806378E-2</v>
      </c>
      <c r="K8" s="860">
        <v>3.9179721913882082E-2</v>
      </c>
    </row>
    <row r="9" spans="1:11" s="783" customFormat="1" x14ac:dyDescent="0.2">
      <c r="A9" s="834" t="s">
        <v>113</v>
      </c>
      <c r="B9" s="813">
        <v>10757101832.272846</v>
      </c>
      <c r="C9" s="812">
        <v>119069478.56339477</v>
      </c>
      <c r="D9" s="811">
        <v>94800073.829999968</v>
      </c>
      <c r="E9" s="810">
        <v>10970971384.666241</v>
      </c>
      <c r="G9" s="834" t="str">
        <f>A9</f>
        <v>TOTAL Médecins libéraux</v>
      </c>
      <c r="H9" s="875">
        <v>4.6869466063540255E-2</v>
      </c>
      <c r="I9" s="874">
        <v>-7.7576867199031341E-2</v>
      </c>
      <c r="J9" s="873">
        <v>3.4098030883940922E-2</v>
      </c>
      <c r="K9" s="872">
        <v>4.5227474140469903E-2</v>
      </c>
    </row>
    <row r="10" spans="1:11" ht="21" customHeight="1" x14ac:dyDescent="0.2">
      <c r="A10" s="833" t="s">
        <v>121</v>
      </c>
      <c r="B10" s="797">
        <v>1741456511.8085415</v>
      </c>
      <c r="C10" s="796">
        <v>5446885.7000000011</v>
      </c>
      <c r="D10" s="795">
        <v>110942.59999999995</v>
      </c>
      <c r="E10" s="794">
        <v>1747014340.1085415</v>
      </c>
      <c r="G10" s="833" t="str">
        <f>A10</f>
        <v>Dentistes libéraux</v>
      </c>
      <c r="H10" s="863">
        <v>-8.7803413212134473E-2</v>
      </c>
      <c r="I10" s="862">
        <v>8.2031913511476429E-2</v>
      </c>
      <c r="J10" s="861">
        <v>-7.3540179388614124E-2</v>
      </c>
      <c r="K10" s="860">
        <v>-8.7355897821684292E-2</v>
      </c>
    </row>
    <row r="11" spans="1:11" x14ac:dyDescent="0.2">
      <c r="A11" s="833" t="s">
        <v>122</v>
      </c>
      <c r="B11" s="797">
        <v>91308852.543564692</v>
      </c>
      <c r="C11" s="796">
        <v>139567307.51999989</v>
      </c>
      <c r="D11" s="795">
        <v>4284.9400000000005</v>
      </c>
      <c r="E11" s="794">
        <v>230880445.0035646</v>
      </c>
      <c r="G11" s="833" t="str">
        <f>A11</f>
        <v>Sages-femmes libérales</v>
      </c>
      <c r="H11" s="863">
        <v>0.16153622038285387</v>
      </c>
      <c r="I11" s="862">
        <v>6.837523090531894E-2</v>
      </c>
      <c r="J11" s="861">
        <v>0.24589010426661595</v>
      </c>
      <c r="K11" s="860">
        <v>0.10337676734602685</v>
      </c>
    </row>
    <row r="12" spans="1:11" x14ac:dyDescent="0.2">
      <c r="A12" s="833" t="s">
        <v>243</v>
      </c>
      <c r="B12" s="797">
        <v>857852460.98879051</v>
      </c>
      <c r="C12" s="796">
        <v>12583162.639999999</v>
      </c>
      <c r="D12" s="795">
        <v>2189381.2499999991</v>
      </c>
      <c r="E12" s="794">
        <v>872625004.8787905</v>
      </c>
      <c r="G12" s="833" t="str">
        <f>A12</f>
        <v>Centres de santé (honoraires)</v>
      </c>
      <c r="H12" s="863">
        <v>4.1732414004246543E-2</v>
      </c>
      <c r="I12" s="862">
        <v>0.24952791557788889</v>
      </c>
      <c r="J12" s="861">
        <v>0.16717363684557407</v>
      </c>
      <c r="K12" s="860">
        <v>4.4518841680295962E-2</v>
      </c>
    </row>
    <row r="13" spans="1:11" s="783" customFormat="1" ht="22.5" customHeight="1" x14ac:dyDescent="0.2">
      <c r="A13" s="834" t="s">
        <v>655</v>
      </c>
      <c r="B13" s="813">
        <v>13447719657.613741</v>
      </c>
      <c r="C13" s="812">
        <v>276666834.42339474</v>
      </c>
      <c r="D13" s="811">
        <v>97104682.61999999</v>
      </c>
      <c r="E13" s="810">
        <v>13821491174.657137</v>
      </c>
      <c r="G13" s="834" t="str">
        <f>A13</f>
        <v xml:space="preserve">TOTAL HONORAIRES SECTEUR PRIVÉ (médicaux et dentaires) </v>
      </c>
      <c r="H13" s="875">
        <v>2.758896229298502E-2</v>
      </c>
      <c r="I13" s="874">
        <v>6.7101276909413698E-3</v>
      </c>
      <c r="J13" s="873">
        <v>3.6633033870045351E-2</v>
      </c>
      <c r="K13" s="872">
        <v>2.7225474309716002E-2</v>
      </c>
    </row>
    <row r="14" spans="1:11" ht="18.75" customHeight="1" x14ac:dyDescent="0.2">
      <c r="A14" s="833" t="s">
        <v>124</v>
      </c>
      <c r="B14" s="797">
        <v>3989768195.8459821</v>
      </c>
      <c r="C14" s="796">
        <v>11538920.639999242</v>
      </c>
      <c r="D14" s="795">
        <v>8858373.0899999514</v>
      </c>
      <c r="E14" s="794">
        <v>4010165489.5759816</v>
      </c>
      <c r="G14" s="833" t="str">
        <f>A14</f>
        <v>Infirmiers libéraux</v>
      </c>
      <c r="H14" s="863">
        <v>4.531670338449989E-2</v>
      </c>
      <c r="I14" s="862">
        <v>-9.6992595940189608E-3</v>
      </c>
      <c r="J14" s="861">
        <v>-1.7088738241479939E-2</v>
      </c>
      <c r="K14" s="860">
        <v>4.5003094420280609E-2</v>
      </c>
    </row>
    <row r="15" spans="1:11" x14ac:dyDescent="0.2">
      <c r="A15" s="833" t="s">
        <v>132</v>
      </c>
      <c r="B15" s="797">
        <v>2109706063.8280346</v>
      </c>
      <c r="C15" s="796">
        <v>11275920.069999883</v>
      </c>
      <c r="D15" s="795">
        <v>81564428.179998934</v>
      </c>
      <c r="E15" s="794">
        <v>2202546412.0780334</v>
      </c>
      <c r="G15" s="833" t="str">
        <f>A15</f>
        <v>Masseurs kinésithérapeutes libéraux</v>
      </c>
      <c r="H15" s="863">
        <v>3.8090503996351943E-2</v>
      </c>
      <c r="I15" s="862">
        <v>9.2691918142107088E-3</v>
      </c>
      <c r="J15" s="861">
        <v>1.2499494750639162E-2</v>
      </c>
      <c r="K15" s="860">
        <v>3.696831848418336E-2</v>
      </c>
    </row>
    <row r="16" spans="1:11" x14ac:dyDescent="0.2">
      <c r="A16" s="833" t="s">
        <v>136</v>
      </c>
      <c r="B16" s="797">
        <v>421239550.49752218</v>
      </c>
      <c r="C16" s="796">
        <v>60484.899999999972</v>
      </c>
      <c r="D16" s="795">
        <v>369207.58000000095</v>
      </c>
      <c r="E16" s="794">
        <v>421669242.97752213</v>
      </c>
      <c r="G16" s="833" t="str">
        <f>A16</f>
        <v>Orthophonistes libéraux</v>
      </c>
      <c r="H16" s="863">
        <v>5.4081716427994087E-2</v>
      </c>
      <c r="I16" s="862">
        <v>3.8844447879497812E-2</v>
      </c>
      <c r="J16" s="861">
        <v>-5.1123574353360679E-2</v>
      </c>
      <c r="K16" s="860">
        <v>5.3977179571657929E-2</v>
      </c>
    </row>
    <row r="17" spans="1:11" x14ac:dyDescent="0.2">
      <c r="A17" s="833" t="s">
        <v>141</v>
      </c>
      <c r="B17" s="797">
        <v>95258745.679998249</v>
      </c>
      <c r="C17" s="796">
        <v>142138.15000000031</v>
      </c>
      <c r="D17" s="795">
        <v>53122.649999999958</v>
      </c>
      <c r="E17" s="794">
        <v>95454006.479998261</v>
      </c>
      <c r="G17" s="833" t="str">
        <f>A17</f>
        <v>Orthoptistes libéraux</v>
      </c>
      <c r="H17" s="863">
        <v>0.11853761202545132</v>
      </c>
      <c r="I17" s="862">
        <v>5.7367430293671307E-2</v>
      </c>
      <c r="J17" s="861">
        <v>0.21918901352516107</v>
      </c>
      <c r="K17" s="860">
        <v>0.11849264810107285</v>
      </c>
    </row>
    <row r="18" spans="1:11" x14ac:dyDescent="0.2">
      <c r="A18" s="833" t="s">
        <v>139</v>
      </c>
      <c r="B18" s="797">
        <v>34343934.620001972</v>
      </c>
      <c r="C18" s="796">
        <v>10287.290000000003</v>
      </c>
      <c r="D18" s="795">
        <v>621.49</v>
      </c>
      <c r="E18" s="794">
        <v>34354843.400001973</v>
      </c>
      <c r="G18" s="833" t="str">
        <f>A18</f>
        <v>Pédicures libéraux</v>
      </c>
      <c r="H18" s="863">
        <v>0.21133050391805153</v>
      </c>
      <c r="I18" s="862">
        <v>2.1914704176064173</v>
      </c>
      <c r="J18" s="861">
        <v>-0.22245715000625532</v>
      </c>
      <c r="K18" s="860">
        <v>0.21154336683784503</v>
      </c>
    </row>
    <row r="19" spans="1:11" x14ac:dyDescent="0.2">
      <c r="A19" s="833" t="s">
        <v>466</v>
      </c>
      <c r="B19" s="797">
        <v>10981791.810000001</v>
      </c>
      <c r="C19" s="796">
        <v>40040</v>
      </c>
      <c r="D19" s="795">
        <v>109220</v>
      </c>
      <c r="E19" s="794">
        <v>11131051.810000001</v>
      </c>
      <c r="G19" s="833" t="s">
        <v>466</v>
      </c>
      <c r="H19" s="863">
        <v>0.21453517403952649</v>
      </c>
      <c r="I19" s="862">
        <v>-0.10704727921498658</v>
      </c>
      <c r="J19" s="861">
        <v>5.1405467847516428E-2</v>
      </c>
      <c r="K19" s="860">
        <v>0.21112240876243415</v>
      </c>
    </row>
    <row r="20" spans="1:11" x14ac:dyDescent="0.2">
      <c r="A20" s="833" t="s">
        <v>654</v>
      </c>
      <c r="B20" s="797">
        <v>198416.28</v>
      </c>
      <c r="C20" s="796">
        <v>5144.3099999999949</v>
      </c>
      <c r="D20" s="795">
        <v>1067.1100000000001</v>
      </c>
      <c r="E20" s="794">
        <v>204627.69999999998</v>
      </c>
      <c r="G20" s="833" t="str">
        <f>A20</f>
        <v>Sages-femmes libérales (actes infirmiers prescrits)</v>
      </c>
      <c r="H20" s="863">
        <v>-0.10428281105357928</v>
      </c>
      <c r="I20" s="862">
        <v>0.10250019288304446</v>
      </c>
      <c r="J20" s="861">
        <v>0.98794686935300624</v>
      </c>
      <c r="K20" s="860">
        <v>-9.7441071343270846E-2</v>
      </c>
    </row>
    <row r="21" spans="1:11" x14ac:dyDescent="0.2">
      <c r="A21" s="833" t="s">
        <v>244</v>
      </c>
      <c r="B21" s="797">
        <v>96661499.120003492</v>
      </c>
      <c r="C21" s="796">
        <v>294371.53000000102</v>
      </c>
      <c r="D21" s="795">
        <v>351971.95000000024</v>
      </c>
      <c r="E21" s="794">
        <v>97307842.600003496</v>
      </c>
      <c r="G21" s="833" t="str">
        <f>A21</f>
        <v>Centres de santé (prescriptions)</v>
      </c>
      <c r="H21" s="863">
        <v>2.5296861572754459E-3</v>
      </c>
      <c r="I21" s="862">
        <v>8.4219944405361513E-3</v>
      </c>
      <c r="J21" s="861">
        <v>-4.3816550713844826E-2</v>
      </c>
      <c r="K21" s="860">
        <v>2.3716677580085666E-3</v>
      </c>
    </row>
    <row r="22" spans="1:11" s="783" customFormat="1" ht="20.25" customHeight="1" x14ac:dyDescent="0.2">
      <c r="A22" s="834" t="s">
        <v>287</v>
      </c>
      <c r="B22" s="813">
        <v>6758158197.6815424</v>
      </c>
      <c r="C22" s="812">
        <v>23367306.889999125</v>
      </c>
      <c r="D22" s="811">
        <v>91308012.049998894</v>
      </c>
      <c r="E22" s="810">
        <v>6872833516.621541</v>
      </c>
      <c r="G22" s="834" t="str">
        <f>A22</f>
        <v xml:space="preserve"> TOTAL AUXILIAIRES MÉDICAUX</v>
      </c>
      <c r="H22" s="875">
        <v>4.4873145092405586E-2</v>
      </c>
      <c r="I22" s="874">
        <v>2.4474533555185474E-4</v>
      </c>
      <c r="J22" s="873">
        <v>9.1973664231757013E-3</v>
      </c>
      <c r="K22" s="872">
        <v>4.4224323535990484E-2</v>
      </c>
    </row>
    <row r="23" spans="1:11" ht="24.75" customHeight="1" x14ac:dyDescent="0.2">
      <c r="A23" s="833" t="s">
        <v>145</v>
      </c>
      <c r="B23" s="797">
        <v>1586024104.6078129</v>
      </c>
      <c r="C23" s="796">
        <v>53018127.750000469</v>
      </c>
      <c r="D23" s="795">
        <v>1062864.5800000003</v>
      </c>
      <c r="E23" s="794">
        <v>1640105096.9378133</v>
      </c>
      <c r="G23" s="833" t="str">
        <f>A23</f>
        <v>Laboratoires</v>
      </c>
      <c r="H23" s="863">
        <v>-8.1838684493497293E-2</v>
      </c>
      <c r="I23" s="862">
        <v>-5.5264835284194347E-2</v>
      </c>
      <c r="J23" s="861">
        <v>-7.2468701364128862E-2</v>
      </c>
      <c r="K23" s="860">
        <v>-8.099703817330306E-2</v>
      </c>
    </row>
    <row r="24" spans="1:11" ht="23.25" customHeight="1" x14ac:dyDescent="0.2">
      <c r="A24" s="833" t="s">
        <v>162</v>
      </c>
      <c r="B24" s="797">
        <v>2736282982.5883899</v>
      </c>
      <c r="C24" s="796">
        <v>4264420.9699999951</v>
      </c>
      <c r="D24" s="795">
        <v>29621127.249999966</v>
      </c>
      <c r="E24" s="794">
        <v>2770168530.8083897</v>
      </c>
      <c r="G24" s="833" t="str">
        <f>A24</f>
        <v>Frais de déplacement des malades</v>
      </c>
      <c r="H24" s="863">
        <v>4.8994958635986574E-2</v>
      </c>
      <c r="I24" s="862">
        <v>-5.1409631499699238E-3</v>
      </c>
      <c r="J24" s="861">
        <v>3.2361131782282726E-2</v>
      </c>
      <c r="K24" s="860">
        <v>4.8726425627909631E-2</v>
      </c>
    </row>
    <row r="25" spans="1:11" ht="24.75" customHeight="1" x14ac:dyDescent="0.2">
      <c r="A25" s="833" t="s">
        <v>653</v>
      </c>
      <c r="B25" s="797">
        <v>5591192575.3799772</v>
      </c>
      <c r="C25" s="796"/>
      <c r="D25" s="795">
        <v>2353378868.9600005</v>
      </c>
      <c r="E25" s="794">
        <v>7944571444.3399773</v>
      </c>
      <c r="G25" s="833" t="str">
        <f>A25</f>
        <v xml:space="preserve">Prestations en espèces </v>
      </c>
      <c r="H25" s="863">
        <v>4.4336520651183431E-2</v>
      </c>
      <c r="I25" s="862"/>
      <c r="J25" s="861">
        <v>9.6273273160117023E-2</v>
      </c>
      <c r="K25" s="860">
        <v>5.9201208951383366E-2</v>
      </c>
    </row>
    <row r="26" spans="1:11" ht="22.5" customHeight="1" x14ac:dyDescent="0.2">
      <c r="A26" s="833" t="s">
        <v>158</v>
      </c>
      <c r="B26" s="797">
        <v>412797978.50366604</v>
      </c>
      <c r="C26" s="796">
        <v>233604.35316999993</v>
      </c>
      <c r="D26" s="795">
        <v>2315628.9789280002</v>
      </c>
      <c r="E26" s="794">
        <v>415347211.83576405</v>
      </c>
      <c r="G26" s="833" t="str">
        <f>A26</f>
        <v>Autres prestations diverses</v>
      </c>
      <c r="H26" s="863">
        <v>0.32864334650222271</v>
      </c>
      <c r="I26" s="862">
        <v>1.5331675778368838</v>
      </c>
      <c r="J26" s="861">
        <v>0.23548613106790994</v>
      </c>
      <c r="K26" s="860">
        <v>0.32844017806800796</v>
      </c>
    </row>
    <row r="27" spans="1:11" s="783" customFormat="1" ht="18" customHeight="1" x14ac:dyDescent="0.2">
      <c r="A27" s="834" t="s">
        <v>652</v>
      </c>
      <c r="B27" s="813">
        <v>30532175496.37513</v>
      </c>
      <c r="C27" s="812">
        <v>357550294.38656443</v>
      </c>
      <c r="D27" s="811">
        <v>2574791184.4389277</v>
      </c>
      <c r="E27" s="810">
        <v>33464516975.200623</v>
      </c>
      <c r="G27" s="834" t="str">
        <f>A27</f>
        <v>TOTAL SOINS  EXÉCUTÉS EN VILLE HORS PRODUITS DE SANTÉ</v>
      </c>
      <c r="H27" s="875">
        <v>3.3063637889726438E-2</v>
      </c>
      <c r="I27" s="874">
        <v>-3.1567626092284806E-3</v>
      </c>
      <c r="J27" s="873">
        <v>8.9826393741021082E-2</v>
      </c>
      <c r="K27" s="872">
        <v>3.6816069598271994E-2</v>
      </c>
    </row>
    <row r="28" spans="1:11" ht="17.25" customHeight="1" x14ac:dyDescent="0.2">
      <c r="A28" s="833" t="s">
        <v>152</v>
      </c>
      <c r="B28" s="797">
        <v>13774112383.510317</v>
      </c>
      <c r="C28" s="796">
        <v>36582383.110001422</v>
      </c>
      <c r="D28" s="795">
        <v>12224359.910000287</v>
      </c>
      <c r="E28" s="794">
        <v>13822919126.530317</v>
      </c>
      <c r="G28" s="833" t="str">
        <f>A28</f>
        <v>Médicaments</v>
      </c>
      <c r="H28" s="863">
        <v>4.1988657443979616E-2</v>
      </c>
      <c r="I28" s="862">
        <v>1.0576154902303569E-2</v>
      </c>
      <c r="J28" s="861">
        <v>-8.1043227710082655E-2</v>
      </c>
      <c r="K28" s="860">
        <v>4.1779611370148961E-2</v>
      </c>
    </row>
    <row r="29" spans="1:11" x14ac:dyDescent="0.2">
      <c r="A29" s="833" t="s">
        <v>154</v>
      </c>
      <c r="B29" s="797">
        <v>3936110160.0097718</v>
      </c>
      <c r="C29" s="796">
        <v>39060531.2799986</v>
      </c>
      <c r="D29" s="795">
        <v>15511880.609999919</v>
      </c>
      <c r="E29" s="794">
        <v>3990682571.8997707</v>
      </c>
      <c r="G29" s="833" t="str">
        <f>A29</f>
        <v>LPP</v>
      </c>
      <c r="H29" s="863">
        <v>5.4721884513654784E-2</v>
      </c>
      <c r="I29" s="862">
        <v>-2.7232177619703424E-2</v>
      </c>
      <c r="J29" s="861">
        <v>9.139965249455706E-3</v>
      </c>
      <c r="K29" s="860">
        <v>5.3668016052945244E-2</v>
      </c>
    </row>
    <row r="30" spans="1:11" x14ac:dyDescent="0.2">
      <c r="A30" s="833" t="s">
        <v>153</v>
      </c>
      <c r="B30" s="797">
        <v>213119.28999999998</v>
      </c>
      <c r="C30" s="796">
        <v>78.400000000000006</v>
      </c>
      <c r="D30" s="795">
        <v>2025</v>
      </c>
      <c r="E30" s="794">
        <v>215222.68999999997</v>
      </c>
      <c r="G30" s="833" t="str">
        <f>A30</f>
        <v>Produits d'origine humaine</v>
      </c>
      <c r="H30" s="863">
        <v>-0.10004351155475866</v>
      </c>
      <c r="I30" s="862">
        <v>-0.68181818181818188</v>
      </c>
      <c r="J30" s="861"/>
      <c r="K30" s="860">
        <v>-9.2105968073678213E-2</v>
      </c>
    </row>
    <row r="31" spans="1:11" s="783" customFormat="1" x14ac:dyDescent="0.2">
      <c r="A31" s="832" t="s">
        <v>651</v>
      </c>
      <c r="B31" s="813">
        <v>17710435662.810089</v>
      </c>
      <c r="C31" s="812">
        <v>75642992.790000036</v>
      </c>
      <c r="D31" s="811">
        <v>27738265.520000208</v>
      </c>
      <c r="E31" s="810">
        <v>17813816921.12009</v>
      </c>
      <c r="G31" s="832" t="str">
        <f>A31</f>
        <v>TOTAL PRODUITS DE SANTÉ</v>
      </c>
      <c r="H31" s="875">
        <v>4.4789959936442525E-2</v>
      </c>
      <c r="I31" s="874">
        <v>-9.3092608592076909E-3</v>
      </c>
      <c r="J31" s="873">
        <v>-3.2627432469045869E-2</v>
      </c>
      <c r="K31" s="872">
        <v>4.441763049872427E-2</v>
      </c>
    </row>
    <row r="32" spans="1:11" s="783" customFormat="1" ht="24.75" hidden="1" customHeight="1" x14ac:dyDescent="0.2">
      <c r="A32" s="831" t="s">
        <v>650</v>
      </c>
      <c r="B32" s="830">
        <v>52.419999999999987</v>
      </c>
      <c r="C32" s="829"/>
      <c r="D32" s="828"/>
      <c r="E32" s="827">
        <v>52.419999999999987</v>
      </c>
      <c r="G32" s="831" t="str">
        <f>A32</f>
        <v>Ticket modérateur des ALD 31-32</v>
      </c>
      <c r="H32" s="887">
        <v>-0.80343482825858714</v>
      </c>
      <c r="I32" s="886"/>
      <c r="J32" s="885"/>
      <c r="K32" s="884">
        <v>-0.80343482825858714</v>
      </c>
    </row>
    <row r="33" spans="1:11" s="783" customFormat="1" ht="22.5" customHeight="1" thickBot="1" x14ac:dyDescent="0.25">
      <c r="A33" s="826" t="s">
        <v>649</v>
      </c>
      <c r="B33" s="787">
        <v>48242611211.605255</v>
      </c>
      <c r="C33" s="786">
        <v>433193287.17656434</v>
      </c>
      <c r="D33" s="785">
        <v>2602529449.9589272</v>
      </c>
      <c r="E33" s="784">
        <v>51278333948.740753</v>
      </c>
      <c r="G33" s="826" t="str">
        <f>A33</f>
        <v>TOTAL SOINS EXÉCUTÉS EN VILLE</v>
      </c>
      <c r="H33" s="855">
        <v>3.7337799909992642E-2</v>
      </c>
      <c r="I33" s="854">
        <v>-4.236595476401317E-3</v>
      </c>
      <c r="J33" s="853">
        <v>8.835802873509313E-2</v>
      </c>
      <c r="K33" s="852">
        <v>3.9444231442464339E-2</v>
      </c>
    </row>
    <row r="34" spans="1:11" s="821" customFormat="1" ht="24.95" customHeight="1" x14ac:dyDescent="0.2">
      <c r="A34" s="819" t="s">
        <v>648</v>
      </c>
      <c r="B34" s="825">
        <v>23932836462.11121</v>
      </c>
      <c r="C34" s="824">
        <v>833233595.18808472</v>
      </c>
      <c r="D34" s="823">
        <v>114809701.43516892</v>
      </c>
      <c r="E34" s="822">
        <v>24880879758.734463</v>
      </c>
      <c r="G34" s="819" t="str">
        <f>A34</f>
        <v>ODMCO Secteur public</v>
      </c>
      <c r="H34" s="883">
        <v>0.11833423839369872</v>
      </c>
      <c r="I34" s="882">
        <v>0.11818582244317</v>
      </c>
      <c r="J34" s="881">
        <v>0.11844733957280851</v>
      </c>
      <c r="K34" s="880">
        <v>0.11832978930141591</v>
      </c>
    </row>
    <row r="35" spans="1:11" ht="24.95" customHeight="1" x14ac:dyDescent="0.2">
      <c r="A35" s="814" t="s">
        <v>647</v>
      </c>
      <c r="B35" s="813">
        <v>5481995407.4138794</v>
      </c>
      <c r="C35" s="812">
        <v>190822230.91019356</v>
      </c>
      <c r="D35" s="811">
        <v>26299376.540011633</v>
      </c>
      <c r="E35" s="810">
        <v>5699117014.8640842</v>
      </c>
      <c r="G35" s="814" t="str">
        <f>A35</f>
        <v>MIGAC Secteur public</v>
      </c>
      <c r="H35" s="875">
        <v>3.9126804003966731E-2</v>
      </c>
      <c r="I35" s="874">
        <v>3.912680571163607E-2</v>
      </c>
      <c r="J35" s="873">
        <v>3.9126806875488418E-2</v>
      </c>
      <c r="K35" s="872">
        <v>3.9126804074395283E-2</v>
      </c>
    </row>
    <row r="36" spans="1:11" ht="24.95" customHeight="1" x14ac:dyDescent="0.2">
      <c r="A36" s="814" t="s">
        <v>646</v>
      </c>
      <c r="B36" s="813"/>
      <c r="C36" s="812"/>
      <c r="D36" s="811"/>
      <c r="E36" s="810"/>
      <c r="G36" s="814"/>
      <c r="H36" s="875"/>
      <c r="I36" s="874"/>
      <c r="J36" s="873"/>
      <c r="K36" s="872"/>
    </row>
    <row r="37" spans="1:11" ht="24.95" customHeight="1" x14ac:dyDescent="0.2">
      <c r="A37" s="814" t="s">
        <v>645</v>
      </c>
      <c r="B37" s="813">
        <v>9562200481.9986782</v>
      </c>
      <c r="C37" s="812">
        <v>310671736.49449515</v>
      </c>
      <c r="D37" s="811">
        <v>42817196.586837262</v>
      </c>
      <c r="E37" s="810">
        <v>9915689415.0800114</v>
      </c>
      <c r="G37" s="814" t="str">
        <f>A37</f>
        <v>DAF secteur public</v>
      </c>
      <c r="H37" s="875">
        <v>1.4765428452094165E-2</v>
      </c>
      <c r="I37" s="874">
        <v>1.0598822480235803E-2</v>
      </c>
      <c r="J37" s="873">
        <v>1.0599123693524337E-2</v>
      </c>
      <c r="K37" s="872">
        <v>1.4616302040398654E-2</v>
      </c>
    </row>
    <row r="38" spans="1:11" ht="24.95" customHeight="1" x14ac:dyDescent="0.2">
      <c r="A38" s="798" t="s">
        <v>644</v>
      </c>
      <c r="B38" s="797">
        <v>1533866145.4271357</v>
      </c>
      <c r="C38" s="796">
        <v>88265257.160001874</v>
      </c>
      <c r="D38" s="795">
        <v>7333946.5099999886</v>
      </c>
      <c r="E38" s="794">
        <v>1629465349.0971377</v>
      </c>
      <c r="G38" s="798" t="str">
        <f>A38</f>
        <v>Honoraires du secteur public</v>
      </c>
      <c r="H38" s="863">
        <v>6.9623223494379438E-3</v>
      </c>
      <c r="I38" s="862">
        <v>2.927033458147088E-2</v>
      </c>
      <c r="J38" s="861">
        <v>-1.1773112775961714E-2</v>
      </c>
      <c r="K38" s="860">
        <v>8.0597889525866329E-3</v>
      </c>
    </row>
    <row r="39" spans="1:11" ht="24.95" customHeight="1" x14ac:dyDescent="0.2">
      <c r="A39" s="798" t="s">
        <v>643</v>
      </c>
      <c r="B39" s="797">
        <v>254949599.98336545</v>
      </c>
      <c r="C39" s="796">
        <v>6992413.7499999963</v>
      </c>
      <c r="D39" s="795">
        <v>1067585.3299999994</v>
      </c>
      <c r="E39" s="794">
        <v>263009599.06336546</v>
      </c>
      <c r="G39" s="798" t="str">
        <f>A39</f>
        <v>Autres versements du secteur public</v>
      </c>
      <c r="H39" s="863">
        <v>4.2131428605251875E-2</v>
      </c>
      <c r="I39" s="862">
        <v>-4.2343773407785723E-2</v>
      </c>
      <c r="J39" s="861">
        <v>0.32850728222014935</v>
      </c>
      <c r="K39" s="860">
        <v>4.0601553334633778E-2</v>
      </c>
    </row>
    <row r="40" spans="1:11" s="783" customFormat="1" ht="36.75" customHeight="1" thickBot="1" x14ac:dyDescent="0.25">
      <c r="A40" s="820" t="s">
        <v>642</v>
      </c>
      <c r="B40" s="813">
        <v>40765848096.934273</v>
      </c>
      <c r="C40" s="812">
        <v>1429985233.5027757</v>
      </c>
      <c r="D40" s="811">
        <v>192327806.4020178</v>
      </c>
      <c r="E40" s="810">
        <v>42388161136.839066</v>
      </c>
      <c r="G40" s="820" t="str">
        <f>A40</f>
        <v>TOTAL VERSEMENTS AUX ÉTABLISSEMENTS DE SANTÉ PUBLICS ET HONORAIRES DU SECTEUR PUBLIC</v>
      </c>
      <c r="H40" s="875">
        <v>7.6553995771895922E-2</v>
      </c>
      <c r="I40" s="874">
        <v>7.5764926001840704E-2</v>
      </c>
      <c r="J40" s="873">
        <v>7.7146111578385579E-2</v>
      </c>
      <c r="K40" s="872">
        <v>7.6530042257200837E-2</v>
      </c>
    </row>
    <row r="41" spans="1:11" s="783" customFormat="1" ht="24.95" customHeight="1" x14ac:dyDescent="0.2">
      <c r="A41" s="819" t="s">
        <v>641</v>
      </c>
      <c r="B41" s="818">
        <v>6126692974.5578403</v>
      </c>
      <c r="C41" s="817">
        <v>156830168.99000061</v>
      </c>
      <c r="D41" s="816">
        <v>35391429.990000054</v>
      </c>
      <c r="E41" s="815">
        <v>6318914573.5378408</v>
      </c>
      <c r="G41" s="819" t="str">
        <f>A41</f>
        <v>ODMCO Secteur privé</v>
      </c>
      <c r="H41" s="879">
        <v>2.2263354087371567E-2</v>
      </c>
      <c r="I41" s="878">
        <v>-8.8909619929131933E-2</v>
      </c>
      <c r="J41" s="877">
        <v>6.068484726039447E-2</v>
      </c>
      <c r="K41" s="876">
        <v>1.9382986279407932E-2</v>
      </c>
    </row>
    <row r="42" spans="1:11" s="783" customFormat="1" ht="24.95" customHeight="1" x14ac:dyDescent="0.2">
      <c r="A42" s="814" t="s">
        <v>640</v>
      </c>
      <c r="B42" s="813">
        <v>336214072.11117065</v>
      </c>
      <c r="C42" s="812"/>
      <c r="D42" s="811">
        <v>182856.72054499999</v>
      </c>
      <c r="E42" s="810">
        <v>336396928.83171564</v>
      </c>
      <c r="G42" s="814" t="str">
        <f>A42</f>
        <v>MIGAC Secteur privé</v>
      </c>
      <c r="H42" s="875">
        <v>-0.3070315152328994</v>
      </c>
      <c r="I42" s="874"/>
      <c r="J42" s="873">
        <v>-0.50928317218683916</v>
      </c>
      <c r="K42" s="872">
        <v>-0.30718673114390771</v>
      </c>
    </row>
    <row r="43" spans="1:11" s="783" customFormat="1" ht="24.95" customHeight="1" x14ac:dyDescent="0.2">
      <c r="A43" s="814" t="s">
        <v>639</v>
      </c>
      <c r="B43" s="813"/>
      <c r="C43" s="812"/>
      <c r="D43" s="811"/>
      <c r="E43" s="810"/>
      <c r="G43" s="814"/>
      <c r="H43" s="875"/>
      <c r="I43" s="874"/>
      <c r="J43" s="873"/>
      <c r="K43" s="872"/>
    </row>
    <row r="44" spans="1:11" s="783" customFormat="1" ht="24.95" customHeight="1" x14ac:dyDescent="0.2">
      <c r="A44" s="814" t="s">
        <v>638</v>
      </c>
      <c r="B44" s="813">
        <v>1534917105.4579563</v>
      </c>
      <c r="C44" s="812">
        <v>37696.740000000005</v>
      </c>
      <c r="D44" s="811">
        <v>7433567.0399999954</v>
      </c>
      <c r="E44" s="810">
        <v>1542388369.2379563</v>
      </c>
      <c r="G44" s="814" t="str">
        <f>A44</f>
        <v>OQN-PSYCHIATRIE-SOINS DE SUITE OU RÉADAPTATION FONCTIONNELLE</v>
      </c>
      <c r="H44" s="875">
        <v>-7.068656956584618E-2</v>
      </c>
      <c r="I44" s="874">
        <v>-0.81243366817233587</v>
      </c>
      <c r="J44" s="873">
        <v>-0.47378064774106543</v>
      </c>
      <c r="K44" s="872">
        <v>-7.419398028678037E-2</v>
      </c>
    </row>
    <row r="45" spans="1:11" x14ac:dyDescent="0.2">
      <c r="A45" s="798" t="s">
        <v>637</v>
      </c>
      <c r="B45" s="797">
        <v>457367515.80291492</v>
      </c>
      <c r="C45" s="796">
        <v>410.92</v>
      </c>
      <c r="D45" s="795">
        <v>405.25</v>
      </c>
      <c r="E45" s="794">
        <v>457368331.97291493</v>
      </c>
      <c r="G45" s="798" t="str">
        <f>A45</f>
        <v xml:space="preserve">OQN Psychiatrie </v>
      </c>
      <c r="H45" s="863">
        <v>-2.8760838533685606E-2</v>
      </c>
      <c r="I45" s="862">
        <v>1.0268323961724377</v>
      </c>
      <c r="J45" s="861">
        <v>-1.0428777900982724</v>
      </c>
      <c r="K45" s="860">
        <v>-2.8740030143102779E-2</v>
      </c>
    </row>
    <row r="46" spans="1:11" x14ac:dyDescent="0.2">
      <c r="A46" s="798" t="s">
        <v>636</v>
      </c>
      <c r="B46" s="797">
        <v>1077549589.6550415</v>
      </c>
      <c r="C46" s="796">
        <v>37285.820000000007</v>
      </c>
      <c r="D46" s="795">
        <v>7433161.7899999954</v>
      </c>
      <c r="E46" s="794">
        <v>1085020037.2650414</v>
      </c>
      <c r="G46" s="798" t="str">
        <f>A46</f>
        <v>OQN SSR</v>
      </c>
      <c r="H46" s="863">
        <v>-8.7407460823373806E-2</v>
      </c>
      <c r="I46" s="862">
        <v>-0.81429093120154539</v>
      </c>
      <c r="J46" s="861">
        <v>-0.4741611490183808</v>
      </c>
      <c r="K46" s="860">
        <v>-9.2104182502557475E-2</v>
      </c>
    </row>
    <row r="47" spans="1:11" s="783" customFormat="1" ht="24.95" customHeight="1" x14ac:dyDescent="0.2">
      <c r="A47" s="814" t="s">
        <v>635</v>
      </c>
      <c r="B47" s="813">
        <v>118400764.0696221</v>
      </c>
      <c r="C47" s="812">
        <v>2187265.1</v>
      </c>
      <c r="D47" s="811">
        <v>323597.21999999991</v>
      </c>
      <c r="E47" s="810">
        <v>120911626.38962209</v>
      </c>
      <c r="G47" s="814" t="str">
        <f>A47</f>
        <v>Dépenses non régulées du secteur privé</v>
      </c>
      <c r="H47" s="875">
        <v>-1.5428002044325151E-2</v>
      </c>
      <c r="I47" s="874">
        <v>0.12156923582027623</v>
      </c>
      <c r="J47" s="873">
        <v>-0.2951667956584958</v>
      </c>
      <c r="K47" s="872">
        <v>-1.4296971396890568E-2</v>
      </c>
    </row>
    <row r="48" spans="1:11" s="783" customFormat="1" ht="21" customHeight="1" thickBot="1" x14ac:dyDescent="0.25">
      <c r="A48" s="814" t="s">
        <v>290</v>
      </c>
      <c r="B48" s="813">
        <v>8116224916.1965895</v>
      </c>
      <c r="C48" s="812">
        <v>159055130.83000058</v>
      </c>
      <c r="D48" s="811">
        <v>43331450.970545053</v>
      </c>
      <c r="E48" s="810">
        <v>8318611497.9971352</v>
      </c>
      <c r="G48" s="814" t="str">
        <f>A48</f>
        <v>TOTAL VERSEMENTS AUX ÉTABLISSEMENTS SANITAIRES PRIVÉS</v>
      </c>
      <c r="H48" s="875">
        <v>-1.6258829212495662E-2</v>
      </c>
      <c r="I48" s="874">
        <v>-8.7388785845152639E-2</v>
      </c>
      <c r="J48" s="873">
        <v>-0.10332693305531837</v>
      </c>
      <c r="K48" s="872">
        <v>-1.8218527439155419E-2</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510282012.28562087</v>
      </c>
      <c r="C53" s="802"/>
      <c r="D53" s="801"/>
      <c r="E53" s="800">
        <v>510282012.28562087</v>
      </c>
      <c r="G53" s="804" t="s">
        <v>475</v>
      </c>
      <c r="H53" s="867">
        <v>0.10428008254397447</v>
      </c>
      <c r="I53" s="866"/>
      <c r="J53" s="865"/>
      <c r="K53" s="864">
        <v>0.10428008254397447</v>
      </c>
    </row>
    <row r="54" spans="1:11" ht="21.75" customHeight="1" x14ac:dyDescent="0.2">
      <c r="A54" s="798" t="s">
        <v>634</v>
      </c>
      <c r="B54" s="797"/>
      <c r="C54" s="796">
        <v>576548211.54999959</v>
      </c>
      <c r="D54" s="795"/>
      <c r="E54" s="794">
        <v>576548211.54999959</v>
      </c>
      <c r="G54" s="798" t="str">
        <f>A54</f>
        <v>Prestations en espèces maternité</v>
      </c>
      <c r="H54" s="863"/>
      <c r="I54" s="862">
        <v>-2.7370555142031683E-2</v>
      </c>
      <c r="J54" s="861"/>
      <c r="K54" s="860">
        <v>-2.7370555142031683E-2</v>
      </c>
    </row>
    <row r="55" spans="1:11" ht="21.75" customHeight="1" x14ac:dyDescent="0.2">
      <c r="A55" s="798" t="s">
        <v>298</v>
      </c>
      <c r="B55" s="797">
        <v>197341.73000000004</v>
      </c>
      <c r="C55" s="796"/>
      <c r="D55" s="795"/>
      <c r="E55" s="794">
        <v>197341.73000000004</v>
      </c>
      <c r="G55" s="798" t="str">
        <f>A55</f>
        <v>Allocation accompagnement fin de vie</v>
      </c>
      <c r="H55" s="863">
        <v>-7.5994415185773212E-2</v>
      </c>
      <c r="I55" s="862"/>
      <c r="J55" s="861"/>
      <c r="K55" s="860">
        <v>-7.5994415185773212E-2</v>
      </c>
    </row>
    <row r="56" spans="1:11" ht="21.75" customHeight="1" x14ac:dyDescent="0.2">
      <c r="A56" s="798" t="s">
        <v>421</v>
      </c>
      <c r="B56" s="797">
        <v>240188.90269400002</v>
      </c>
      <c r="C56" s="796"/>
      <c r="D56" s="795"/>
      <c r="E56" s="794">
        <v>240188.90269400002</v>
      </c>
      <c r="G56" s="798" t="s">
        <v>421</v>
      </c>
      <c r="H56" s="863">
        <v>-0.73647342587299391</v>
      </c>
      <c r="I56" s="862"/>
      <c r="J56" s="861"/>
      <c r="K56" s="860">
        <v>-0.73647342587299391</v>
      </c>
    </row>
    <row r="57" spans="1:11" ht="21.75" customHeight="1" x14ac:dyDescent="0.2">
      <c r="A57" s="798" t="s">
        <v>495</v>
      </c>
      <c r="B57" s="797">
        <v>73161868.335518017</v>
      </c>
      <c r="C57" s="796"/>
      <c r="D57" s="795"/>
      <c r="E57" s="794">
        <v>73161868.335518017</v>
      </c>
      <c r="G57" s="798" t="s">
        <v>495</v>
      </c>
      <c r="H57" s="863">
        <v>-0.52278396495694057</v>
      </c>
      <c r="I57" s="862"/>
      <c r="J57" s="861"/>
      <c r="K57" s="860">
        <v>-0.52278626515774751</v>
      </c>
    </row>
    <row r="58" spans="1:11" ht="21.75" customHeight="1" x14ac:dyDescent="0.2">
      <c r="A58" s="798" t="s">
        <v>389</v>
      </c>
      <c r="B58" s="797">
        <v>52780.649999999994</v>
      </c>
      <c r="C58" s="796">
        <v>805.33</v>
      </c>
      <c r="D58" s="795">
        <v>353.95000000000005</v>
      </c>
      <c r="E58" s="794">
        <v>53939.929999999993</v>
      </c>
      <c r="G58" s="798" t="s">
        <v>389</v>
      </c>
      <c r="H58" s="863">
        <v>0.51790664902795358</v>
      </c>
      <c r="I58" s="862">
        <v>1.2550051801864863</v>
      </c>
      <c r="J58" s="861">
        <v>0.25554254904047391</v>
      </c>
      <c r="K58" s="860">
        <v>0.52325178814290685</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2264053050</v>
      </c>
      <c r="C60" s="796"/>
      <c r="D60" s="795"/>
      <c r="E60" s="794">
        <v>2264053050</v>
      </c>
      <c r="G60" s="798" t="s">
        <v>384</v>
      </c>
      <c r="H60" s="863">
        <v>0</v>
      </c>
      <c r="I60" s="862"/>
      <c r="J60" s="861"/>
      <c r="K60" s="860">
        <v>0</v>
      </c>
    </row>
    <row r="61" spans="1:11" ht="20.25" customHeight="1" thickBot="1" x14ac:dyDescent="0.25">
      <c r="A61" s="793" t="s">
        <v>633</v>
      </c>
      <c r="B61" s="792">
        <v>15577.92</v>
      </c>
      <c r="C61" s="791"/>
      <c r="D61" s="790">
        <v>2279851490.8499994</v>
      </c>
      <c r="E61" s="789">
        <v>2279867068.7699995</v>
      </c>
      <c r="G61" s="793" t="str">
        <f>A61</f>
        <v>Incapacité permanente AT, charges d'expertise, préjudice amiante</v>
      </c>
      <c r="H61" s="859">
        <v>0.24176325229174966</v>
      </c>
      <c r="I61" s="858"/>
      <c r="J61" s="857">
        <v>1.6686447379755442E-2</v>
      </c>
      <c r="K61" s="856">
        <v>1.6687706535507774E-2</v>
      </c>
    </row>
    <row r="62" spans="1:11" ht="22.5" customHeight="1" thickBot="1" x14ac:dyDescent="0.25">
      <c r="A62" s="793" t="s">
        <v>632</v>
      </c>
      <c r="B62" s="792"/>
      <c r="C62" s="791"/>
      <c r="D62" s="790"/>
      <c r="E62" s="789">
        <v>3798825640.5100021</v>
      </c>
      <c r="G62" s="793" t="str">
        <f>A62</f>
        <v>Assurance Invalidité</v>
      </c>
      <c r="H62" s="859"/>
      <c r="I62" s="858"/>
      <c r="J62" s="857"/>
      <c r="K62" s="856">
        <v>4.1396375703122379E-2</v>
      </c>
    </row>
    <row r="63" spans="1:11" ht="19.5" customHeight="1" thickBot="1" x14ac:dyDescent="0.25">
      <c r="A63" s="793" t="s">
        <v>631</v>
      </c>
      <c r="B63" s="792"/>
      <c r="C63" s="791"/>
      <c r="D63" s="790"/>
      <c r="E63" s="789">
        <v>54260652.100000016</v>
      </c>
      <c r="G63" s="793" t="str">
        <f>A63</f>
        <v>Assurance Décès</v>
      </c>
      <c r="H63" s="859"/>
      <c r="I63" s="858"/>
      <c r="J63" s="857"/>
      <c r="K63" s="856">
        <v>1.8893815170013095E-2</v>
      </c>
    </row>
    <row r="64" spans="1:11" ht="19.5" customHeight="1" thickBot="1" x14ac:dyDescent="0.25">
      <c r="A64" s="793" t="s">
        <v>240</v>
      </c>
      <c r="B64" s="792">
        <v>31067865.739999969</v>
      </c>
      <c r="C64" s="791">
        <v>476040.34999999974</v>
      </c>
      <c r="D64" s="790">
        <v>49218.609999999979</v>
      </c>
      <c r="E64" s="789">
        <v>31593124.699999969</v>
      </c>
      <c r="G64" s="793" t="s">
        <v>240</v>
      </c>
      <c r="H64" s="859">
        <v>-0.18338783614000509</v>
      </c>
      <c r="I64" s="858">
        <v>0.46831277926229586</v>
      </c>
      <c r="J64" s="857">
        <v>1.6753144080797755E-2</v>
      </c>
      <c r="K64" s="856">
        <v>-0.17763587525883462</v>
      </c>
    </row>
    <row r="65" spans="1:11" ht="19.5" customHeight="1" thickBot="1" x14ac:dyDescent="0.25">
      <c r="A65" s="793" t="s">
        <v>433</v>
      </c>
      <c r="B65" s="792">
        <v>50366286.399999984</v>
      </c>
      <c r="C65" s="791"/>
      <c r="D65" s="790"/>
      <c r="E65" s="789">
        <v>50366286.399999984</v>
      </c>
      <c r="G65" s="793" t="str">
        <f>A65</f>
        <v>Fonds pour l'innovation du système de santé (FISS-ART. 51)</v>
      </c>
      <c r="H65" s="859">
        <v>6.1133410384770714E-2</v>
      </c>
      <c r="I65" s="858"/>
      <c r="J65" s="857"/>
      <c r="K65" s="856">
        <v>6.1133410384770714E-2</v>
      </c>
    </row>
    <row r="66" spans="1:11" s="783" customFormat="1" ht="23.25" customHeight="1" thickBot="1" x14ac:dyDescent="0.25">
      <c r="A66" s="788" t="s">
        <v>630</v>
      </c>
      <c r="B66" s="787">
        <v>100054121196.69995</v>
      </c>
      <c r="C66" s="786">
        <v>2599258708.7393403</v>
      </c>
      <c r="D66" s="785">
        <v>5118089770.7414894</v>
      </c>
      <c r="E66" s="784">
        <v>111624555968.79077</v>
      </c>
      <c r="G66" s="788" t="str">
        <f>A66</f>
        <v>TOTAL STATISTIQUE MENSUELLE DES DÉPENSES</v>
      </c>
      <c r="H66" s="855">
        <v>4.6704457831608925E-2</v>
      </c>
      <c r="I66" s="854">
        <v>2.6687922858922075E-2</v>
      </c>
      <c r="J66" s="853">
        <v>5.2974104342692341E-2</v>
      </c>
      <c r="K66" s="852">
        <v>4.6319716024900925E-2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J154" sqref="J154"/>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30.6.2024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76543750</v>
      </c>
      <c r="D10" s="30">
        <v>29532012</v>
      </c>
      <c r="E10" s="30">
        <v>106075762</v>
      </c>
      <c r="F10" s="222">
        <v>1251886</v>
      </c>
      <c r="G10" s="179">
        <v>-7.7088218189413915E-4</v>
      </c>
      <c r="H10" s="20"/>
    </row>
    <row r="11" spans="1:8" ht="10.5" customHeight="1" x14ac:dyDescent="0.2">
      <c r="B11" s="16" t="s">
        <v>23</v>
      </c>
      <c r="C11" s="30">
        <v>1484299</v>
      </c>
      <c r="D11" s="30">
        <v>4608706</v>
      </c>
      <c r="E11" s="30">
        <v>6093005</v>
      </c>
      <c r="F11" s="222">
        <v>2651</v>
      </c>
      <c r="G11" s="179">
        <v>-0.10400055409866105</v>
      </c>
      <c r="H11" s="20"/>
    </row>
    <row r="12" spans="1:8" ht="10.5" customHeight="1" x14ac:dyDescent="0.2">
      <c r="B12" s="33" t="s">
        <v>193</v>
      </c>
      <c r="C12" s="30">
        <v>314949.54999999818</v>
      </c>
      <c r="D12" s="30">
        <v>1200956.5499999998</v>
      </c>
      <c r="E12" s="30">
        <v>1515906.099999998</v>
      </c>
      <c r="F12" s="222">
        <v>1152611.3999999999</v>
      </c>
      <c r="G12" s="179">
        <v>-0.12928378920017303</v>
      </c>
      <c r="H12" s="20"/>
    </row>
    <row r="13" spans="1:8" ht="10.5" customHeight="1" x14ac:dyDescent="0.2">
      <c r="B13" s="33" t="s">
        <v>194</v>
      </c>
      <c r="C13" s="30">
        <v>4074586</v>
      </c>
      <c r="D13" s="30">
        <v>1824339</v>
      </c>
      <c r="E13" s="30">
        <v>5898925</v>
      </c>
      <c r="F13" s="222">
        <v>296691</v>
      </c>
      <c r="G13" s="179">
        <v>1.0768704599218859E-2</v>
      </c>
      <c r="H13" s="20"/>
    </row>
    <row r="14" spans="1:8" x14ac:dyDescent="0.2">
      <c r="B14" s="33" t="s">
        <v>322</v>
      </c>
      <c r="C14" s="30">
        <v>188682</v>
      </c>
      <c r="D14" s="30">
        <v>55880</v>
      </c>
      <c r="E14" s="30">
        <v>244562</v>
      </c>
      <c r="F14" s="222">
        <v>14445</v>
      </c>
      <c r="G14" s="179">
        <v>5.4341968554516562E-2</v>
      </c>
      <c r="H14" s="20"/>
    </row>
    <row r="15" spans="1:8" x14ac:dyDescent="0.2">
      <c r="B15" s="33" t="s">
        <v>324</v>
      </c>
      <c r="C15" s="30">
        <v>24</v>
      </c>
      <c r="D15" s="30">
        <v>13</v>
      </c>
      <c r="E15" s="30">
        <v>37</v>
      </c>
      <c r="F15" s="222">
        <v>12</v>
      </c>
      <c r="G15" s="179">
        <v>0.1212121212121211</v>
      </c>
      <c r="H15" s="20"/>
    </row>
    <row r="16" spans="1:8" x14ac:dyDescent="0.2">
      <c r="B16" s="33" t="s">
        <v>325</v>
      </c>
      <c r="C16" s="30">
        <v>91</v>
      </c>
      <c r="D16" s="30">
        <v>1654</v>
      </c>
      <c r="E16" s="30">
        <v>1745</v>
      </c>
      <c r="F16" s="222">
        <v>1566</v>
      </c>
      <c r="G16" s="179">
        <v>-2.947719688542827E-2</v>
      </c>
      <c r="H16" s="20"/>
    </row>
    <row r="17" spans="1:8" x14ac:dyDescent="0.2">
      <c r="B17" s="33" t="s">
        <v>320</v>
      </c>
      <c r="C17" s="30">
        <v>961512</v>
      </c>
      <c r="D17" s="30">
        <v>486865</v>
      </c>
      <c r="E17" s="30">
        <v>1448377</v>
      </c>
      <c r="F17" s="222">
        <v>32715</v>
      </c>
      <c r="G17" s="179">
        <v>-9.0030829119224554E-2</v>
      </c>
      <c r="H17" s="20"/>
    </row>
    <row r="18" spans="1:8" x14ac:dyDescent="0.2">
      <c r="B18" s="33" t="s">
        <v>321</v>
      </c>
      <c r="C18" s="30">
        <v>123996</v>
      </c>
      <c r="D18" s="30">
        <v>7932</v>
      </c>
      <c r="E18" s="30">
        <v>131928</v>
      </c>
      <c r="F18" s="222">
        <v>300</v>
      </c>
      <c r="G18" s="179">
        <v>0.23163673027372189</v>
      </c>
      <c r="H18" s="20"/>
    </row>
    <row r="19" spans="1:8" x14ac:dyDescent="0.2">
      <c r="B19" s="33" t="s">
        <v>323</v>
      </c>
      <c r="C19" s="30">
        <v>2800281</v>
      </c>
      <c r="D19" s="30">
        <v>1271995</v>
      </c>
      <c r="E19" s="30">
        <v>4072276</v>
      </c>
      <c r="F19" s="222">
        <v>247653</v>
      </c>
      <c r="G19" s="179">
        <v>4.3237896685971666E-2</v>
      </c>
      <c r="H19" s="20"/>
    </row>
    <row r="20" spans="1:8" x14ac:dyDescent="0.2">
      <c r="B20" s="16" t="s">
        <v>195</v>
      </c>
      <c r="C20" s="30">
        <v>4389535.5499999989</v>
      </c>
      <c r="D20" s="30">
        <v>3025295.55</v>
      </c>
      <c r="E20" s="30">
        <v>7414831.0999999987</v>
      </c>
      <c r="F20" s="222">
        <v>1449302.4</v>
      </c>
      <c r="G20" s="179">
        <v>-2.1411253274927322E-2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29496730</v>
      </c>
      <c r="D23" s="30">
        <v>12368241</v>
      </c>
      <c r="E23" s="30">
        <v>41864971</v>
      </c>
      <c r="F23" s="222">
        <v>3065854</v>
      </c>
      <c r="G23" s="179">
        <v>-6.3296595314923376E-3</v>
      </c>
      <c r="H23" s="20"/>
    </row>
    <row r="24" spans="1:8" ht="10.5" customHeight="1" x14ac:dyDescent="0.2">
      <c r="B24" s="16" t="s">
        <v>23</v>
      </c>
      <c r="C24" s="30">
        <v>11860</v>
      </c>
      <c r="D24" s="30">
        <v>19645</v>
      </c>
      <c r="E24" s="30">
        <v>31505</v>
      </c>
      <c r="F24" s="222">
        <v>64</v>
      </c>
      <c r="G24" s="179">
        <v>-0.20516184373186674</v>
      </c>
      <c r="H24" s="34"/>
    </row>
    <row r="25" spans="1:8" ht="10.5" customHeight="1" x14ac:dyDescent="0.2">
      <c r="B25" s="33" t="s">
        <v>193</v>
      </c>
      <c r="C25" s="30">
        <v>1433873.1199999999</v>
      </c>
      <c r="D25" s="30">
        <v>10475165.73</v>
      </c>
      <c r="E25" s="30">
        <v>11909038.850000001</v>
      </c>
      <c r="F25" s="222">
        <v>10060245.4</v>
      </c>
      <c r="G25" s="179">
        <v>-3.0062475737133165E-2</v>
      </c>
      <c r="H25" s="34"/>
    </row>
    <row r="26" spans="1:8" ht="10.5" customHeight="1" x14ac:dyDescent="0.2">
      <c r="B26" s="33" t="s">
        <v>194</v>
      </c>
      <c r="C26" s="30">
        <v>61863232.5</v>
      </c>
      <c r="D26" s="30">
        <v>33450997</v>
      </c>
      <c r="E26" s="30">
        <v>95314229.5</v>
      </c>
      <c r="F26" s="222">
        <v>15226414.5</v>
      </c>
      <c r="G26" s="179">
        <v>2.5328166293081988E-2</v>
      </c>
      <c r="H26" s="34"/>
    </row>
    <row r="27" spans="1:8" ht="10.5" customHeight="1" x14ac:dyDescent="0.2">
      <c r="B27" s="33" t="s">
        <v>322</v>
      </c>
      <c r="C27" s="30">
        <v>1086343.5</v>
      </c>
      <c r="D27" s="30">
        <v>3345286</v>
      </c>
      <c r="E27" s="30">
        <v>4431629.5</v>
      </c>
      <c r="F27" s="222">
        <v>2853580</v>
      </c>
      <c r="G27" s="179">
        <v>1.0959747229808192E-2</v>
      </c>
      <c r="H27" s="34"/>
    </row>
    <row r="28" spans="1:8" ht="10.5" customHeight="1" x14ac:dyDescent="0.2">
      <c r="B28" s="33" t="s">
        <v>324</v>
      </c>
      <c r="C28" s="30">
        <v>3486</v>
      </c>
      <c r="D28" s="30">
        <v>53043</v>
      </c>
      <c r="E28" s="30">
        <v>56529</v>
      </c>
      <c r="F28" s="222">
        <v>54360</v>
      </c>
      <c r="G28" s="179">
        <v>-0.12935867422375558</v>
      </c>
      <c r="H28" s="34"/>
    </row>
    <row r="29" spans="1:8" ht="10.5" customHeight="1" x14ac:dyDescent="0.2">
      <c r="B29" s="33" t="s">
        <v>325</v>
      </c>
      <c r="C29" s="30">
        <v>45156</v>
      </c>
      <c r="D29" s="30">
        <v>4253977</v>
      </c>
      <c r="E29" s="30">
        <v>4299133</v>
      </c>
      <c r="F29" s="222">
        <v>4238905</v>
      </c>
      <c r="G29" s="179">
        <v>2.3681643357296167E-3</v>
      </c>
      <c r="H29" s="34"/>
    </row>
    <row r="30" spans="1:8" ht="10.5" customHeight="1" x14ac:dyDescent="0.2">
      <c r="B30" s="33" t="s">
        <v>320</v>
      </c>
      <c r="C30" s="30">
        <v>10130649</v>
      </c>
      <c r="D30" s="30">
        <v>4169642</v>
      </c>
      <c r="E30" s="30">
        <v>14300291</v>
      </c>
      <c r="F30" s="222">
        <v>412670</v>
      </c>
      <c r="G30" s="179">
        <v>2.2794916912835861E-2</v>
      </c>
      <c r="H30" s="34"/>
    </row>
    <row r="31" spans="1:8" ht="10.5" customHeight="1" x14ac:dyDescent="0.2">
      <c r="B31" s="33" t="s">
        <v>321</v>
      </c>
      <c r="C31" s="30">
        <v>24622700</v>
      </c>
      <c r="D31" s="30">
        <v>7900409</v>
      </c>
      <c r="E31" s="30">
        <v>32523109</v>
      </c>
      <c r="F31" s="222">
        <v>2044353</v>
      </c>
      <c r="G31" s="179">
        <v>4.0644065101806515E-2</v>
      </c>
      <c r="H31" s="34"/>
    </row>
    <row r="32" spans="1:8" ht="10.5" customHeight="1" x14ac:dyDescent="0.2">
      <c r="B32" s="33" t="s">
        <v>323</v>
      </c>
      <c r="C32" s="30">
        <v>25974898</v>
      </c>
      <c r="D32" s="30">
        <v>13728640</v>
      </c>
      <c r="E32" s="30">
        <v>39703538</v>
      </c>
      <c r="F32" s="222">
        <v>5622546.5</v>
      </c>
      <c r="G32" s="179">
        <v>1.835820812832889E-2</v>
      </c>
      <c r="H32" s="34"/>
    </row>
    <row r="33" spans="1:8" ht="10.5" customHeight="1" x14ac:dyDescent="0.2">
      <c r="B33" s="269" t="s">
        <v>195</v>
      </c>
      <c r="C33" s="30">
        <v>63297105.620000005</v>
      </c>
      <c r="D33" s="30">
        <v>43926162.729999997</v>
      </c>
      <c r="E33" s="30">
        <v>107223268.35000001</v>
      </c>
      <c r="F33" s="222">
        <v>25286659.899999999</v>
      </c>
      <c r="G33" s="179">
        <v>1.8865715382240911E-2</v>
      </c>
      <c r="H33" s="34"/>
    </row>
    <row r="34" spans="1:8" ht="10.5" customHeight="1" x14ac:dyDescent="0.2">
      <c r="B34" s="16" t="s">
        <v>196</v>
      </c>
      <c r="C34" s="30">
        <v>28399</v>
      </c>
      <c r="D34" s="30">
        <v>2176</v>
      </c>
      <c r="E34" s="30">
        <v>30575</v>
      </c>
      <c r="F34" s="222">
        <v>104</v>
      </c>
      <c r="G34" s="179">
        <v>-0.27373571818808051</v>
      </c>
      <c r="H34" s="34"/>
    </row>
    <row r="35" spans="1:8" ht="10.5" customHeight="1" x14ac:dyDescent="0.2">
      <c r="B35" s="16" t="s">
        <v>197</v>
      </c>
      <c r="C35" s="30">
        <v>19759</v>
      </c>
      <c r="D35" s="30">
        <v>1466</v>
      </c>
      <c r="E35" s="30">
        <v>21225</v>
      </c>
      <c r="F35" s="222">
        <v>38</v>
      </c>
      <c r="G35" s="179">
        <v>-0.17665541720004652</v>
      </c>
      <c r="H35" s="34"/>
    </row>
    <row r="36" spans="1:8" ht="10.5" customHeight="1" x14ac:dyDescent="0.2">
      <c r="B36" s="16" t="s">
        <v>198</v>
      </c>
      <c r="C36" s="30">
        <v>127283.62</v>
      </c>
      <c r="D36" s="30">
        <v>1751362</v>
      </c>
      <c r="E36" s="30">
        <v>1878645.62</v>
      </c>
      <c r="F36" s="222"/>
      <c r="G36" s="179">
        <v>-6.1729943077917349E-2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106040480</v>
      </c>
      <c r="D39" s="30">
        <v>41900253</v>
      </c>
      <c r="E39" s="30">
        <v>147940733</v>
      </c>
      <c r="F39" s="222">
        <v>4317740</v>
      </c>
      <c r="G39" s="179">
        <v>-2.350231099359501E-3</v>
      </c>
      <c r="H39" s="34"/>
    </row>
    <row r="40" spans="1:8" ht="10.5" customHeight="1" x14ac:dyDescent="0.2">
      <c r="B40" s="16" t="s">
        <v>23</v>
      </c>
      <c r="C40" s="30">
        <v>1496159</v>
      </c>
      <c r="D40" s="30">
        <v>4628351</v>
      </c>
      <c r="E40" s="30">
        <v>6124510</v>
      </c>
      <c r="F40" s="222">
        <v>2715</v>
      </c>
      <c r="G40" s="179">
        <v>-0.10458678308213465</v>
      </c>
      <c r="H40" s="34"/>
    </row>
    <row r="41" spans="1:8" s="28" customFormat="1" ht="10.5" customHeight="1" x14ac:dyDescent="0.2">
      <c r="A41" s="24"/>
      <c r="B41" s="33" t="s">
        <v>193</v>
      </c>
      <c r="C41" s="30">
        <v>1748822.6699999978</v>
      </c>
      <c r="D41" s="30">
        <v>11676122.279999999</v>
      </c>
      <c r="E41" s="30">
        <v>13424944.949999997</v>
      </c>
      <c r="F41" s="222">
        <v>11212856.800000001</v>
      </c>
      <c r="G41" s="179">
        <v>-4.2384422576645986E-2</v>
      </c>
      <c r="H41" s="27"/>
    </row>
    <row r="42" spans="1:8" ht="10.5" customHeight="1" x14ac:dyDescent="0.2">
      <c r="B42" s="33" t="s">
        <v>194</v>
      </c>
      <c r="C42" s="30">
        <v>65937818.5</v>
      </c>
      <c r="D42" s="30">
        <v>35275336</v>
      </c>
      <c r="E42" s="30">
        <v>101213154.5</v>
      </c>
      <c r="F42" s="222">
        <v>15523105.5</v>
      </c>
      <c r="G42" s="179">
        <v>2.4468107999076283E-2</v>
      </c>
      <c r="H42" s="34"/>
    </row>
    <row r="43" spans="1:8" ht="10.5" customHeight="1" x14ac:dyDescent="0.2">
      <c r="B43" s="33" t="s">
        <v>322</v>
      </c>
      <c r="C43" s="30">
        <v>1275025.5</v>
      </c>
      <c r="D43" s="30">
        <v>3401166</v>
      </c>
      <c r="E43" s="30">
        <v>4676191.5</v>
      </c>
      <c r="F43" s="222">
        <v>2868025</v>
      </c>
      <c r="G43" s="179">
        <v>1.3139947657301976E-2</v>
      </c>
      <c r="H43" s="34"/>
    </row>
    <row r="44" spans="1:8" ht="10.5" customHeight="1" x14ac:dyDescent="0.2">
      <c r="B44" s="33" t="s">
        <v>324</v>
      </c>
      <c r="C44" s="30">
        <v>3510</v>
      </c>
      <c r="D44" s="30">
        <v>53056</v>
      </c>
      <c r="E44" s="343">
        <v>56566</v>
      </c>
      <c r="F44" s="222">
        <v>54372</v>
      </c>
      <c r="G44" s="344">
        <v>-0.12923138498483711</v>
      </c>
      <c r="H44" s="34"/>
    </row>
    <row r="45" spans="1:8" ht="10.5" customHeight="1" x14ac:dyDescent="0.2">
      <c r="B45" s="33" t="s">
        <v>325</v>
      </c>
      <c r="C45" s="30">
        <v>45247</v>
      </c>
      <c r="D45" s="30">
        <v>4255631</v>
      </c>
      <c r="E45" s="343">
        <v>4300878</v>
      </c>
      <c r="F45" s="222">
        <v>4240471</v>
      </c>
      <c r="G45" s="344">
        <v>2.3548198996266034E-3</v>
      </c>
      <c r="H45" s="34"/>
    </row>
    <row r="46" spans="1:8" ht="10.5" customHeight="1" x14ac:dyDescent="0.2">
      <c r="B46" s="33" t="s">
        <v>320</v>
      </c>
      <c r="C46" s="30">
        <v>11092161</v>
      </c>
      <c r="D46" s="30">
        <v>4656507</v>
      </c>
      <c r="E46" s="343">
        <v>15748668</v>
      </c>
      <c r="F46" s="222">
        <v>445385</v>
      </c>
      <c r="G46" s="344">
        <v>1.1263474138585972E-2</v>
      </c>
      <c r="H46" s="34"/>
    </row>
    <row r="47" spans="1:8" ht="10.5" customHeight="1" x14ac:dyDescent="0.2">
      <c r="B47" s="33" t="s">
        <v>321</v>
      </c>
      <c r="C47" s="30">
        <v>24746696</v>
      </c>
      <c r="D47" s="30">
        <v>7908341</v>
      </c>
      <c r="E47" s="343">
        <v>32655037</v>
      </c>
      <c r="F47" s="222">
        <v>2044653</v>
      </c>
      <c r="G47" s="344">
        <v>4.129643698928831E-2</v>
      </c>
      <c r="H47" s="34"/>
    </row>
    <row r="48" spans="1:8" ht="10.5" customHeight="1" x14ac:dyDescent="0.2">
      <c r="B48" s="33" t="s">
        <v>323</v>
      </c>
      <c r="C48" s="30">
        <v>28775179</v>
      </c>
      <c r="D48" s="30">
        <v>15000635</v>
      </c>
      <c r="E48" s="343">
        <v>43775814</v>
      </c>
      <c r="F48" s="222">
        <v>5870199.5</v>
      </c>
      <c r="G48" s="344">
        <v>2.0622485838557969E-2</v>
      </c>
      <c r="H48" s="34"/>
    </row>
    <row r="49" spans="1:8" ht="10.5" customHeight="1" x14ac:dyDescent="0.2">
      <c r="B49" s="269" t="s">
        <v>195</v>
      </c>
      <c r="C49" s="30">
        <v>67686641.170000017</v>
      </c>
      <c r="D49" s="30">
        <v>46951458.280000001</v>
      </c>
      <c r="E49" s="343">
        <v>114638099.45</v>
      </c>
      <c r="F49" s="222">
        <v>26735962.299999997</v>
      </c>
      <c r="G49" s="344">
        <v>1.6160566434847867E-2</v>
      </c>
      <c r="H49" s="34"/>
    </row>
    <row r="50" spans="1:8" ht="10.5" customHeight="1" x14ac:dyDescent="0.2">
      <c r="B50" s="16" t="s">
        <v>196</v>
      </c>
      <c r="C50" s="30">
        <v>28399</v>
      </c>
      <c r="D50" s="30">
        <v>2176</v>
      </c>
      <c r="E50" s="343">
        <v>30575</v>
      </c>
      <c r="F50" s="222">
        <v>104</v>
      </c>
      <c r="G50" s="344">
        <v>-0.27373571818808051</v>
      </c>
      <c r="H50" s="34"/>
    </row>
    <row r="51" spans="1:8" s="28" customFormat="1" ht="10.5" customHeight="1" x14ac:dyDescent="0.2">
      <c r="A51" s="24"/>
      <c r="B51" s="16" t="s">
        <v>197</v>
      </c>
      <c r="C51" s="30">
        <v>19759</v>
      </c>
      <c r="D51" s="30">
        <v>1466</v>
      </c>
      <c r="E51" s="343">
        <v>21225</v>
      </c>
      <c r="F51" s="222">
        <v>38</v>
      </c>
      <c r="G51" s="344">
        <v>-0.17665541720004652</v>
      </c>
      <c r="H51" s="27"/>
    </row>
    <row r="52" spans="1:8" ht="10.5" customHeight="1" x14ac:dyDescent="0.2">
      <c r="B52" s="16" t="s">
        <v>198</v>
      </c>
      <c r="C52" s="30">
        <v>127283.62</v>
      </c>
      <c r="D52" s="30">
        <v>1751362</v>
      </c>
      <c r="E52" s="343">
        <v>1878645.62</v>
      </c>
      <c r="F52" s="222"/>
      <c r="G52" s="344">
        <v>-6.1729943077917349E-2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1915381</v>
      </c>
      <c r="D55" s="30">
        <v>864817</v>
      </c>
      <c r="E55" s="30">
        <v>2780198</v>
      </c>
      <c r="F55" s="222">
        <v>1382</v>
      </c>
      <c r="G55" s="179">
        <v>8.8973363180045784E-2</v>
      </c>
      <c r="H55" s="34"/>
    </row>
    <row r="56" spans="1:8" ht="10.5" customHeight="1" x14ac:dyDescent="0.2">
      <c r="B56" s="16" t="s">
        <v>23</v>
      </c>
      <c r="C56" s="30">
        <v>16032</v>
      </c>
      <c r="D56" s="30">
        <v>29237</v>
      </c>
      <c r="E56" s="30">
        <v>45269</v>
      </c>
      <c r="F56" s="222"/>
      <c r="G56" s="179">
        <v>-0.11431757708561585</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5296777</v>
      </c>
      <c r="D59" s="30">
        <v>369643</v>
      </c>
      <c r="E59" s="30">
        <v>5666420</v>
      </c>
      <c r="F59" s="222">
        <v>120</v>
      </c>
      <c r="G59" s="179">
        <v>2.2404586829314344E-3</v>
      </c>
      <c r="H59" s="36"/>
    </row>
    <row r="60" spans="1:8" s="28" customFormat="1" ht="10.5" customHeight="1" x14ac:dyDescent="0.2">
      <c r="A60" s="24"/>
      <c r="B60" s="16" t="s">
        <v>23</v>
      </c>
      <c r="C60" s="30">
        <v>1487</v>
      </c>
      <c r="D60" s="30">
        <v>465</v>
      </c>
      <c r="E60" s="30">
        <v>1952</v>
      </c>
      <c r="F60" s="222"/>
      <c r="G60" s="179">
        <v>0.81076066790352508</v>
      </c>
      <c r="H60" s="36"/>
    </row>
    <row r="61" spans="1:8" s="28" customFormat="1" ht="10.5" customHeight="1" x14ac:dyDescent="0.2">
      <c r="A61" s="24"/>
      <c r="B61" s="16" t="s">
        <v>225</v>
      </c>
      <c r="C61" s="30">
        <v>24453252.270000003</v>
      </c>
      <c r="D61" s="30">
        <v>641321.04</v>
      </c>
      <c r="E61" s="30">
        <v>25094573.310000002</v>
      </c>
      <c r="F61" s="222">
        <v>551</v>
      </c>
      <c r="G61" s="179">
        <v>1.8416990614339657E-2</v>
      </c>
      <c r="H61" s="36"/>
    </row>
    <row r="62" spans="1:8" s="28" customFormat="1" ht="10.5" customHeight="1" x14ac:dyDescent="0.2">
      <c r="A62" s="24"/>
      <c r="B62" s="16" t="s">
        <v>200</v>
      </c>
      <c r="C62" s="30">
        <v>34369</v>
      </c>
      <c r="D62" s="30">
        <v>241219</v>
      </c>
      <c r="E62" s="30">
        <v>275588</v>
      </c>
      <c r="F62" s="222">
        <v>80</v>
      </c>
      <c r="G62" s="179">
        <v>7.8554767607508014E-2</v>
      </c>
      <c r="H62" s="36"/>
    </row>
    <row r="63" spans="1:8" s="28" customFormat="1" ht="10.5" customHeight="1" x14ac:dyDescent="0.2">
      <c r="A63" s="24"/>
      <c r="B63" s="16" t="s">
        <v>201</v>
      </c>
      <c r="C63" s="30">
        <v>2383829</v>
      </c>
      <c r="D63" s="30">
        <v>629497</v>
      </c>
      <c r="E63" s="30">
        <v>3013326</v>
      </c>
      <c r="F63" s="222">
        <v>46479</v>
      </c>
      <c r="G63" s="179">
        <v>1.8657707865836981E-2</v>
      </c>
      <c r="H63" s="36"/>
    </row>
    <row r="64" spans="1:8" s="28" customFormat="1" ht="10.5" customHeight="1" x14ac:dyDescent="0.2">
      <c r="A64" s="24"/>
      <c r="B64" s="16" t="s">
        <v>202</v>
      </c>
      <c r="C64" s="30">
        <v>27047538</v>
      </c>
      <c r="D64" s="30">
        <v>1725135</v>
      </c>
      <c r="E64" s="30">
        <v>28772673</v>
      </c>
      <c r="F64" s="222">
        <v>20567</v>
      </c>
      <c r="G64" s="179">
        <v>2.4017802089663531E-2</v>
      </c>
      <c r="H64" s="36"/>
    </row>
    <row r="65" spans="1:8" s="28" customFormat="1" ht="10.5" customHeight="1" x14ac:dyDescent="0.2">
      <c r="A65" s="24"/>
      <c r="B65" s="16" t="s">
        <v>203</v>
      </c>
      <c r="C65" s="30">
        <v>7145583</v>
      </c>
      <c r="D65" s="30">
        <v>544127</v>
      </c>
      <c r="E65" s="30">
        <v>7689710</v>
      </c>
      <c r="F65" s="222">
        <v>40</v>
      </c>
      <c r="G65" s="179">
        <v>-1.7809358931029751E-2</v>
      </c>
      <c r="H65" s="36"/>
    </row>
    <row r="66" spans="1:8" s="28" customFormat="1" ht="10.5" customHeight="1" x14ac:dyDescent="0.2">
      <c r="A66" s="24"/>
      <c r="B66" s="16" t="s">
        <v>204</v>
      </c>
      <c r="C66" s="30">
        <v>8585650.9000000004</v>
      </c>
      <c r="D66" s="30">
        <v>110551030.31</v>
      </c>
      <c r="E66" s="30">
        <v>119136681.21000001</v>
      </c>
      <c r="F66" s="222"/>
      <c r="G66" s="179">
        <v>2.8127220983108492E-2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6109573</v>
      </c>
      <c r="D69" s="30">
        <v>2602203</v>
      </c>
      <c r="E69" s="30">
        <v>8711776</v>
      </c>
      <c r="F69" s="222"/>
      <c r="G69" s="179">
        <v>0.10040590510776037</v>
      </c>
      <c r="H69" s="36"/>
    </row>
    <row r="70" spans="1:8" s="28" customFormat="1" ht="10.5" customHeight="1" x14ac:dyDescent="0.2">
      <c r="A70" s="24"/>
      <c r="B70" s="16" t="s">
        <v>23</v>
      </c>
      <c r="C70" s="30">
        <v>13943</v>
      </c>
      <c r="D70" s="30">
        <v>59534</v>
      </c>
      <c r="E70" s="30">
        <v>73477</v>
      </c>
      <c r="F70" s="222"/>
      <c r="G70" s="179">
        <v>4.7367220685919476E-2</v>
      </c>
      <c r="H70" s="36"/>
    </row>
    <row r="71" spans="1:8" s="28" customFormat="1" ht="10.5" customHeight="1" x14ac:dyDescent="0.2">
      <c r="A71" s="24"/>
      <c r="B71" s="33" t="s">
        <v>193</v>
      </c>
      <c r="C71" s="30">
        <v>2523805.81</v>
      </c>
      <c r="D71" s="30">
        <v>1387276.47</v>
      </c>
      <c r="E71" s="30">
        <v>3911082.2800000003</v>
      </c>
      <c r="F71" s="222"/>
      <c r="G71" s="179">
        <v>3.1276698571717221E-2</v>
      </c>
      <c r="H71" s="36"/>
    </row>
    <row r="72" spans="1:8" ht="10.5" customHeight="1" x14ac:dyDescent="0.2">
      <c r="B72" s="33" t="s">
        <v>194</v>
      </c>
      <c r="C72" s="30">
        <v>4503313</v>
      </c>
      <c r="D72" s="30">
        <v>1244382</v>
      </c>
      <c r="E72" s="30">
        <v>5747695</v>
      </c>
      <c r="F72" s="222"/>
      <c r="G72" s="179">
        <v>4.4156654335832712E-2</v>
      </c>
      <c r="H72" s="34"/>
    </row>
    <row r="73" spans="1:8" ht="10.5" customHeight="1" x14ac:dyDescent="0.2">
      <c r="B73" s="33" t="s">
        <v>322</v>
      </c>
      <c r="C73" s="30">
        <v>67906.5</v>
      </c>
      <c r="D73" s="30">
        <v>48448</v>
      </c>
      <c r="E73" s="30">
        <v>116354.5</v>
      </c>
      <c r="F73" s="222"/>
      <c r="G73" s="179">
        <v>0.3942769153340564</v>
      </c>
      <c r="H73" s="34"/>
    </row>
    <row r="74" spans="1:8" ht="10.5" customHeight="1" x14ac:dyDescent="0.2">
      <c r="B74" s="33" t="s">
        <v>324</v>
      </c>
      <c r="C74" s="30">
        <v>77</v>
      </c>
      <c r="D74" s="30">
        <v>1438</v>
      </c>
      <c r="E74" s="30">
        <v>1515</v>
      </c>
      <c r="F74" s="222"/>
      <c r="G74" s="179">
        <v>0.19010212097407697</v>
      </c>
      <c r="H74" s="34"/>
    </row>
    <row r="75" spans="1:8" ht="10.5" customHeight="1" x14ac:dyDescent="0.2">
      <c r="B75" s="33" t="s">
        <v>325</v>
      </c>
      <c r="C75" s="30">
        <v>458</v>
      </c>
      <c r="D75" s="30">
        <v>19586</v>
      </c>
      <c r="E75" s="30">
        <v>20044</v>
      </c>
      <c r="F75" s="222"/>
      <c r="G75" s="179">
        <v>-0.34612122398381939</v>
      </c>
      <c r="H75" s="34"/>
    </row>
    <row r="76" spans="1:8" ht="10.5" customHeight="1" x14ac:dyDescent="0.2">
      <c r="B76" s="33" t="s">
        <v>320</v>
      </c>
      <c r="C76" s="30">
        <v>292340.5</v>
      </c>
      <c r="D76" s="30">
        <v>85016</v>
      </c>
      <c r="E76" s="30">
        <v>377356.5</v>
      </c>
      <c r="F76" s="222"/>
      <c r="G76" s="179">
        <v>2.5943819430473081E-2</v>
      </c>
      <c r="H76" s="34"/>
    </row>
    <row r="77" spans="1:8" ht="10.5" customHeight="1" x14ac:dyDescent="0.2">
      <c r="B77" s="33" t="s">
        <v>321</v>
      </c>
      <c r="C77" s="30">
        <v>1212240</v>
      </c>
      <c r="D77" s="30">
        <v>147241</v>
      </c>
      <c r="E77" s="30">
        <v>1359481</v>
      </c>
      <c r="F77" s="222"/>
      <c r="G77" s="179">
        <v>0.10185961164072799</v>
      </c>
      <c r="H77" s="34"/>
    </row>
    <row r="78" spans="1:8" ht="10.5" customHeight="1" x14ac:dyDescent="0.2">
      <c r="B78" s="33" t="s">
        <v>323</v>
      </c>
      <c r="C78" s="30">
        <v>2930291</v>
      </c>
      <c r="D78" s="30">
        <v>942653</v>
      </c>
      <c r="E78" s="30">
        <v>3872944</v>
      </c>
      <c r="F78" s="222"/>
      <c r="G78" s="179">
        <v>2.252424041891099E-2</v>
      </c>
      <c r="H78" s="34"/>
    </row>
    <row r="79" spans="1:8" ht="10.5" customHeight="1" x14ac:dyDescent="0.2">
      <c r="B79" s="16" t="s">
        <v>195</v>
      </c>
      <c r="C79" s="30">
        <v>7027118.8100000005</v>
      </c>
      <c r="D79" s="30">
        <v>2631658.4699999997</v>
      </c>
      <c r="E79" s="30">
        <v>9658777.2800000012</v>
      </c>
      <c r="F79" s="222"/>
      <c r="G79" s="179">
        <v>3.8902669327762984E-2</v>
      </c>
      <c r="H79" s="34"/>
    </row>
    <row r="80" spans="1:8" ht="10.5" customHeight="1" x14ac:dyDescent="0.2">
      <c r="B80" s="16" t="s">
        <v>196</v>
      </c>
      <c r="C80" s="30">
        <v>6381</v>
      </c>
      <c r="D80" s="30">
        <v>630</v>
      </c>
      <c r="E80" s="30">
        <v>7011</v>
      </c>
      <c r="F80" s="222"/>
      <c r="G80" s="179">
        <v>4.0207715133531163E-2</v>
      </c>
      <c r="H80" s="34"/>
    </row>
    <row r="81" spans="1:8" ht="10.5" customHeight="1" x14ac:dyDescent="0.2">
      <c r="B81" s="16" t="s">
        <v>197</v>
      </c>
      <c r="C81" s="30">
        <v>2613</v>
      </c>
      <c r="D81" s="30">
        <v>190</v>
      </c>
      <c r="E81" s="30">
        <v>2803</v>
      </c>
      <c r="F81" s="222"/>
      <c r="G81" s="179">
        <v>7.8906851424172419E-2</v>
      </c>
      <c r="H81" s="34"/>
    </row>
    <row r="82" spans="1:8" s="28" customFormat="1" ht="10.5" customHeight="1" x14ac:dyDescent="0.2">
      <c r="A82" s="24"/>
      <c r="B82" s="16" t="s">
        <v>198</v>
      </c>
      <c r="C82" s="30">
        <v>3450</v>
      </c>
      <c r="D82" s="30">
        <v>58950</v>
      </c>
      <c r="E82" s="30">
        <v>62400</v>
      </c>
      <c r="F82" s="222"/>
      <c r="G82" s="179">
        <v>-0.38005444393665433</v>
      </c>
      <c r="H82" s="36"/>
    </row>
    <row r="83" spans="1:8" s="28" customFormat="1" ht="10.5" customHeight="1" x14ac:dyDescent="0.2">
      <c r="A83" s="24"/>
      <c r="B83" s="16" t="s">
        <v>200</v>
      </c>
      <c r="C83" s="46">
        <v>5639</v>
      </c>
      <c r="D83" s="46">
        <v>72879</v>
      </c>
      <c r="E83" s="46">
        <v>78518</v>
      </c>
      <c r="F83" s="222"/>
      <c r="G83" s="190">
        <v>-9.6715559390278982E-2</v>
      </c>
      <c r="H83" s="47"/>
    </row>
    <row r="84" spans="1:8" s="28" customFormat="1" ht="10.5" customHeight="1" x14ac:dyDescent="0.2">
      <c r="A84" s="24"/>
      <c r="B84" s="16" t="s">
        <v>201</v>
      </c>
      <c r="C84" s="46">
        <v>418701</v>
      </c>
      <c r="D84" s="46">
        <v>185018</v>
      </c>
      <c r="E84" s="345">
        <v>603719</v>
      </c>
      <c r="F84" s="222"/>
      <c r="G84" s="346">
        <v>-2.2940828038466199E-2</v>
      </c>
      <c r="H84" s="47"/>
    </row>
    <row r="85" spans="1:8" s="28" customFormat="1" ht="10.5" customHeight="1" x14ac:dyDescent="0.2">
      <c r="A85" s="24"/>
      <c r="B85" s="16" t="s">
        <v>202</v>
      </c>
      <c r="C85" s="46">
        <v>4801477</v>
      </c>
      <c r="D85" s="46">
        <v>379908</v>
      </c>
      <c r="E85" s="345">
        <v>5181385</v>
      </c>
      <c r="F85" s="222"/>
      <c r="G85" s="346">
        <v>2.7874332903381482E-2</v>
      </c>
      <c r="H85" s="47"/>
    </row>
    <row r="86" spans="1:8" s="28" customFormat="1" ht="10.5" customHeight="1" x14ac:dyDescent="0.2">
      <c r="A86" s="24"/>
      <c r="B86" s="16" t="s">
        <v>203</v>
      </c>
      <c r="C86" s="46">
        <v>1466504</v>
      </c>
      <c r="D86" s="46">
        <v>149557</v>
      </c>
      <c r="E86" s="345">
        <v>1616061</v>
      </c>
      <c r="F86" s="222"/>
      <c r="G86" s="346">
        <v>4.7774868703047702E-3</v>
      </c>
      <c r="H86" s="47"/>
    </row>
    <row r="87" spans="1:8" s="28" customFormat="1" ht="10.5" customHeight="1" x14ac:dyDescent="0.2">
      <c r="A87" s="24"/>
      <c r="B87" s="16" t="s">
        <v>204</v>
      </c>
      <c r="C87" s="46">
        <v>982776.42</v>
      </c>
      <c r="D87" s="46">
        <v>12193307.25</v>
      </c>
      <c r="E87" s="345">
        <v>13176083.67</v>
      </c>
      <c r="F87" s="222"/>
      <c r="G87" s="346">
        <v>7.2512448891862702E-2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119362211</v>
      </c>
      <c r="D90" s="46">
        <v>45736916</v>
      </c>
      <c r="E90" s="345">
        <v>165099127</v>
      </c>
      <c r="F90" s="222">
        <v>4319242</v>
      </c>
      <c r="G90" s="346">
        <v>4.1736805112395636E-3</v>
      </c>
      <c r="H90" s="47"/>
    </row>
    <row r="91" spans="1:8" ht="10.5" customHeight="1" x14ac:dyDescent="0.2">
      <c r="B91" s="16" t="s">
        <v>23</v>
      </c>
      <c r="C91" s="348">
        <v>1527621</v>
      </c>
      <c r="D91" s="46">
        <v>4717587</v>
      </c>
      <c r="E91" s="345">
        <v>6245208</v>
      </c>
      <c r="F91" s="222">
        <v>2715</v>
      </c>
      <c r="G91" s="346">
        <v>-0.10298534345540078</v>
      </c>
      <c r="H91" s="47"/>
    </row>
    <row r="92" spans="1:8" ht="10.5" customHeight="1" x14ac:dyDescent="0.2">
      <c r="B92" s="33" t="s">
        <v>193</v>
      </c>
      <c r="C92" s="348">
        <v>29220151.75</v>
      </c>
      <c r="D92" s="46">
        <v>13885609.789999999</v>
      </c>
      <c r="E92" s="46">
        <v>43105761.539999999</v>
      </c>
      <c r="F92" s="222">
        <v>11213738.800000001</v>
      </c>
      <c r="G92" s="190">
        <v>1.5294514606722931E-3</v>
      </c>
      <c r="H92" s="47"/>
    </row>
    <row r="93" spans="1:8" ht="10.5" customHeight="1" x14ac:dyDescent="0.2">
      <c r="B93" s="33" t="s">
        <v>194</v>
      </c>
      <c r="C93" s="348">
        <v>70441131.5</v>
      </c>
      <c r="D93" s="46">
        <v>36519718</v>
      </c>
      <c r="E93" s="46">
        <v>106960849.5</v>
      </c>
      <c r="F93" s="222">
        <v>15523105.5</v>
      </c>
      <c r="G93" s="190">
        <v>2.5507203771351517E-2</v>
      </c>
      <c r="H93" s="47"/>
    </row>
    <row r="94" spans="1:8" ht="10.5" customHeight="1" x14ac:dyDescent="0.2">
      <c r="B94" s="33" t="s">
        <v>322</v>
      </c>
      <c r="C94" s="348">
        <v>1342932</v>
      </c>
      <c r="D94" s="46">
        <v>3449614</v>
      </c>
      <c r="E94" s="46">
        <v>4792546</v>
      </c>
      <c r="F94" s="222">
        <v>2868025</v>
      </c>
      <c r="G94" s="190">
        <v>1.9908725163572116E-2</v>
      </c>
      <c r="H94" s="47"/>
    </row>
    <row r="95" spans="1:8" ht="10.5" customHeight="1" x14ac:dyDescent="0.2">
      <c r="B95" s="33" t="s">
        <v>324</v>
      </c>
      <c r="C95" s="348">
        <v>3587</v>
      </c>
      <c r="D95" s="46">
        <v>54494</v>
      </c>
      <c r="E95" s="46">
        <v>58081</v>
      </c>
      <c r="F95" s="222">
        <v>54372</v>
      </c>
      <c r="G95" s="190">
        <v>-0.1230938792765045</v>
      </c>
      <c r="H95" s="47"/>
    </row>
    <row r="96" spans="1:8" ht="10.5" customHeight="1" x14ac:dyDescent="0.2">
      <c r="B96" s="33" t="s">
        <v>325</v>
      </c>
      <c r="C96" s="348">
        <v>45705</v>
      </c>
      <c r="D96" s="46">
        <v>4275217</v>
      </c>
      <c r="E96" s="46">
        <v>4320922</v>
      </c>
      <c r="F96" s="222">
        <v>4240471</v>
      </c>
      <c r="G96" s="190">
        <v>-1.1709092457401482E-4</v>
      </c>
      <c r="H96" s="47"/>
    </row>
    <row r="97" spans="2:8" ht="10.5" customHeight="1" x14ac:dyDescent="0.2">
      <c r="B97" s="33" t="s">
        <v>320</v>
      </c>
      <c r="C97" s="348">
        <v>11384501.5</v>
      </c>
      <c r="D97" s="46">
        <v>4741523</v>
      </c>
      <c r="E97" s="46">
        <v>16126024.5</v>
      </c>
      <c r="F97" s="222">
        <v>445385</v>
      </c>
      <c r="G97" s="190">
        <v>1.1602198923497786E-2</v>
      </c>
      <c r="H97" s="47"/>
    </row>
    <row r="98" spans="2:8" ht="10.5" customHeight="1" x14ac:dyDescent="0.2">
      <c r="B98" s="33" t="s">
        <v>321</v>
      </c>
      <c r="C98" s="348">
        <v>25958936</v>
      </c>
      <c r="D98" s="46">
        <v>8055582</v>
      </c>
      <c r="E98" s="46">
        <v>34014518</v>
      </c>
      <c r="F98" s="222">
        <v>2044653</v>
      </c>
      <c r="G98" s="190">
        <v>4.3588996829533766E-2</v>
      </c>
      <c r="H98" s="47"/>
    </row>
    <row r="99" spans="2:8" ht="10.5" customHeight="1" x14ac:dyDescent="0.2">
      <c r="B99" s="33" t="s">
        <v>323</v>
      </c>
      <c r="C99" s="348">
        <v>31705470</v>
      </c>
      <c r="D99" s="46">
        <v>15943288</v>
      </c>
      <c r="E99" s="46">
        <v>47648758</v>
      </c>
      <c r="F99" s="222">
        <v>5870199.5</v>
      </c>
      <c r="G99" s="190">
        <v>2.0776798400399921E-2</v>
      </c>
      <c r="H99" s="47"/>
    </row>
    <row r="100" spans="2:8" ht="10.5" customHeight="1" x14ac:dyDescent="0.2">
      <c r="B100" s="16" t="s">
        <v>195</v>
      </c>
      <c r="C100" s="348">
        <v>99661283.250000015</v>
      </c>
      <c r="D100" s="46">
        <v>50405327.789999999</v>
      </c>
      <c r="E100" s="46">
        <v>150066611.03999999</v>
      </c>
      <c r="F100" s="222">
        <v>26736844.299999997</v>
      </c>
      <c r="G100" s="190">
        <v>1.8503007495989099E-2</v>
      </c>
      <c r="H100" s="47"/>
    </row>
    <row r="101" spans="2:8" ht="10.5" customHeight="1" x14ac:dyDescent="0.2">
      <c r="B101" s="16" t="s">
        <v>196</v>
      </c>
      <c r="C101" s="348">
        <v>34780</v>
      </c>
      <c r="D101" s="46">
        <v>2806</v>
      </c>
      <c r="E101" s="46">
        <v>37586</v>
      </c>
      <c r="F101" s="222">
        <v>104</v>
      </c>
      <c r="G101" s="190">
        <v>-0.23041012305739261</v>
      </c>
      <c r="H101" s="47"/>
    </row>
    <row r="102" spans="2:8" ht="10.5" customHeight="1" x14ac:dyDescent="0.2">
      <c r="B102" s="16" t="s">
        <v>197</v>
      </c>
      <c r="C102" s="348">
        <v>22372</v>
      </c>
      <c r="D102" s="46">
        <v>1656</v>
      </c>
      <c r="E102" s="46">
        <v>24028</v>
      </c>
      <c r="F102" s="222">
        <v>38</v>
      </c>
      <c r="G102" s="190">
        <v>-0.15325792014659756</v>
      </c>
      <c r="H102" s="47"/>
    </row>
    <row r="103" spans="2:8" ht="10.5" customHeight="1" x14ac:dyDescent="0.2">
      <c r="B103" s="16" t="s">
        <v>198</v>
      </c>
      <c r="C103" s="348">
        <v>130733.62</v>
      </c>
      <c r="D103" s="46">
        <v>1810312</v>
      </c>
      <c r="E103" s="46">
        <v>1941045.62</v>
      </c>
      <c r="F103" s="222"/>
      <c r="G103" s="190">
        <v>-7.6966361512070147E-2</v>
      </c>
      <c r="H103" s="47"/>
    </row>
    <row r="104" spans="2:8" ht="10.5" customHeight="1" x14ac:dyDescent="0.2">
      <c r="B104" s="16" t="s">
        <v>200</v>
      </c>
      <c r="C104" s="348">
        <v>40008</v>
      </c>
      <c r="D104" s="46">
        <v>314098</v>
      </c>
      <c r="E104" s="46">
        <v>354106</v>
      </c>
      <c r="F104" s="222">
        <v>80</v>
      </c>
      <c r="G104" s="190">
        <v>3.4064262164869241E-2</v>
      </c>
      <c r="H104" s="47"/>
    </row>
    <row r="105" spans="2:8" ht="10.5" customHeight="1" x14ac:dyDescent="0.2">
      <c r="B105" s="16" t="s">
        <v>201</v>
      </c>
      <c r="C105" s="348">
        <v>2802530</v>
      </c>
      <c r="D105" s="46">
        <v>814515</v>
      </c>
      <c r="E105" s="46">
        <v>3617045</v>
      </c>
      <c r="F105" s="222">
        <v>46479</v>
      </c>
      <c r="G105" s="190">
        <v>1.146998849002312E-2</v>
      </c>
      <c r="H105" s="47"/>
    </row>
    <row r="106" spans="2:8" ht="10.5" customHeight="1" x14ac:dyDescent="0.2">
      <c r="B106" s="16" t="s">
        <v>202</v>
      </c>
      <c r="C106" s="348">
        <v>31849015</v>
      </c>
      <c r="D106" s="46">
        <v>2105043</v>
      </c>
      <c r="E106" s="46">
        <v>33954058</v>
      </c>
      <c r="F106" s="222">
        <v>20567</v>
      </c>
      <c r="G106" s="190">
        <v>2.4604436040171596E-2</v>
      </c>
      <c r="H106" s="47"/>
    </row>
    <row r="107" spans="2:8" ht="10.5" customHeight="1" x14ac:dyDescent="0.2">
      <c r="B107" s="16" t="s">
        <v>203</v>
      </c>
      <c r="C107" s="348">
        <v>8612087</v>
      </c>
      <c r="D107" s="46">
        <v>693684</v>
      </c>
      <c r="E107" s="46">
        <v>9305771</v>
      </c>
      <c r="F107" s="222">
        <v>40</v>
      </c>
      <c r="G107" s="190">
        <v>-1.3960024875181665E-2</v>
      </c>
      <c r="H107" s="47"/>
    </row>
    <row r="108" spans="2:8" ht="10.5" customHeight="1" x14ac:dyDescent="0.2">
      <c r="B108" s="16" t="s">
        <v>204</v>
      </c>
      <c r="C108" s="348">
        <v>9568427.3200000003</v>
      </c>
      <c r="D108" s="46">
        <v>122744337.56</v>
      </c>
      <c r="E108" s="46">
        <v>132312764.88000001</v>
      </c>
      <c r="F108" s="222"/>
      <c r="G108" s="190">
        <v>3.238184384835141E-2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30.6.2024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112291386.10000342</v>
      </c>
      <c r="D119" s="238">
        <v>387578423.94999576</v>
      </c>
      <c r="E119" s="238">
        <v>499869810.04999918</v>
      </c>
      <c r="F119" s="222">
        <v>1365917.6200000162</v>
      </c>
      <c r="G119" s="239">
        <v>-9.5590482113037112E-3</v>
      </c>
      <c r="H119" s="20"/>
    </row>
    <row r="120" spans="1:8" ht="10.5" customHeight="1" x14ac:dyDescent="0.2">
      <c r="A120" s="2"/>
      <c r="B120" s="37" t="s">
        <v>206</v>
      </c>
      <c r="C120" s="238">
        <v>1938040.0200000007</v>
      </c>
      <c r="D120" s="238">
        <v>19905422.549999997</v>
      </c>
      <c r="E120" s="238">
        <v>21843462.569999997</v>
      </c>
      <c r="F120" s="222"/>
      <c r="G120" s="239"/>
      <c r="H120" s="20"/>
    </row>
    <row r="121" spans="1:8" ht="10.5" customHeight="1" x14ac:dyDescent="0.2">
      <c r="A121" s="2"/>
      <c r="B121" s="37" t="s">
        <v>226</v>
      </c>
      <c r="C121" s="238">
        <v>8226959.7699999968</v>
      </c>
      <c r="D121" s="238">
        <v>59877969.139999993</v>
      </c>
      <c r="E121" s="238">
        <v>68104928.909999982</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122466706.89000343</v>
      </c>
      <c r="D126" s="238">
        <v>467378044.63999581</v>
      </c>
      <c r="E126" s="238">
        <v>589844751.52999926</v>
      </c>
      <c r="F126" s="222">
        <v>1365917.6200000162</v>
      </c>
      <c r="G126" s="239">
        <v>-0.21125696300366914</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110110974.91006166</v>
      </c>
      <c r="D129" s="238">
        <v>251494476.08996281</v>
      </c>
      <c r="E129" s="238">
        <v>361605451.00002444</v>
      </c>
      <c r="F129" s="222">
        <v>3986016.9100000267</v>
      </c>
      <c r="G129" s="239">
        <v>9.9935981475730573E-2</v>
      </c>
      <c r="H129" s="20"/>
    </row>
    <row r="130" spans="1:8" ht="10.5" customHeight="1" x14ac:dyDescent="0.2">
      <c r="A130" s="2"/>
      <c r="B130" s="37" t="s">
        <v>208</v>
      </c>
      <c r="C130" s="238">
        <v>3686278.8600000106</v>
      </c>
      <c r="D130" s="238">
        <v>24360435.199998911</v>
      </c>
      <c r="E130" s="238">
        <v>28046714.059998918</v>
      </c>
      <c r="F130" s="222">
        <v>15527396.249999005</v>
      </c>
      <c r="G130" s="239">
        <v>-0.25820970895782458</v>
      </c>
      <c r="H130" s="20"/>
    </row>
    <row r="131" spans="1:8" ht="10.5" customHeight="1" x14ac:dyDescent="0.2">
      <c r="A131" s="2"/>
      <c r="B131" s="37" t="s">
        <v>209</v>
      </c>
      <c r="C131" s="238">
        <v>634355303.53977597</v>
      </c>
      <c r="D131" s="238">
        <v>264297656.24998462</v>
      </c>
      <c r="E131" s="238">
        <v>898652959.78976059</v>
      </c>
      <c r="F131" s="222">
        <v>8079389.3700001249</v>
      </c>
      <c r="G131" s="239">
        <v>2.0561822608937241E-2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748152588.30983758</v>
      </c>
      <c r="D135" s="238">
        <v>540157072.53994632</v>
      </c>
      <c r="E135" s="238">
        <v>1288309660.8497841</v>
      </c>
      <c r="F135" s="222">
        <v>27592802.529999156</v>
      </c>
      <c r="G135" s="239">
        <v>3.3032724876498554E-2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151936717.25000077</v>
      </c>
      <c r="D138" s="238">
        <v>69813565.910000101</v>
      </c>
      <c r="E138" s="238">
        <v>221750283.16000086</v>
      </c>
      <c r="F138" s="222">
        <v>426908.48</v>
      </c>
      <c r="G138" s="239">
        <v>2.1754032126107603E-2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151936717.25000077</v>
      </c>
      <c r="D141" s="238">
        <v>69814721.910000101</v>
      </c>
      <c r="E141" s="238">
        <v>221751439.16000086</v>
      </c>
      <c r="F141" s="222">
        <v>426908.48</v>
      </c>
      <c r="G141" s="239">
        <v>2.1751115068366467E-2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46582861.739998922</v>
      </c>
      <c r="D144" s="238">
        <v>7866889.370000083</v>
      </c>
      <c r="E144" s="238">
        <v>54449751.109999016</v>
      </c>
      <c r="F144" s="222">
        <v>11837.5</v>
      </c>
      <c r="G144" s="239">
        <v>0.11116665425627326</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46582861.739998922</v>
      </c>
      <c r="D147" s="55">
        <v>7866889.370000083</v>
      </c>
      <c r="E147" s="55">
        <v>54449751.109999016</v>
      </c>
      <c r="F147" s="222">
        <v>11837.5</v>
      </c>
      <c r="G147" s="182">
        <v>0.11116665425627326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2943097.7599999984</v>
      </c>
      <c r="D150" s="55">
        <v>264872.77000000066</v>
      </c>
      <c r="E150" s="55">
        <v>3207970.5299999989</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2943097.7599999984</v>
      </c>
      <c r="D152" s="55">
        <v>265135.77000000066</v>
      </c>
      <c r="E152" s="55">
        <v>3208233.5299999989</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6777.5</v>
      </c>
      <c r="D155" s="55">
        <v>52214.55</v>
      </c>
      <c r="E155" s="55">
        <v>58992.05</v>
      </c>
      <c r="F155" s="222"/>
      <c r="G155" s="182">
        <v>-7.5844971684146834E-2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6777.5</v>
      </c>
      <c r="D157" s="55">
        <v>52214.55</v>
      </c>
      <c r="E157" s="55">
        <v>58992.05</v>
      </c>
      <c r="F157" s="222"/>
      <c r="G157" s="182">
        <v>-7.5844971684146834E-2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88.6</v>
      </c>
      <c r="D160" s="55">
        <v>46.6</v>
      </c>
      <c r="E160" s="55">
        <v>135.19999999999999</v>
      </c>
      <c r="F160" s="222"/>
      <c r="G160" s="182">
        <v>0.32549019607843133</v>
      </c>
      <c r="H160" s="59"/>
    </row>
    <row r="161" spans="1:8" s="60" customFormat="1" ht="15" customHeight="1" x14ac:dyDescent="0.2">
      <c r="A161" s="24"/>
      <c r="B161" s="37" t="s">
        <v>205</v>
      </c>
      <c r="C161" s="55">
        <v>2157886.0899999868</v>
      </c>
      <c r="D161" s="55">
        <v>6347988.8000000222</v>
      </c>
      <c r="E161" s="55">
        <v>8505874.890000008</v>
      </c>
      <c r="F161" s="222"/>
      <c r="G161" s="182">
        <v>-4.1135974329755354E-2</v>
      </c>
      <c r="H161" s="59"/>
    </row>
    <row r="162" spans="1:8" s="57" customFormat="1" ht="10.5" customHeight="1" x14ac:dyDescent="0.2">
      <c r="A162" s="6"/>
      <c r="B162" s="37" t="s">
        <v>206</v>
      </c>
      <c r="C162" s="55">
        <v>18472.84</v>
      </c>
      <c r="D162" s="55">
        <v>134813.89000000001</v>
      </c>
      <c r="E162" s="55">
        <v>153286.73000000001</v>
      </c>
      <c r="F162" s="222"/>
      <c r="G162" s="182"/>
      <c r="H162" s="56"/>
    </row>
    <row r="163" spans="1:8" s="57" customFormat="1" ht="10.5" customHeight="1" x14ac:dyDescent="0.2">
      <c r="A163" s="6"/>
      <c r="B163" s="37" t="s">
        <v>226</v>
      </c>
      <c r="C163" s="55">
        <v>176938.69999999998</v>
      </c>
      <c r="D163" s="55">
        <v>1057702.8999999999</v>
      </c>
      <c r="E163" s="55">
        <v>1234641.6000000001</v>
      </c>
      <c r="F163" s="222"/>
      <c r="G163" s="182"/>
      <c r="H163" s="56"/>
    </row>
    <row r="164" spans="1:8" s="57" customFormat="1" ht="10.5" customHeight="1" x14ac:dyDescent="0.2">
      <c r="A164" s="6"/>
      <c r="B164" s="37" t="s">
        <v>207</v>
      </c>
      <c r="C164" s="55">
        <v>272546.77999999869</v>
      </c>
      <c r="D164" s="55">
        <v>438004.62999999989</v>
      </c>
      <c r="E164" s="55">
        <v>710551.40999999864</v>
      </c>
      <c r="F164" s="222"/>
      <c r="G164" s="182">
        <v>0.13736302389965349</v>
      </c>
      <c r="H164" s="56"/>
    </row>
    <row r="165" spans="1:8" s="57" customFormat="1" ht="10.5" customHeight="1" x14ac:dyDescent="0.2">
      <c r="A165" s="6"/>
      <c r="B165" s="37" t="s">
        <v>208</v>
      </c>
      <c r="C165" s="55">
        <v>30366.099999999984</v>
      </c>
      <c r="D165" s="55">
        <v>170107.4899999999</v>
      </c>
      <c r="E165" s="55">
        <v>200473.58999999988</v>
      </c>
      <c r="F165" s="222"/>
      <c r="G165" s="182">
        <v>-0.19126966895617936</v>
      </c>
      <c r="H165" s="56"/>
    </row>
    <row r="166" spans="1:8" s="57" customFormat="1" ht="10.5" customHeight="1" x14ac:dyDescent="0.2">
      <c r="A166" s="6"/>
      <c r="B166" s="37" t="s">
        <v>209</v>
      </c>
      <c r="C166" s="55">
        <v>1308283.0200000021</v>
      </c>
      <c r="D166" s="55">
        <v>707575.42000000027</v>
      </c>
      <c r="E166" s="55">
        <v>2015858.4400000027</v>
      </c>
      <c r="F166" s="222"/>
      <c r="G166" s="182">
        <v>0.15851409903198022</v>
      </c>
      <c r="H166" s="56"/>
    </row>
    <row r="167" spans="1:8" s="57" customFormat="1" ht="10.5" customHeight="1" x14ac:dyDescent="0.2">
      <c r="A167" s="6"/>
      <c r="B167" s="37" t="s">
        <v>210</v>
      </c>
      <c r="C167" s="55">
        <v>246757.70000000004</v>
      </c>
      <c r="D167" s="55">
        <v>88190.299999999988</v>
      </c>
      <c r="E167" s="55">
        <v>334948.00000000006</v>
      </c>
      <c r="F167" s="222"/>
      <c r="G167" s="182">
        <v>-0.10006747854973397</v>
      </c>
      <c r="H167" s="56"/>
    </row>
    <row r="168" spans="1:8" s="57" customFormat="1" ht="10.5" customHeight="1" x14ac:dyDescent="0.2">
      <c r="A168" s="6"/>
      <c r="B168" s="37" t="s">
        <v>211</v>
      </c>
      <c r="C168" s="55">
        <v>13509410.040000064</v>
      </c>
      <c r="D168" s="55">
        <v>1650345.5400000094</v>
      </c>
      <c r="E168" s="55">
        <v>15159755.580000073</v>
      </c>
      <c r="F168" s="222"/>
      <c r="G168" s="182">
        <v>-7.9176007263667803E-2</v>
      </c>
      <c r="H168" s="56"/>
    </row>
    <row r="169" spans="1:8" s="57" customFormat="1" ht="10.5" customHeight="1" x14ac:dyDescent="0.2">
      <c r="A169" s="6"/>
      <c r="B169" s="37" t="s">
        <v>212</v>
      </c>
      <c r="C169" s="55">
        <v>7036.5499999999993</v>
      </c>
      <c r="D169" s="55">
        <v>670.5</v>
      </c>
      <c r="E169" s="55">
        <v>7707.0499999999993</v>
      </c>
      <c r="F169" s="222"/>
      <c r="G169" s="182"/>
      <c r="H169" s="56"/>
    </row>
    <row r="170" spans="1:8" s="57" customFormat="1" ht="10.5" customHeight="1" x14ac:dyDescent="0.2">
      <c r="A170" s="6"/>
      <c r="B170" s="35" t="s">
        <v>234</v>
      </c>
      <c r="C170" s="55">
        <v>17732226.420000054</v>
      </c>
      <c r="D170" s="55">
        <v>10598060.070000034</v>
      </c>
      <c r="E170" s="55">
        <v>28330286.490000084</v>
      </c>
      <c r="F170" s="222"/>
      <c r="G170" s="182">
        <v>-0.11238092357245477</v>
      </c>
      <c r="H170" s="56"/>
    </row>
    <row r="171" spans="1:8" s="57" customFormat="1" ht="9" x14ac:dyDescent="0.15">
      <c r="A171" s="6"/>
      <c r="B171" s="264"/>
      <c r="C171" s="55"/>
      <c r="D171" s="55"/>
      <c r="E171" s="55"/>
      <c r="F171" s="222"/>
      <c r="G171" s="182"/>
      <c r="H171" s="56"/>
    </row>
    <row r="172" spans="1:8" s="57" customFormat="1" x14ac:dyDescent="0.2">
      <c r="A172" s="6"/>
      <c r="B172" s="35" t="s">
        <v>233</v>
      </c>
      <c r="C172" s="55">
        <v>1090325584.8698406</v>
      </c>
      <c r="D172" s="55">
        <v>1096177528.8499424</v>
      </c>
      <c r="E172" s="55">
        <v>2186503113.7197828</v>
      </c>
      <c r="F172" s="222">
        <v>29397466.129999176</v>
      </c>
      <c r="G172" s="182">
        <v>-4.6668050770115488E-2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2105347.2999999723</v>
      </c>
      <c r="D176" s="55">
        <v>1550507.4500000093</v>
      </c>
      <c r="E176" s="55">
        <v>3655854.7499999814</v>
      </c>
      <c r="F176" s="222">
        <v>286613.31999999931</v>
      </c>
      <c r="G176" s="182">
        <v>-1.2461376818590719E-2</v>
      </c>
      <c r="H176" s="59"/>
    </row>
    <row r="177" spans="1:8" s="60" customFormat="1" ht="10.5" customHeight="1" x14ac:dyDescent="0.2">
      <c r="A177" s="24"/>
      <c r="B177" s="37" t="s">
        <v>214</v>
      </c>
      <c r="C177" s="55">
        <v>5312547372.4700003</v>
      </c>
      <c r="D177" s="55">
        <v>3716132399.9099998</v>
      </c>
      <c r="E177" s="55">
        <v>9028679772.3799992</v>
      </c>
      <c r="F177" s="222">
        <v>554202886.93000007</v>
      </c>
      <c r="G177" s="182">
        <v>-9.0177736456137358E-3</v>
      </c>
      <c r="H177" s="59"/>
    </row>
    <row r="178" spans="1:8" s="60" customFormat="1" ht="10.5" customHeight="1" x14ac:dyDescent="0.2">
      <c r="A178" s="24"/>
      <c r="B178" s="37" t="s">
        <v>215</v>
      </c>
      <c r="C178" s="55">
        <v>1037707.1000000003</v>
      </c>
      <c r="D178" s="55">
        <v>354177.25000000006</v>
      </c>
      <c r="E178" s="55">
        <v>1391884.3500000006</v>
      </c>
      <c r="F178" s="222">
        <v>48438.3</v>
      </c>
      <c r="G178" s="182">
        <v>-0.62619375657060317</v>
      </c>
      <c r="H178" s="59"/>
    </row>
    <row r="179" spans="1:8" s="60" customFormat="1" ht="10.5" customHeight="1" x14ac:dyDescent="0.2">
      <c r="A179" s="24"/>
      <c r="B179" s="37" t="s">
        <v>216</v>
      </c>
      <c r="C179" s="55">
        <v>1675257.26</v>
      </c>
      <c r="D179" s="55">
        <v>1126941.3999999999</v>
      </c>
      <c r="E179" s="55">
        <v>2802198.66</v>
      </c>
      <c r="F179" s="222">
        <v>114202.04000000001</v>
      </c>
      <c r="G179" s="182">
        <v>-7.3703138155904124E-2</v>
      </c>
      <c r="H179" s="59"/>
    </row>
    <row r="180" spans="1:8" s="60" customFormat="1" ht="10.5" customHeight="1" x14ac:dyDescent="0.2">
      <c r="A180" s="24"/>
      <c r="B180" s="37" t="s">
        <v>217</v>
      </c>
      <c r="C180" s="55">
        <v>9554746.6499996223</v>
      </c>
      <c r="D180" s="55">
        <v>6997954.3399997167</v>
      </c>
      <c r="E180" s="55">
        <v>16552700.989999337</v>
      </c>
      <c r="F180" s="222">
        <v>803550.1399999985</v>
      </c>
      <c r="G180" s="182">
        <v>-7.2975473134572644E-2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5326920430.7799988</v>
      </c>
      <c r="D186" s="166">
        <v>3726161980.349999</v>
      </c>
      <c r="E186" s="166">
        <v>9053082411.1299973</v>
      </c>
      <c r="F186" s="342">
        <v>555455690.73000014</v>
      </c>
      <c r="G186" s="194">
        <v>-9.4169932299204007E-3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199096254.46597382</v>
      </c>
      <c r="E192" s="400">
        <v>199096254.46597382</v>
      </c>
      <c r="F192" s="227"/>
      <c r="G192" s="355">
        <v>2.106804097463888E-2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G211" sqref="G211"/>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33.75" x14ac:dyDescent="0.2">
      <c r="A1" s="743"/>
      <c r="B1" s="742" t="s">
        <v>626</v>
      </c>
      <c r="C1" s="741" t="s">
        <v>625</v>
      </c>
      <c r="D1" s="741" t="s">
        <v>624</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81.583240344507558</v>
      </c>
      <c r="D6" s="693">
        <v>81.222088451234498</v>
      </c>
    </row>
    <row r="7" spans="1:4" x14ac:dyDescent="0.2">
      <c r="A7" s="723" t="s">
        <v>611</v>
      </c>
      <c r="B7" s="694">
        <v>77.358249709520464</v>
      </c>
      <c r="C7" s="694">
        <v>77.896229962649883</v>
      </c>
      <c r="D7" s="693">
        <v>77.429060598854406</v>
      </c>
    </row>
    <row r="8" spans="1:4" x14ac:dyDescent="0.2">
      <c r="A8" s="723" t="s">
        <v>610</v>
      </c>
      <c r="B8" s="694">
        <v>93.791253796796511</v>
      </c>
      <c r="C8" s="694">
        <v>94.167227976127833</v>
      </c>
      <c r="D8" s="693">
        <v>94.066440569481784</v>
      </c>
    </row>
    <row r="9" spans="1:4" x14ac:dyDescent="0.2">
      <c r="A9" s="723" t="s">
        <v>623</v>
      </c>
      <c r="B9" s="694">
        <v>94.721190562168289</v>
      </c>
      <c r="C9" s="694">
        <v>95.037530468739234</v>
      </c>
      <c r="D9" s="693">
        <v>93.958976962822831</v>
      </c>
    </row>
    <row r="10" spans="1:4" x14ac:dyDescent="0.2">
      <c r="A10" s="734" t="s">
        <v>622</v>
      </c>
      <c r="B10" s="694">
        <v>81.368867917661277</v>
      </c>
      <c r="C10" s="694">
        <v>82.157219575486124</v>
      </c>
      <c r="D10" s="693">
        <v>81.441250977048014</v>
      </c>
    </row>
    <row r="11" spans="1:4" x14ac:dyDescent="0.2">
      <c r="A11" s="723" t="s">
        <v>618</v>
      </c>
      <c r="B11" s="694">
        <v>77.574799905322337</v>
      </c>
      <c r="C11" s="694">
        <v>77.080183484618374</v>
      </c>
      <c r="D11" s="693">
        <v>77.133302201836642</v>
      </c>
    </row>
    <row r="12" spans="1:4" x14ac:dyDescent="0.2">
      <c r="A12" s="723" t="s">
        <v>617</v>
      </c>
      <c r="B12" s="694">
        <v>72.203052545145297</v>
      </c>
      <c r="C12" s="694">
        <v>65.526192546999411</v>
      </c>
      <c r="D12" s="693">
        <v>71.759546673359125</v>
      </c>
    </row>
    <row r="13" spans="1:4" x14ac:dyDescent="0.2">
      <c r="A13" s="723" t="s">
        <v>616</v>
      </c>
      <c r="B13" s="694">
        <v>98.073321183074697</v>
      </c>
      <c r="C13" s="694">
        <v>99.462861992095881</v>
      </c>
      <c r="D13" s="693">
        <v>98.711495048229125</v>
      </c>
    </row>
    <row r="14" spans="1:4" x14ac:dyDescent="0.2">
      <c r="A14" s="723" t="s">
        <v>615</v>
      </c>
      <c r="B14" s="694">
        <v>81.439457688481227</v>
      </c>
      <c r="C14" s="694">
        <v>81.85240681573363</v>
      </c>
      <c r="D14" s="693">
        <v>81.239671792478774</v>
      </c>
    </row>
    <row r="15" spans="1:4" x14ac:dyDescent="0.2">
      <c r="A15" s="734" t="s">
        <v>614</v>
      </c>
      <c r="B15" s="694">
        <v>81.861638539013043</v>
      </c>
      <c r="C15" s="694">
        <v>82.958759945800566</v>
      </c>
      <c r="D15" s="693">
        <v>82.188647432599112</v>
      </c>
    </row>
    <row r="16" spans="1:4" x14ac:dyDescent="0.2">
      <c r="A16" s="723" t="s">
        <v>613</v>
      </c>
      <c r="B16" s="694">
        <v>72.44356395583624</v>
      </c>
      <c r="C16" s="694">
        <v>72.813927176754959</v>
      </c>
      <c r="D16" s="693">
        <v>71.585683610834167</v>
      </c>
    </row>
    <row r="17" spans="1:4" x14ac:dyDescent="0.2">
      <c r="A17" s="723" t="s">
        <v>601</v>
      </c>
      <c r="B17" s="694">
        <v>81.540580587466749</v>
      </c>
      <c r="C17" s="694">
        <v>82.326171043493275</v>
      </c>
      <c r="D17" s="693">
        <v>81.577158599438732</v>
      </c>
    </row>
    <row r="18" spans="1:4" x14ac:dyDescent="0.2">
      <c r="A18" s="723" t="s">
        <v>597</v>
      </c>
      <c r="B18" s="694">
        <v>95.545761316789438</v>
      </c>
      <c r="C18" s="694">
        <v>95.028307189647194</v>
      </c>
      <c r="D18" s="693">
        <v>95.135509725063045</v>
      </c>
    </row>
    <row r="19" spans="1:4" x14ac:dyDescent="0.2">
      <c r="A19" s="723" t="s">
        <v>595</v>
      </c>
      <c r="B19" s="694">
        <v>77.88892151627465</v>
      </c>
      <c r="C19" s="694">
        <v>78.675435785008716</v>
      </c>
      <c r="D19" s="693">
        <v>78.344028966507778</v>
      </c>
    </row>
    <row r="20" spans="1:4" ht="21.75" customHeight="1" x14ac:dyDescent="0.2">
      <c r="A20" s="728" t="s">
        <v>102</v>
      </c>
      <c r="B20" s="694"/>
      <c r="C20" s="694"/>
      <c r="D20" s="693"/>
    </row>
    <row r="21" spans="1:4" x14ac:dyDescent="0.2">
      <c r="A21" s="729" t="s">
        <v>108</v>
      </c>
      <c r="B21" s="694">
        <v>86.505183713706074</v>
      </c>
      <c r="C21" s="694">
        <v>86.309889334939186</v>
      </c>
      <c r="D21" s="693">
        <v>86.547383607305235</v>
      </c>
    </row>
    <row r="22" spans="1:4" x14ac:dyDescent="0.2">
      <c r="A22" s="723" t="s">
        <v>611</v>
      </c>
      <c r="B22" s="694">
        <v>78.757234106666246</v>
      </c>
      <c r="C22" s="694">
        <v>79.155204097046806</v>
      </c>
      <c r="D22" s="693">
        <v>78.810270132163112</v>
      </c>
    </row>
    <row r="23" spans="1:4" x14ac:dyDescent="0.2">
      <c r="A23" s="723" t="s">
        <v>610</v>
      </c>
      <c r="B23" s="694">
        <v>90.851609293367375</v>
      </c>
      <c r="C23" s="694">
        <v>90.150384453721244</v>
      </c>
      <c r="D23" s="693">
        <v>89.790801669798668</v>
      </c>
    </row>
    <row r="24" spans="1:4" x14ac:dyDescent="0.2">
      <c r="A24" s="723" t="s">
        <v>623</v>
      </c>
      <c r="B24" s="694">
        <v>96.155542951067488</v>
      </c>
      <c r="C24" s="694">
        <v>96.868092727213934</v>
      </c>
      <c r="D24" s="693">
        <v>96.364429728487949</v>
      </c>
    </row>
    <row r="25" spans="1:4" x14ac:dyDescent="0.2">
      <c r="A25" s="723" t="s">
        <v>622</v>
      </c>
      <c r="B25" s="694">
        <v>88.430465473568503</v>
      </c>
      <c r="C25" s="694">
        <v>89.161224718695848</v>
      </c>
      <c r="D25" s="693">
        <v>88.280816917826272</v>
      </c>
    </row>
    <row r="26" spans="1:4" x14ac:dyDescent="0.2">
      <c r="A26" s="723" t="s">
        <v>326</v>
      </c>
      <c r="B26" s="694">
        <v>98.34245282032505</v>
      </c>
      <c r="C26" s="694">
        <v>98.574154585441036</v>
      </c>
      <c r="D26" s="693">
        <v>98.28726834134136</v>
      </c>
    </row>
    <row r="27" spans="1:4" x14ac:dyDescent="0.2">
      <c r="A27" s="723" t="s">
        <v>327</v>
      </c>
      <c r="B27" s="694">
        <v>89.763964749121598</v>
      </c>
      <c r="C27" s="694">
        <v>89.863269861241093</v>
      </c>
      <c r="D27" s="693">
        <v>89.788941554599973</v>
      </c>
    </row>
    <row r="28" spans="1:4" x14ac:dyDescent="0.2">
      <c r="A28" s="723" t="s">
        <v>328</v>
      </c>
      <c r="B28" s="694">
        <v>99.860712905252981</v>
      </c>
      <c r="C28" s="694">
        <v>99.871627046871865</v>
      </c>
      <c r="D28" s="693">
        <v>99.865309116731567</v>
      </c>
    </row>
    <row r="29" spans="1:4" x14ac:dyDescent="0.2">
      <c r="A29" s="723" t="s">
        <v>329</v>
      </c>
      <c r="B29" s="694">
        <v>80.509563680881996</v>
      </c>
      <c r="C29" s="694">
        <v>81.249647595401171</v>
      </c>
      <c r="D29" s="693">
        <v>80.691360745450311</v>
      </c>
    </row>
    <row r="30" spans="1:4" x14ac:dyDescent="0.2">
      <c r="A30" s="723" t="s">
        <v>330</v>
      </c>
      <c r="B30" s="694">
        <v>88.183277117397012</v>
      </c>
      <c r="C30" s="694">
        <v>88.620121880180278</v>
      </c>
      <c r="D30" s="693">
        <v>88.173724822048058</v>
      </c>
    </row>
    <row r="31" spans="1:4" x14ac:dyDescent="0.2">
      <c r="A31" s="723" t="s">
        <v>331</v>
      </c>
      <c r="B31" s="694">
        <v>83.460012114749887</v>
      </c>
      <c r="C31" s="694">
        <v>83.611381593913364</v>
      </c>
      <c r="D31" s="693">
        <v>82.963625300743487</v>
      </c>
    </row>
    <row r="32" spans="1:4" x14ac:dyDescent="0.2">
      <c r="A32" s="723" t="s">
        <v>601</v>
      </c>
      <c r="B32" s="694">
        <v>88.466718783491473</v>
      </c>
      <c r="C32" s="694">
        <v>89.199216278589077</v>
      </c>
      <c r="D32" s="693">
        <v>88.316293922017579</v>
      </c>
    </row>
    <row r="33" spans="1:4" x14ac:dyDescent="0.2">
      <c r="A33" s="723" t="s">
        <v>600</v>
      </c>
      <c r="B33" s="694">
        <v>84.25506487757869</v>
      </c>
      <c r="C33" s="694">
        <v>80.570180518150678</v>
      </c>
      <c r="D33" s="693">
        <v>81.199809449050576</v>
      </c>
    </row>
    <row r="34" spans="1:4" x14ac:dyDescent="0.2">
      <c r="A34" s="723" t="s">
        <v>599</v>
      </c>
      <c r="B34" s="694"/>
      <c r="C34" s="694"/>
      <c r="D34" s="693"/>
    </row>
    <row r="35" spans="1:4" x14ac:dyDescent="0.2">
      <c r="A35" s="723" t="s">
        <v>598</v>
      </c>
      <c r="B35" s="694"/>
      <c r="C35" s="694"/>
      <c r="D35" s="693"/>
    </row>
    <row r="36" spans="1:4" x14ac:dyDescent="0.2">
      <c r="A36" s="723" t="s">
        <v>597</v>
      </c>
      <c r="B36" s="694">
        <v>97.871293911507664</v>
      </c>
      <c r="C36" s="694">
        <v>97.93430558404485</v>
      </c>
      <c r="D36" s="693">
        <v>98.016161331821593</v>
      </c>
    </row>
    <row r="37" spans="1:4" x14ac:dyDescent="0.2">
      <c r="A37" s="723" t="s">
        <v>595</v>
      </c>
      <c r="B37" s="694">
        <v>79.845838805729983</v>
      </c>
      <c r="C37" s="694">
        <v>80.239557840885837</v>
      </c>
      <c r="D37" s="693">
        <v>80.460487873847555</v>
      </c>
    </row>
    <row r="38" spans="1:4" x14ac:dyDescent="0.2">
      <c r="A38" s="723" t="s">
        <v>594</v>
      </c>
      <c r="B38" s="694">
        <v>100</v>
      </c>
      <c r="C38" s="694">
        <v>100</v>
      </c>
      <c r="D38" s="693">
        <v>100</v>
      </c>
    </row>
    <row r="39" spans="1:4" x14ac:dyDescent="0.2">
      <c r="A39" s="723" t="s">
        <v>593</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73.671946055474365</v>
      </c>
      <c r="D42" s="693">
        <v>73.753849529725201</v>
      </c>
    </row>
    <row r="43" spans="1:4" x14ac:dyDescent="0.2">
      <c r="A43" s="723" t="s">
        <v>611</v>
      </c>
      <c r="B43" s="694">
        <v>73.20701241965692</v>
      </c>
      <c r="C43" s="694">
        <v>73.636070463712812</v>
      </c>
      <c r="D43" s="693">
        <v>73.631290634799157</v>
      </c>
    </row>
    <row r="44" spans="1:4" x14ac:dyDescent="0.2">
      <c r="A44" s="723" t="s">
        <v>610</v>
      </c>
      <c r="B44" s="694">
        <v>77.087729583337023</v>
      </c>
      <c r="C44" s="694">
        <v>77.971290381996226</v>
      </c>
      <c r="D44" s="693">
        <v>77.675036495926946</v>
      </c>
    </row>
    <row r="45" spans="1:4" x14ac:dyDescent="0.2">
      <c r="A45" s="723" t="s">
        <v>596</v>
      </c>
      <c r="B45" s="694">
        <v>71.788841947484087</v>
      </c>
      <c r="C45" s="694">
        <v>71.997205445773488</v>
      </c>
      <c r="D45" s="693">
        <v>71.929765855037815</v>
      </c>
    </row>
    <row r="46" spans="1:4" x14ac:dyDescent="0.2">
      <c r="A46" s="728" t="s">
        <v>121</v>
      </c>
      <c r="B46" s="694"/>
      <c r="C46" s="694"/>
      <c r="D46" s="693"/>
    </row>
    <row r="47" spans="1:4" x14ac:dyDescent="0.2">
      <c r="A47" s="729" t="s">
        <v>119</v>
      </c>
      <c r="B47" s="694">
        <v>73.798803739996671</v>
      </c>
      <c r="C47" s="694">
        <v>67.431893592289285</v>
      </c>
      <c r="D47" s="693">
        <v>67.412129916014862</v>
      </c>
    </row>
    <row r="48" spans="1:4" x14ac:dyDescent="0.2">
      <c r="A48" s="723" t="s">
        <v>611</v>
      </c>
      <c r="B48" s="694">
        <v>70.201647094292696</v>
      </c>
      <c r="C48" s="694">
        <v>62.710300743646464</v>
      </c>
      <c r="D48" s="693">
        <v>62.793647291681921</v>
      </c>
    </row>
    <row r="49" spans="1:4" x14ac:dyDescent="0.2">
      <c r="A49" s="723" t="s">
        <v>610</v>
      </c>
      <c r="B49" s="694">
        <v>82.114283286513469</v>
      </c>
      <c r="C49" s="694">
        <v>79.607748496209766</v>
      </c>
      <c r="D49" s="693">
        <v>76.729294143419295</v>
      </c>
    </row>
    <row r="50" spans="1:4" x14ac:dyDescent="0.2">
      <c r="A50" s="723" t="s">
        <v>621</v>
      </c>
      <c r="B50" s="694">
        <v>69.57912000301873</v>
      </c>
      <c r="C50" s="694">
        <v>62.015298776487668</v>
      </c>
      <c r="D50" s="693">
        <v>62.074578830194206</v>
      </c>
    </row>
    <row r="51" spans="1:4" x14ac:dyDescent="0.2">
      <c r="A51" s="723" t="s">
        <v>592</v>
      </c>
      <c r="B51" s="694">
        <v>99.104690581210818</v>
      </c>
      <c r="C51" s="694">
        <v>98.871658687695756</v>
      </c>
      <c r="D51" s="693">
        <v>98.852016993613276</v>
      </c>
    </row>
    <row r="52" spans="1:4" x14ac:dyDescent="0.2">
      <c r="A52" s="723" t="s">
        <v>591</v>
      </c>
      <c r="B52" s="694">
        <v>78.439649355624439</v>
      </c>
      <c r="C52" s="694">
        <v>74.17301164309103</v>
      </c>
      <c r="D52" s="693">
        <v>73.931305149217422</v>
      </c>
    </row>
    <row r="53" spans="1:4" x14ac:dyDescent="0.2">
      <c r="A53" s="723" t="s">
        <v>590</v>
      </c>
      <c r="B53" s="694">
        <v>69.957779445385768</v>
      </c>
      <c r="C53" s="694">
        <v>62.509055588542395</v>
      </c>
      <c r="D53" s="693">
        <v>62.532354655416469</v>
      </c>
    </row>
    <row r="54" spans="1:4" x14ac:dyDescent="0.2">
      <c r="A54" s="723" t="s">
        <v>589</v>
      </c>
      <c r="B54" s="694">
        <v>70.324979971883494</v>
      </c>
      <c r="C54" s="694">
        <v>63.086679006794654</v>
      </c>
      <c r="D54" s="693">
        <v>63.120855464301307</v>
      </c>
    </row>
    <row r="55" spans="1:4" x14ac:dyDescent="0.2">
      <c r="A55" s="723" t="s">
        <v>588</v>
      </c>
      <c r="B55" s="694">
        <v>97.752136497437803</v>
      </c>
      <c r="C55" s="694">
        <v>97.132689851093062</v>
      </c>
      <c r="D55" s="693">
        <v>97.155971076273602</v>
      </c>
    </row>
    <row r="56" spans="1:4" x14ac:dyDescent="0.2">
      <c r="A56" s="721"/>
      <c r="B56" s="694"/>
      <c r="C56" s="694"/>
      <c r="D56" s="693"/>
    </row>
    <row r="57" spans="1:4" x14ac:dyDescent="0.2">
      <c r="A57" s="728" t="s">
        <v>620</v>
      </c>
      <c r="B57" s="694"/>
      <c r="C57" s="694"/>
      <c r="D57" s="693"/>
    </row>
    <row r="58" spans="1:4" x14ac:dyDescent="0.2">
      <c r="A58" s="729" t="s">
        <v>619</v>
      </c>
      <c r="B58" s="694">
        <v>76.884866373753169</v>
      </c>
      <c r="C58" s="694">
        <v>73.960815674956564</v>
      </c>
      <c r="D58" s="693">
        <v>74.787764916210463</v>
      </c>
    </row>
    <row r="59" spans="1:4" x14ac:dyDescent="0.2">
      <c r="A59" s="723" t="s">
        <v>611</v>
      </c>
      <c r="B59" s="694">
        <v>77.885450913605908</v>
      </c>
      <c r="C59" s="694">
        <v>78.163165697160508</v>
      </c>
      <c r="D59" s="693">
        <v>77.399972240408204</v>
      </c>
    </row>
    <row r="60" spans="1:4" x14ac:dyDescent="0.2">
      <c r="A60" s="723" t="s">
        <v>610</v>
      </c>
      <c r="B60" s="694">
        <v>95.940875347491712</v>
      </c>
      <c r="C60" s="694">
        <v>95.948718809424065</v>
      </c>
      <c r="D60" s="693">
        <v>95.770794365358142</v>
      </c>
    </row>
    <row r="61" spans="1:4" x14ac:dyDescent="0.2">
      <c r="A61" s="723" t="s">
        <v>609</v>
      </c>
      <c r="B61" s="694">
        <v>72.359582932483463</v>
      </c>
      <c r="C61" s="694">
        <v>66.917907114060569</v>
      </c>
      <c r="D61" s="693">
        <v>65.981473239444981</v>
      </c>
    </row>
    <row r="62" spans="1:4" x14ac:dyDescent="0.2">
      <c r="A62" s="723" t="s">
        <v>608</v>
      </c>
      <c r="B62" s="694">
        <v>79.627405838444247</v>
      </c>
      <c r="C62" s="694">
        <v>80.478060291887516</v>
      </c>
      <c r="D62" s="693">
        <v>79.69223108877847</v>
      </c>
    </row>
    <row r="63" spans="1:4" x14ac:dyDescent="0.2">
      <c r="A63" s="723" t="s">
        <v>618</v>
      </c>
      <c r="B63" s="694">
        <v>90.696658869523901</v>
      </c>
      <c r="C63" s="694">
        <v>89.496165417024869</v>
      </c>
      <c r="D63" s="693">
        <v>89.026949937142021</v>
      </c>
    </row>
    <row r="64" spans="1:4" x14ac:dyDescent="0.2">
      <c r="A64" s="723" t="s">
        <v>617</v>
      </c>
      <c r="B64" s="694">
        <v>91.023324977991351</v>
      </c>
      <c r="C64" s="694">
        <v>91.408449876255816</v>
      </c>
      <c r="D64" s="693">
        <v>91.585563927984992</v>
      </c>
    </row>
    <row r="65" spans="1:4" x14ac:dyDescent="0.2">
      <c r="A65" s="723" t="s">
        <v>616</v>
      </c>
      <c r="B65" s="694">
        <v>99.736573982399364</v>
      </c>
      <c r="C65" s="694">
        <v>99.686029994965409</v>
      </c>
      <c r="D65" s="693">
        <v>99.695149949071364</v>
      </c>
    </row>
    <row r="66" spans="1:4" x14ac:dyDescent="0.2">
      <c r="A66" s="723" t="s">
        <v>615</v>
      </c>
      <c r="B66" s="694">
        <v>77.182023978730825</v>
      </c>
      <c r="C66" s="694">
        <v>78.04046189511574</v>
      </c>
      <c r="D66" s="693">
        <v>77.500307988766252</v>
      </c>
    </row>
    <row r="67" spans="1:4" x14ac:dyDescent="0.2">
      <c r="A67" s="723" t="s">
        <v>614</v>
      </c>
      <c r="B67" s="694">
        <v>79.586983158756397</v>
      </c>
      <c r="C67" s="694">
        <v>80.647346574857934</v>
      </c>
      <c r="D67" s="693">
        <v>79.827045881140123</v>
      </c>
    </row>
    <row r="68" spans="1:4" x14ac:dyDescent="0.2">
      <c r="A68" s="723" t="s">
        <v>613</v>
      </c>
      <c r="B68" s="694">
        <v>76.979427415079087</v>
      </c>
      <c r="C68" s="694">
        <v>77.18327769273273</v>
      </c>
      <c r="D68" s="693">
        <v>76.740554639507153</v>
      </c>
    </row>
    <row r="69" spans="1:4" x14ac:dyDescent="0.2">
      <c r="A69" s="723" t="s">
        <v>601</v>
      </c>
      <c r="B69" s="694">
        <v>78.38790389566033</v>
      </c>
      <c r="C69" s="694">
        <v>78.241856661749964</v>
      </c>
      <c r="D69" s="693">
        <v>77.375254780043662</v>
      </c>
    </row>
    <row r="70" spans="1:4" x14ac:dyDescent="0.2">
      <c r="A70" s="723" t="s">
        <v>600</v>
      </c>
      <c r="B70" s="694">
        <v>79.480353204731273</v>
      </c>
      <c r="C70" s="694">
        <v>75.708890502224349</v>
      </c>
      <c r="D70" s="693">
        <v>71.616996197523051</v>
      </c>
    </row>
    <row r="71" spans="1:4" x14ac:dyDescent="0.2">
      <c r="A71" s="723" t="s">
        <v>599</v>
      </c>
      <c r="B71" s="694"/>
      <c r="C71" s="694"/>
      <c r="D71" s="693"/>
    </row>
    <row r="72" spans="1:4" x14ac:dyDescent="0.2">
      <c r="A72" s="723" t="s">
        <v>598</v>
      </c>
      <c r="B72" s="694"/>
      <c r="C72" s="694"/>
      <c r="D72" s="693"/>
    </row>
    <row r="73" spans="1:4" x14ac:dyDescent="0.2">
      <c r="A73" s="723" t="s">
        <v>597</v>
      </c>
      <c r="B73" s="694">
        <v>96.465462760611103</v>
      </c>
      <c r="C73" s="694">
        <v>96.364099381739734</v>
      </c>
      <c r="D73" s="693">
        <v>96.405470731791127</v>
      </c>
    </row>
    <row r="74" spans="1:4" x14ac:dyDescent="0.2">
      <c r="A74" s="723" t="s">
        <v>596</v>
      </c>
      <c r="B74" s="694">
        <v>72.069519650939398</v>
      </c>
      <c r="C74" s="694">
        <v>72.162132918127469</v>
      </c>
      <c r="D74" s="693">
        <v>72.047675251284559</v>
      </c>
    </row>
    <row r="75" spans="1:4" x14ac:dyDescent="0.2">
      <c r="A75" s="723" t="s">
        <v>595</v>
      </c>
      <c r="B75" s="694">
        <v>78.159265605177325</v>
      </c>
      <c r="C75" s="694">
        <v>79.132904297630233</v>
      </c>
      <c r="D75" s="693">
        <v>78.23593315504344</v>
      </c>
    </row>
    <row r="76" spans="1:4" x14ac:dyDescent="0.2">
      <c r="A76" s="723" t="s">
        <v>594</v>
      </c>
      <c r="B76" s="694"/>
      <c r="C76" s="694"/>
      <c r="D76" s="693"/>
    </row>
    <row r="77" spans="1:4" x14ac:dyDescent="0.2">
      <c r="A77" s="723" t="s">
        <v>593</v>
      </c>
      <c r="B77" s="694"/>
      <c r="C77" s="694"/>
      <c r="D77" s="693"/>
    </row>
    <row r="78" spans="1:4" x14ac:dyDescent="0.2">
      <c r="A78" s="723" t="s">
        <v>592</v>
      </c>
      <c r="B78" s="694">
        <v>99.417146534413362</v>
      </c>
      <c r="C78" s="694">
        <v>99.559986432907479</v>
      </c>
      <c r="D78" s="693">
        <v>99.526927569587428</v>
      </c>
    </row>
    <row r="79" spans="1:4" x14ac:dyDescent="0.2">
      <c r="A79" s="723" t="s">
        <v>591</v>
      </c>
      <c r="B79" s="694">
        <v>82.041831668359876</v>
      </c>
      <c r="C79" s="694">
        <v>78.281160262769816</v>
      </c>
      <c r="D79" s="693">
        <v>78.018519531387184</v>
      </c>
    </row>
    <row r="80" spans="1:4" x14ac:dyDescent="0.2">
      <c r="A80" s="723" t="s">
        <v>590</v>
      </c>
      <c r="B80" s="694">
        <v>70.225904260282732</v>
      </c>
      <c r="C80" s="694">
        <v>62.793628984227212</v>
      </c>
      <c r="D80" s="693">
        <v>62.852811666199926</v>
      </c>
    </row>
    <row r="81" spans="1:4" x14ac:dyDescent="0.2">
      <c r="A81" s="723" t="s">
        <v>589</v>
      </c>
      <c r="B81" s="694">
        <v>71.236033063031911</v>
      </c>
      <c r="C81" s="694">
        <v>64.170463470005757</v>
      </c>
      <c r="D81" s="693">
        <v>64.153963075231403</v>
      </c>
    </row>
    <row r="82" spans="1:4" x14ac:dyDescent="0.2">
      <c r="A82" s="723" t="s">
        <v>588</v>
      </c>
      <c r="B82" s="694">
        <v>97.621250241619165</v>
      </c>
      <c r="C82" s="694">
        <v>97.094403545144388</v>
      </c>
      <c r="D82" s="693">
        <v>97.043444205854868</v>
      </c>
    </row>
    <row r="83" spans="1:4" x14ac:dyDescent="0.2">
      <c r="A83" s="721"/>
      <c r="B83" s="694"/>
      <c r="C83" s="694"/>
      <c r="D83" s="693"/>
    </row>
    <row r="84" spans="1:4" s="120" customFormat="1" x14ac:dyDescent="0.2">
      <c r="A84" s="728" t="s">
        <v>6</v>
      </c>
      <c r="B84" s="694"/>
      <c r="C84" s="694"/>
      <c r="D84" s="693"/>
    </row>
    <row r="85" spans="1:4" x14ac:dyDescent="0.2">
      <c r="A85" s="729" t="s">
        <v>612</v>
      </c>
      <c r="B85" s="694">
        <v>82.083921622498551</v>
      </c>
      <c r="C85" s="694">
        <v>81.136809044545785</v>
      </c>
      <c r="D85" s="693">
        <v>81.170952330604294</v>
      </c>
    </row>
    <row r="86" spans="1:4" x14ac:dyDescent="0.2">
      <c r="A86" s="723" t="s">
        <v>611</v>
      </c>
      <c r="B86" s="694">
        <v>77.600527443782113</v>
      </c>
      <c r="C86" s="694">
        <v>77.887399502449767</v>
      </c>
      <c r="D86" s="693">
        <v>77.447548319759917</v>
      </c>
    </row>
    <row r="87" spans="1:4" x14ac:dyDescent="0.2">
      <c r="A87" s="723" t="s">
        <v>610</v>
      </c>
      <c r="B87" s="694">
        <v>93.75988117128847</v>
      </c>
      <c r="C87" s="694">
        <v>94.11238157778098</v>
      </c>
      <c r="D87" s="693">
        <v>94.013312586372493</v>
      </c>
    </row>
    <row r="88" spans="1:4" x14ac:dyDescent="0.2">
      <c r="A88" s="723" t="s">
        <v>609</v>
      </c>
      <c r="B88" s="694">
        <v>72.792101433579916</v>
      </c>
      <c r="C88" s="694">
        <v>67.38985785065438</v>
      </c>
      <c r="D88" s="693">
        <v>66.684754033498677</v>
      </c>
    </row>
    <row r="89" spans="1:4" x14ac:dyDescent="0.2">
      <c r="A89" s="723" t="s">
        <v>608</v>
      </c>
      <c r="B89" s="694">
        <v>87.822338689406251</v>
      </c>
      <c r="C89" s="694">
        <v>88.586355822276559</v>
      </c>
      <c r="D89" s="693">
        <v>87.676540873354725</v>
      </c>
    </row>
    <row r="90" spans="1:4" x14ac:dyDescent="0.2">
      <c r="A90" s="723" t="s">
        <v>607</v>
      </c>
      <c r="B90" s="694">
        <v>97.915448447807435</v>
      </c>
      <c r="C90" s="694">
        <v>98.177444425919276</v>
      </c>
      <c r="D90" s="693">
        <v>97.840945074115837</v>
      </c>
    </row>
    <row r="91" spans="1:4" x14ac:dyDescent="0.2">
      <c r="A91" s="723" t="s">
        <v>606</v>
      </c>
      <c r="B91" s="694">
        <v>89.739330387543788</v>
      </c>
      <c r="C91" s="694">
        <v>89.844938555779791</v>
      </c>
      <c r="D91" s="693">
        <v>89.781315832195091</v>
      </c>
    </row>
    <row r="92" spans="1:4" x14ac:dyDescent="0.2">
      <c r="A92" s="723" t="s">
        <v>605</v>
      </c>
      <c r="B92" s="694">
        <v>99.859236631146359</v>
      </c>
      <c r="C92" s="694">
        <v>99.87073232759515</v>
      </c>
      <c r="D92" s="693">
        <v>99.86415540091383</v>
      </c>
    </row>
    <row r="93" spans="1:4" x14ac:dyDescent="0.2">
      <c r="A93" s="723" t="s">
        <v>604</v>
      </c>
      <c r="B93" s="694">
        <v>80.54051507599803</v>
      </c>
      <c r="C93" s="694">
        <v>81.241130603089019</v>
      </c>
      <c r="D93" s="693">
        <v>80.675110825170378</v>
      </c>
    </row>
    <row r="94" spans="1:4" x14ac:dyDescent="0.2">
      <c r="A94" s="723" t="s">
        <v>603</v>
      </c>
      <c r="B94" s="694">
        <v>87.334602401899701</v>
      </c>
      <c r="C94" s="694">
        <v>87.837622939699102</v>
      </c>
      <c r="D94" s="693">
        <v>87.314246573296202</v>
      </c>
    </row>
    <row r="95" spans="1:4" x14ac:dyDescent="0.2">
      <c r="A95" s="723" t="s">
        <v>602</v>
      </c>
      <c r="B95" s="694">
        <v>83.296615466070989</v>
      </c>
      <c r="C95" s="694">
        <v>83.462024320798264</v>
      </c>
      <c r="D95" s="693">
        <v>82.793034446847031</v>
      </c>
    </row>
    <row r="96" spans="1:4" x14ac:dyDescent="0.2">
      <c r="A96" s="723" t="s">
        <v>601</v>
      </c>
      <c r="B96" s="694">
        <v>87.133266821023568</v>
      </c>
      <c r="C96" s="694">
        <v>87.640093852315914</v>
      </c>
      <c r="D96" s="693">
        <v>86.690026763087403</v>
      </c>
    </row>
    <row r="97" spans="1:4" x14ac:dyDescent="0.2">
      <c r="A97" s="723" t="s">
        <v>600</v>
      </c>
      <c r="B97" s="694">
        <v>83.896534052932012</v>
      </c>
      <c r="C97" s="694">
        <v>80.223640093192543</v>
      </c>
      <c r="D97" s="693">
        <v>80.445147079977033</v>
      </c>
    </row>
    <row r="98" spans="1:4" x14ac:dyDescent="0.2">
      <c r="A98" s="723" t="s">
        <v>599</v>
      </c>
      <c r="B98" s="694"/>
      <c r="C98" s="694"/>
      <c r="D98" s="693"/>
    </row>
    <row r="99" spans="1:4" x14ac:dyDescent="0.2">
      <c r="A99" s="723" t="s">
        <v>598</v>
      </c>
      <c r="B99" s="694"/>
      <c r="C99" s="694"/>
      <c r="D99" s="693"/>
    </row>
    <row r="100" spans="1:4" x14ac:dyDescent="0.2">
      <c r="A100" s="723" t="s">
        <v>597</v>
      </c>
      <c r="B100" s="694">
        <v>97.515955032959752</v>
      </c>
      <c r="C100" s="694">
        <v>97.473624050611093</v>
      </c>
      <c r="D100" s="693">
        <v>97.592419789916789</v>
      </c>
    </row>
    <row r="101" spans="1:4" x14ac:dyDescent="0.2">
      <c r="A101" s="723" t="s">
        <v>596</v>
      </c>
      <c r="B101" s="694">
        <v>71.798939177719959</v>
      </c>
      <c r="C101" s="694">
        <v>72.00325542972621</v>
      </c>
      <c r="D101" s="693">
        <v>71.934214638389022</v>
      </c>
    </row>
    <row r="102" spans="1:4" x14ac:dyDescent="0.2">
      <c r="A102" s="723" t="s">
        <v>595</v>
      </c>
      <c r="B102" s="694">
        <v>78.139477804725558</v>
      </c>
      <c r="C102" s="694">
        <v>78.892938542337447</v>
      </c>
      <c r="D102" s="693">
        <v>78.572444512465481</v>
      </c>
    </row>
    <row r="103" spans="1:4" x14ac:dyDescent="0.2">
      <c r="A103" s="723" t="s">
        <v>594</v>
      </c>
      <c r="B103" s="694">
        <v>100</v>
      </c>
      <c r="C103" s="694">
        <v>100</v>
      </c>
      <c r="D103" s="693">
        <v>100</v>
      </c>
    </row>
    <row r="104" spans="1:4" x14ac:dyDescent="0.2">
      <c r="A104" s="723" t="s">
        <v>593</v>
      </c>
      <c r="B104" s="694">
        <v>100</v>
      </c>
      <c r="C104" s="694">
        <v>100</v>
      </c>
      <c r="D104" s="693">
        <v>100</v>
      </c>
    </row>
    <row r="105" spans="1:4" x14ac:dyDescent="0.2">
      <c r="A105" s="723" t="s">
        <v>592</v>
      </c>
      <c r="B105" s="694">
        <v>99.181292528657096</v>
      </c>
      <c r="C105" s="694">
        <v>99.014333192148385</v>
      </c>
      <c r="D105" s="693">
        <v>99.004745076838702</v>
      </c>
    </row>
    <row r="106" spans="1:4" x14ac:dyDescent="0.2">
      <c r="A106" s="723" t="s">
        <v>591</v>
      </c>
      <c r="B106" s="694">
        <v>79.10688218489706</v>
      </c>
      <c r="C106" s="694">
        <v>74.892176488613231</v>
      </c>
      <c r="D106" s="693">
        <v>74.668532483530797</v>
      </c>
    </row>
    <row r="107" spans="1:4" x14ac:dyDescent="0.2">
      <c r="A107" s="723" t="s">
        <v>590</v>
      </c>
      <c r="B107" s="694">
        <v>70.000690780230315</v>
      </c>
      <c r="C107" s="694">
        <v>62.554248174014759</v>
      </c>
      <c r="D107" s="693">
        <v>62.584105837752738</v>
      </c>
    </row>
    <row r="108" spans="1:4" x14ac:dyDescent="0.2">
      <c r="A108" s="723" t="s">
        <v>589</v>
      </c>
      <c r="B108" s="694">
        <v>70.489335689162019</v>
      </c>
      <c r="C108" s="694">
        <v>63.278408738739344</v>
      </c>
      <c r="D108" s="693">
        <v>63.306498132347741</v>
      </c>
    </row>
    <row r="109" spans="1:4" ht="18.75" customHeight="1" x14ac:dyDescent="0.2">
      <c r="A109" s="733" t="s">
        <v>588</v>
      </c>
      <c r="B109" s="732">
        <v>97.739357623165205</v>
      </c>
      <c r="C109" s="732">
        <v>97.128834940275993</v>
      </c>
      <c r="D109" s="731">
        <v>97.144765969664064</v>
      </c>
    </row>
    <row r="110" spans="1:4" x14ac:dyDescent="0.2">
      <c r="A110" s="730" t="s">
        <v>587</v>
      </c>
      <c r="B110" s="705">
        <v>84.534166575335036</v>
      </c>
      <c r="C110" s="705">
        <v>83.603507856500755</v>
      </c>
      <c r="D110" s="704">
        <v>83.903027199458108</v>
      </c>
    </row>
    <row r="111" spans="1:4" x14ac:dyDescent="0.2">
      <c r="A111" s="728" t="s">
        <v>586</v>
      </c>
      <c r="B111" s="694"/>
      <c r="C111" s="694"/>
      <c r="D111" s="693"/>
    </row>
    <row r="112" spans="1:4" x14ac:dyDescent="0.2">
      <c r="A112" s="729" t="s">
        <v>585</v>
      </c>
      <c r="B112" s="694">
        <v>92.466507247439651</v>
      </c>
      <c r="C112" s="694">
        <v>91.159568460657596</v>
      </c>
      <c r="D112" s="693">
        <v>91.289836795702044</v>
      </c>
    </row>
    <row r="113" spans="1:4" x14ac:dyDescent="0.2">
      <c r="A113" s="723" t="s">
        <v>584</v>
      </c>
      <c r="B113" s="694">
        <v>91.290643661399784</v>
      </c>
      <c r="C113" s="694">
        <v>91.102935801937861</v>
      </c>
      <c r="D113" s="693">
        <v>91.117652023292251</v>
      </c>
    </row>
    <row r="114" spans="1:4" x14ac:dyDescent="0.2">
      <c r="A114" s="723" t="s">
        <v>126</v>
      </c>
      <c r="B114" s="694">
        <v>96.797095671173608</v>
      </c>
      <c r="C114" s="694">
        <v>96.196555630670559</v>
      </c>
      <c r="D114" s="693">
        <v>96.71024561557455</v>
      </c>
    </row>
    <row r="115" spans="1:4" ht="15" customHeight="1" x14ac:dyDescent="0.2">
      <c r="A115" s="729" t="s">
        <v>583</v>
      </c>
      <c r="B115" s="694">
        <v>76.385587870219624</v>
      </c>
      <c r="C115" s="694">
        <v>76.107255344081466</v>
      </c>
      <c r="D115" s="693">
        <v>76.124685261649276</v>
      </c>
    </row>
    <row r="116" spans="1:4" x14ac:dyDescent="0.2">
      <c r="A116" s="723" t="s">
        <v>582</v>
      </c>
      <c r="B116" s="694">
        <v>88.343760258928938</v>
      </c>
      <c r="C116" s="694">
        <v>87.414851342993884</v>
      </c>
      <c r="D116" s="693">
        <v>87.751611110957185</v>
      </c>
    </row>
    <row r="117" spans="1:4" x14ac:dyDescent="0.2">
      <c r="A117" s="723" t="s">
        <v>581</v>
      </c>
      <c r="B117" s="694">
        <v>96.275401226617333</v>
      </c>
      <c r="C117" s="694">
        <v>95.826637007660878</v>
      </c>
      <c r="D117" s="693">
        <v>95.550476940085872</v>
      </c>
    </row>
    <row r="118" spans="1:4" x14ac:dyDescent="0.2">
      <c r="A118" s="723" t="s">
        <v>580</v>
      </c>
      <c r="B118" s="694">
        <v>70.903517777689586</v>
      </c>
      <c r="C118" s="694">
        <v>70.464563015455937</v>
      </c>
      <c r="D118" s="693">
        <v>70.671323747807719</v>
      </c>
    </row>
    <row r="119" spans="1:4" ht="12" customHeight="1" x14ac:dyDescent="0.2">
      <c r="A119" s="729" t="s">
        <v>579</v>
      </c>
      <c r="B119" s="694">
        <v>82.889816271020138</v>
      </c>
      <c r="C119" s="694">
        <v>80.584753859426726</v>
      </c>
      <c r="D119" s="693">
        <v>81.265480223292229</v>
      </c>
    </row>
    <row r="120" spans="1:4" x14ac:dyDescent="0.2">
      <c r="A120" s="723" t="s">
        <v>578</v>
      </c>
      <c r="B120" s="694">
        <v>72.848261200586322</v>
      </c>
      <c r="C120" s="694">
        <v>72.291994700840519</v>
      </c>
      <c r="D120" s="693">
        <v>72.66483657064316</v>
      </c>
    </row>
    <row r="121" spans="1:4" x14ac:dyDescent="0.2">
      <c r="A121" s="723" t="s">
        <v>577</v>
      </c>
      <c r="B121" s="694">
        <v>66.564357861493988</v>
      </c>
      <c r="C121" s="694">
        <v>66.806643022029249</v>
      </c>
      <c r="D121" s="693">
        <v>66.792300591856346</v>
      </c>
    </row>
    <row r="122" spans="1:4" x14ac:dyDescent="0.2">
      <c r="A122" s="723" t="s">
        <v>576</v>
      </c>
      <c r="B122" s="694">
        <v>75.578009189474642</v>
      </c>
      <c r="C122" s="694">
        <v>62.998793385687058</v>
      </c>
      <c r="D122" s="693">
        <v>63.202390395697208</v>
      </c>
    </row>
    <row r="123" spans="1:4" x14ac:dyDescent="0.2">
      <c r="A123" s="723" t="s">
        <v>575</v>
      </c>
      <c r="B123" s="694">
        <v>95.336060854566171</v>
      </c>
      <c r="C123" s="694">
        <v>97.046941899150823</v>
      </c>
      <c r="D123" s="693">
        <v>96.534383095167158</v>
      </c>
    </row>
    <row r="124" spans="1:4" x14ac:dyDescent="0.2">
      <c r="A124" s="729" t="s">
        <v>574</v>
      </c>
      <c r="B124" s="694">
        <v>84.302055179891568</v>
      </c>
      <c r="C124" s="694">
        <v>83.437678888667222</v>
      </c>
      <c r="D124" s="693">
        <v>83.693262376430027</v>
      </c>
    </row>
    <row r="125" spans="1:4" x14ac:dyDescent="0.2">
      <c r="A125" s="723" t="s">
        <v>573</v>
      </c>
      <c r="B125" s="694">
        <v>93.766772965601717</v>
      </c>
      <c r="C125" s="694">
        <v>94.053071462522993</v>
      </c>
      <c r="D125" s="693">
        <v>93.751386425466976</v>
      </c>
    </row>
    <row r="126" spans="1:4" ht="19.5" customHeight="1" x14ac:dyDescent="0.2">
      <c r="A126" s="728" t="s">
        <v>145</v>
      </c>
      <c r="B126" s="694"/>
      <c r="C126" s="694"/>
      <c r="D126" s="693"/>
    </row>
    <row r="127" spans="1:4" x14ac:dyDescent="0.2">
      <c r="A127" s="726" t="s">
        <v>572</v>
      </c>
      <c r="B127" s="694">
        <v>71.334174930649425</v>
      </c>
      <c r="C127" s="694">
        <v>66.694047424744582</v>
      </c>
      <c r="D127" s="693">
        <v>69.169955208802548</v>
      </c>
    </row>
    <row r="128" spans="1:4" x14ac:dyDescent="0.2">
      <c r="A128" s="725" t="s">
        <v>571</v>
      </c>
      <c r="B128" s="694">
        <v>76.89693135474738</v>
      </c>
      <c r="C128" s="694">
        <v>77.060767049864012</v>
      </c>
      <c r="D128" s="693">
        <v>76.407469919886665</v>
      </c>
    </row>
    <row r="129" spans="1:4" x14ac:dyDescent="0.2">
      <c r="A129" s="725" t="s">
        <v>570</v>
      </c>
      <c r="B129" s="694">
        <v>77.782145799062818</v>
      </c>
      <c r="C129" s="694">
        <v>76.978912502251632</v>
      </c>
      <c r="D129" s="693">
        <v>76.290700820538177</v>
      </c>
    </row>
    <row r="130" spans="1:4" x14ac:dyDescent="0.2">
      <c r="A130" s="725" t="s">
        <v>569</v>
      </c>
      <c r="B130" s="694">
        <v>89.302932700720078</v>
      </c>
      <c r="C130" s="694">
        <v>89.873771577480269</v>
      </c>
      <c r="D130" s="693">
        <v>89.653999911205773</v>
      </c>
    </row>
    <row r="131" spans="1:4" ht="27" customHeight="1" x14ac:dyDescent="0.2">
      <c r="A131" s="728" t="s">
        <v>152</v>
      </c>
      <c r="B131" s="694"/>
      <c r="C131" s="694"/>
      <c r="D131" s="693"/>
    </row>
    <row r="132" spans="1:4" x14ac:dyDescent="0.2">
      <c r="A132" s="726" t="s">
        <v>568</v>
      </c>
      <c r="B132" s="694">
        <v>84.793032107923636</v>
      </c>
      <c r="C132" s="694">
        <v>83.927765512384596</v>
      </c>
      <c r="D132" s="693">
        <v>83.887486875721279</v>
      </c>
    </row>
    <row r="133" spans="1:4" x14ac:dyDescent="0.2">
      <c r="A133" s="725" t="s">
        <v>567</v>
      </c>
      <c r="B133" s="694">
        <v>55.91614070627724</v>
      </c>
      <c r="C133" s="694">
        <v>57.212231498235312</v>
      </c>
      <c r="D133" s="693">
        <v>57.738949649981386</v>
      </c>
    </row>
    <row r="134" spans="1:4" x14ac:dyDescent="0.2">
      <c r="A134" s="725" t="s">
        <v>566</v>
      </c>
      <c r="B134" s="694">
        <v>84.523135680798447</v>
      </c>
      <c r="C134" s="694">
        <v>87.767003039283523</v>
      </c>
      <c r="D134" s="693">
        <v>87.197786702373278</v>
      </c>
    </row>
    <row r="135" spans="1:4" x14ac:dyDescent="0.2">
      <c r="A135" s="725" t="s">
        <v>565</v>
      </c>
      <c r="B135" s="694">
        <v>49.674954737897451</v>
      </c>
      <c r="C135" s="694">
        <v>45.200981293348377</v>
      </c>
      <c r="D135" s="693">
        <v>44.777187370844963</v>
      </c>
    </row>
    <row r="136" spans="1:4" x14ac:dyDescent="0.2">
      <c r="A136" s="725" t="s">
        <v>564</v>
      </c>
      <c r="B136" s="694">
        <v>98.235544934692172</v>
      </c>
      <c r="C136" s="694">
        <v>100.01031395191093</v>
      </c>
      <c r="D136" s="693">
        <v>99.386898891187286</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563</v>
      </c>
      <c r="B140" s="694">
        <v>84.01636394431435</v>
      </c>
      <c r="C140" s="694">
        <v>84.212681032622456</v>
      </c>
      <c r="D140" s="693">
        <v>84.126675641699947</v>
      </c>
    </row>
    <row r="141" spans="1:4" x14ac:dyDescent="0.2">
      <c r="A141" s="725" t="s">
        <v>562</v>
      </c>
      <c r="B141" s="694">
        <v>86.721015352889751</v>
      </c>
      <c r="C141" s="694">
        <v>86.648668932424243</v>
      </c>
      <c r="D141" s="693">
        <v>86.800730255831411</v>
      </c>
    </row>
    <row r="142" spans="1:4" x14ac:dyDescent="0.2">
      <c r="A142" s="725" t="s">
        <v>561</v>
      </c>
      <c r="B142" s="694">
        <v>64.428617978509862</v>
      </c>
      <c r="C142" s="694">
        <v>66.062555427854605</v>
      </c>
      <c r="D142" s="693">
        <v>65.95745932058567</v>
      </c>
    </row>
    <row r="143" spans="1:4" x14ac:dyDescent="0.2">
      <c r="A143" s="725" t="s">
        <v>560</v>
      </c>
      <c r="B143" s="694">
        <v>66.826725576755081</v>
      </c>
      <c r="C143" s="694">
        <v>67.061561952408383</v>
      </c>
      <c r="D143" s="693">
        <v>66.759018322780832</v>
      </c>
    </row>
    <row r="144" spans="1:4" x14ac:dyDescent="0.2">
      <c r="A144" s="726" t="s">
        <v>559</v>
      </c>
      <c r="B144" s="694">
        <v>80.184797464879068</v>
      </c>
      <c r="C144" s="694">
        <v>81.79927422297601</v>
      </c>
      <c r="D144" s="693">
        <v>80.520095950746381</v>
      </c>
    </row>
    <row r="145" spans="1:4" x14ac:dyDescent="0.2">
      <c r="A145" s="725" t="s">
        <v>558</v>
      </c>
      <c r="B145" s="694">
        <v>66.152113285788985</v>
      </c>
      <c r="C145" s="694">
        <v>68.69292309680651</v>
      </c>
      <c r="D145" s="693">
        <v>66.396347637315316</v>
      </c>
    </row>
    <row r="146" spans="1:4" x14ac:dyDescent="0.2">
      <c r="A146" s="725" t="s">
        <v>557</v>
      </c>
      <c r="B146" s="694">
        <v>83.924659060445109</v>
      </c>
      <c r="C146" s="694">
        <v>81.552714381789599</v>
      </c>
      <c r="D146" s="693">
        <v>82.712672322607233</v>
      </c>
    </row>
    <row r="147" spans="1:4" x14ac:dyDescent="0.2">
      <c r="A147" s="725" t="s">
        <v>556</v>
      </c>
      <c r="B147" s="694">
        <v>100</v>
      </c>
      <c r="C147" s="694">
        <v>100</v>
      </c>
      <c r="D147" s="693">
        <v>100</v>
      </c>
    </row>
    <row r="148" spans="1:4" x14ac:dyDescent="0.2">
      <c r="A148" s="725" t="s">
        <v>555</v>
      </c>
      <c r="B148" s="694">
        <v>93.430137544628735</v>
      </c>
      <c r="C148" s="694">
        <v>93.746950494929735</v>
      </c>
      <c r="D148" s="693">
        <v>93.575660413038875</v>
      </c>
    </row>
    <row r="149" spans="1:4" x14ac:dyDescent="0.2">
      <c r="A149" s="725" t="s">
        <v>554</v>
      </c>
      <c r="B149" s="694">
        <v>100</v>
      </c>
      <c r="C149" s="694">
        <v>100</v>
      </c>
      <c r="D149" s="693">
        <v>100</v>
      </c>
    </row>
    <row r="150" spans="1:4" x14ac:dyDescent="0.2">
      <c r="A150" s="725" t="s">
        <v>553</v>
      </c>
      <c r="B150" s="694"/>
      <c r="C150" s="694"/>
      <c r="D150" s="693"/>
    </row>
    <row r="151" spans="1:4" x14ac:dyDescent="0.2">
      <c r="A151" s="726" t="s">
        <v>552</v>
      </c>
      <c r="B151" s="694">
        <v>88.42176473391234</v>
      </c>
      <c r="C151" s="694">
        <v>87.511857224019479</v>
      </c>
      <c r="D151" s="693">
        <v>87.33649464364396</v>
      </c>
    </row>
    <row r="152" spans="1:4" x14ac:dyDescent="0.2">
      <c r="A152" s="725" t="s">
        <v>551</v>
      </c>
      <c r="B152" s="694">
        <v>88.42176473391234</v>
      </c>
      <c r="C152" s="694">
        <v>87.511857224019479</v>
      </c>
      <c r="D152" s="693">
        <v>87.33649464364396</v>
      </c>
    </row>
    <row r="153" spans="1:4" x14ac:dyDescent="0.2">
      <c r="A153" s="725" t="s">
        <v>550</v>
      </c>
      <c r="B153" s="694"/>
      <c r="C153" s="694"/>
      <c r="D153" s="693"/>
    </row>
    <row r="154" spans="1:4" x14ac:dyDescent="0.2">
      <c r="A154" s="725" t="s">
        <v>549</v>
      </c>
      <c r="B154" s="694">
        <v>100</v>
      </c>
      <c r="C154" s="694">
        <v>100</v>
      </c>
      <c r="D154" s="693">
        <v>100</v>
      </c>
    </row>
    <row r="155" spans="1:4" x14ac:dyDescent="0.2">
      <c r="A155" s="724" t="s">
        <v>548</v>
      </c>
      <c r="B155" s="694">
        <v>95.242117445125871</v>
      </c>
      <c r="C155" s="694">
        <v>94.731839163640004</v>
      </c>
      <c r="D155" s="694">
        <v>94.228932495290863</v>
      </c>
    </row>
    <row r="156" spans="1:4" x14ac:dyDescent="0.2">
      <c r="A156" s="723" t="s">
        <v>547</v>
      </c>
      <c r="B156" s="694">
        <v>81.757085009824266</v>
      </c>
      <c r="C156" s="694">
        <v>76.274693640860988</v>
      </c>
      <c r="D156" s="693">
        <v>80.551597219257047</v>
      </c>
    </row>
    <row r="157" spans="1:4" x14ac:dyDescent="0.2">
      <c r="A157" s="722" t="s">
        <v>546</v>
      </c>
      <c r="B157" s="694">
        <v>98.794607232035716</v>
      </c>
      <c r="C157" s="694">
        <v>100</v>
      </c>
      <c r="D157" s="693">
        <v>99.327509946286227</v>
      </c>
    </row>
    <row r="158" spans="1:4" x14ac:dyDescent="0.2">
      <c r="A158" s="722" t="s">
        <v>545</v>
      </c>
      <c r="B158" s="694">
        <v>100</v>
      </c>
      <c r="C158" s="694">
        <v>100</v>
      </c>
      <c r="D158" s="693">
        <v>100</v>
      </c>
    </row>
    <row r="159" spans="1:4" x14ac:dyDescent="0.2">
      <c r="A159" s="721" t="s">
        <v>544</v>
      </c>
      <c r="B159" s="694">
        <v>94.608823686932425</v>
      </c>
      <c r="C159" s="694">
        <v>93.690155353701243</v>
      </c>
      <c r="D159" s="693">
        <v>94.286956465404131</v>
      </c>
    </row>
    <row r="160" spans="1:4" x14ac:dyDescent="0.2">
      <c r="A160" s="720" t="s">
        <v>543</v>
      </c>
      <c r="B160" s="700">
        <v>83.773108746600641</v>
      </c>
      <c r="C160" s="700">
        <v>82.764337818664032</v>
      </c>
      <c r="D160" s="699">
        <v>83.02197802787606</v>
      </c>
    </row>
    <row r="161" spans="1:4" hidden="1" x14ac:dyDescent="0.2">
      <c r="A161" s="719" t="s">
        <v>542</v>
      </c>
      <c r="B161" s="705"/>
      <c r="C161" s="705"/>
      <c r="D161" s="704"/>
    </row>
    <row r="162" spans="1:4" hidden="1" x14ac:dyDescent="0.2">
      <c r="A162" s="718" t="s">
        <v>541</v>
      </c>
      <c r="B162" s="694">
        <v>89.084223153400671</v>
      </c>
      <c r="C162" s="694">
        <v>88.908466138242972</v>
      </c>
      <c r="D162" s="693">
        <v>88.843721788007045</v>
      </c>
    </row>
    <row r="163" spans="1:4" hidden="1" x14ac:dyDescent="0.2">
      <c r="A163" s="717" t="s">
        <v>540</v>
      </c>
      <c r="B163" s="694">
        <v>96.264933938570422</v>
      </c>
      <c r="C163" s="694">
        <v>96.461685038421308</v>
      </c>
      <c r="D163" s="693">
        <v>96.542926564233426</v>
      </c>
    </row>
    <row r="164" spans="1:4" hidden="1" x14ac:dyDescent="0.2">
      <c r="A164" s="717" t="s">
        <v>539</v>
      </c>
      <c r="B164" s="694">
        <v>99.928876382021969</v>
      </c>
      <c r="C164" s="694">
        <v>99.94069485480091</v>
      </c>
      <c r="D164" s="693">
        <v>99.987961474365221</v>
      </c>
    </row>
    <row r="165" spans="1:4" hidden="1" x14ac:dyDescent="0.2">
      <c r="A165" s="716" t="s">
        <v>538</v>
      </c>
      <c r="B165" s="694">
        <v>87.901595101484162</v>
      </c>
      <c r="C165" s="694">
        <v>87.570238766133798</v>
      </c>
      <c r="D165" s="693">
        <v>87.587824350227024</v>
      </c>
    </row>
    <row r="166" spans="1:4" x14ac:dyDescent="0.2">
      <c r="A166" s="715" t="s">
        <v>537</v>
      </c>
      <c r="B166" s="705"/>
      <c r="C166" s="705"/>
      <c r="D166" s="704"/>
    </row>
    <row r="167" spans="1:4" x14ac:dyDescent="0.2">
      <c r="A167" s="708" t="s">
        <v>536</v>
      </c>
      <c r="B167" s="694">
        <v>98.601077436875954</v>
      </c>
      <c r="C167" s="694">
        <v>98.637895277574188</v>
      </c>
      <c r="D167" s="693">
        <v>98.714303473180053</v>
      </c>
    </row>
    <row r="168" spans="1:4" ht="25.5" x14ac:dyDescent="0.2">
      <c r="A168" s="708" t="s">
        <v>52</v>
      </c>
      <c r="B168" s="694">
        <v>98.54370749426883</v>
      </c>
      <c r="C168" s="694">
        <v>98.503105583689305</v>
      </c>
      <c r="D168" s="693">
        <v>98.531131719320157</v>
      </c>
    </row>
    <row r="169" spans="1:4" x14ac:dyDescent="0.2">
      <c r="A169" s="708" t="s">
        <v>535</v>
      </c>
      <c r="B169" s="694">
        <v>99.212722265576787</v>
      </c>
      <c r="C169" s="694">
        <v>99.157652356633619</v>
      </c>
      <c r="D169" s="693">
        <v>99.184266481741474</v>
      </c>
    </row>
    <row r="170" spans="1:4" x14ac:dyDescent="0.2">
      <c r="A170" s="714" t="s">
        <v>534</v>
      </c>
      <c r="B170" s="694">
        <v>99.158133943258491</v>
      </c>
      <c r="C170" s="694">
        <v>99.082606331329416</v>
      </c>
      <c r="D170" s="693">
        <v>99.12720935624516</v>
      </c>
    </row>
    <row r="171" spans="1:4" ht="38.25" x14ac:dyDescent="0.2">
      <c r="A171" s="710" t="s">
        <v>533</v>
      </c>
      <c r="B171" s="694">
        <v>99.392119841569098</v>
      </c>
      <c r="C171" s="694">
        <v>99.399699046849861</v>
      </c>
      <c r="D171" s="693">
        <v>99.397957761323042</v>
      </c>
    </row>
    <row r="172" spans="1:4" x14ac:dyDescent="0.2">
      <c r="A172" s="710" t="s">
        <v>532</v>
      </c>
      <c r="B172" s="694">
        <v>99.827616088888021</v>
      </c>
      <c r="C172" s="694">
        <v>99.683916601071246</v>
      </c>
      <c r="D172" s="693">
        <v>99.678053410688904</v>
      </c>
    </row>
    <row r="173" spans="1:4" x14ac:dyDescent="0.2">
      <c r="A173" s="710" t="s">
        <v>531</v>
      </c>
      <c r="B173" s="694">
        <v>89.408957169247486</v>
      </c>
      <c r="C173" s="694">
        <v>89.953368817753301</v>
      </c>
      <c r="D173" s="693">
        <v>89.885128278788955</v>
      </c>
    </row>
    <row r="174" spans="1:4" x14ac:dyDescent="0.2">
      <c r="A174" s="710" t="s">
        <v>530</v>
      </c>
      <c r="B174" s="694">
        <v>91.237840132947539</v>
      </c>
      <c r="C174" s="694">
        <v>95.853953956870441</v>
      </c>
      <c r="D174" s="693">
        <v>94.65968029098623</v>
      </c>
    </row>
    <row r="175" spans="1:4" x14ac:dyDescent="0.2">
      <c r="A175" s="710" t="s">
        <v>529</v>
      </c>
      <c r="B175" s="694">
        <v>99.293615760189198</v>
      </c>
      <c r="C175" s="694">
        <v>99.318963041174086</v>
      </c>
      <c r="D175" s="693">
        <v>99.265838454008872</v>
      </c>
    </row>
    <row r="176" spans="1:4" ht="25.5" x14ac:dyDescent="0.2">
      <c r="A176" s="710" t="s">
        <v>528</v>
      </c>
      <c r="B176" s="694">
        <v>99.929285932224303</v>
      </c>
      <c r="C176" s="694">
        <v>99.942935755448715</v>
      </c>
      <c r="D176" s="693">
        <v>99.937542600269254</v>
      </c>
    </row>
    <row r="177" spans="1:4" x14ac:dyDescent="0.2">
      <c r="A177" s="710" t="s">
        <v>527</v>
      </c>
      <c r="B177" s="694">
        <v>100</v>
      </c>
      <c r="C177" s="694">
        <v>100</v>
      </c>
      <c r="D177" s="693">
        <v>100</v>
      </c>
    </row>
    <row r="178" spans="1:4" ht="25.5" x14ac:dyDescent="0.2">
      <c r="A178" s="710" t="s">
        <v>526</v>
      </c>
      <c r="B178" s="694">
        <v>100</v>
      </c>
      <c r="C178" s="694">
        <v>100</v>
      </c>
      <c r="D178" s="693">
        <v>100</v>
      </c>
    </row>
    <row r="179" spans="1:4" x14ac:dyDescent="0.2">
      <c r="A179" s="710" t="s">
        <v>525</v>
      </c>
      <c r="B179" s="694">
        <v>78.183267017576924</v>
      </c>
      <c r="C179" s="694"/>
      <c r="D179" s="693"/>
    </row>
    <row r="180" spans="1:4" x14ac:dyDescent="0.2">
      <c r="A180" s="710" t="s">
        <v>524</v>
      </c>
      <c r="B180" s="694">
        <v>84.696694058511099</v>
      </c>
      <c r="C180" s="694">
        <v>82.949143320049217</v>
      </c>
      <c r="D180" s="693">
        <v>84.864131540682209</v>
      </c>
    </row>
    <row r="181" spans="1:4" x14ac:dyDescent="0.2">
      <c r="A181" s="709" t="s">
        <v>523</v>
      </c>
      <c r="B181" s="694">
        <v>99.991139996545684</v>
      </c>
      <c r="C181" s="694">
        <v>99.993311968541605</v>
      </c>
      <c r="D181" s="693">
        <v>99.993546366384578</v>
      </c>
    </row>
    <row r="182" spans="1:4" x14ac:dyDescent="0.2">
      <c r="A182" s="707" t="s">
        <v>522</v>
      </c>
      <c r="B182" s="694">
        <v>99.985027105084328</v>
      </c>
      <c r="C182" s="694">
        <v>99.986717317867857</v>
      </c>
      <c r="D182" s="693">
        <v>99.988598407685643</v>
      </c>
    </row>
    <row r="183" spans="1:4" x14ac:dyDescent="0.2">
      <c r="A183" s="713" t="s">
        <v>521</v>
      </c>
      <c r="B183" s="694">
        <v>99.574089398889896</v>
      </c>
      <c r="C183" s="694">
        <v>99.706072280320384</v>
      </c>
      <c r="D183" s="693">
        <v>99.650076824315903</v>
      </c>
    </row>
    <row r="184" spans="1:4" x14ac:dyDescent="0.2">
      <c r="A184" s="712" t="s">
        <v>520</v>
      </c>
      <c r="B184" s="694">
        <v>100</v>
      </c>
      <c r="C184" s="694">
        <v>100</v>
      </c>
      <c r="D184" s="693">
        <v>100</v>
      </c>
    </row>
    <row r="185" spans="1:4" x14ac:dyDescent="0.2">
      <c r="A185" s="709" t="s">
        <v>519</v>
      </c>
      <c r="B185" s="694">
        <v>100</v>
      </c>
      <c r="C185" s="694">
        <v>100</v>
      </c>
      <c r="D185" s="693">
        <v>100</v>
      </c>
    </row>
    <row r="186" spans="1:4" x14ac:dyDescent="0.2">
      <c r="A186" s="713" t="s">
        <v>518</v>
      </c>
      <c r="B186" s="694">
        <v>100</v>
      </c>
      <c r="C186" s="694">
        <v>100</v>
      </c>
      <c r="D186" s="693">
        <v>100</v>
      </c>
    </row>
    <row r="187" spans="1:4" x14ac:dyDescent="0.2">
      <c r="A187" s="712" t="s">
        <v>517</v>
      </c>
      <c r="B187" s="694">
        <v>100</v>
      </c>
      <c r="C187" s="694">
        <v>100</v>
      </c>
      <c r="D187" s="693">
        <v>100</v>
      </c>
    </row>
    <row r="188" spans="1:4" x14ac:dyDescent="0.2">
      <c r="A188" s="709" t="s">
        <v>516</v>
      </c>
      <c r="B188" s="694"/>
      <c r="C188" s="694"/>
      <c r="D188" s="693"/>
    </row>
    <row r="189" spans="1:4" x14ac:dyDescent="0.2">
      <c r="A189" s="709" t="s">
        <v>515</v>
      </c>
      <c r="B189" s="694">
        <v>99.932356698649372</v>
      </c>
      <c r="C189" s="694">
        <v>99.919844576130231</v>
      </c>
      <c r="D189" s="693">
        <v>99.934227343166711</v>
      </c>
    </row>
    <row r="190" spans="1:4" x14ac:dyDescent="0.2">
      <c r="A190" s="707" t="s">
        <v>190</v>
      </c>
      <c r="B190" s="694">
        <v>99.890094126268224</v>
      </c>
      <c r="C190" s="694">
        <v>99.891775602420921</v>
      </c>
      <c r="D190" s="693">
        <v>99.886779606309801</v>
      </c>
    </row>
    <row r="191" spans="1:4" x14ac:dyDescent="0.2">
      <c r="A191" s="711" t="s">
        <v>514</v>
      </c>
      <c r="B191" s="694">
        <v>99.87068664291462</v>
      </c>
      <c r="C191" s="694">
        <v>99.874537052192608</v>
      </c>
      <c r="D191" s="693">
        <v>99.8673473688863</v>
      </c>
    </row>
    <row r="192" spans="1:4" x14ac:dyDescent="0.2">
      <c r="A192" s="710" t="s">
        <v>513</v>
      </c>
      <c r="B192" s="694">
        <v>99.998792969343398</v>
      </c>
      <c r="C192" s="694">
        <v>100</v>
      </c>
      <c r="D192" s="693">
        <v>100</v>
      </c>
    </row>
    <row r="193" spans="1:4" ht="25.5" hidden="1" x14ac:dyDescent="0.2">
      <c r="A193" s="708" t="s">
        <v>60</v>
      </c>
      <c r="B193" s="694">
        <v>100</v>
      </c>
      <c r="C193" s="694">
        <v>100</v>
      </c>
      <c r="D193" s="693">
        <v>100</v>
      </c>
    </row>
    <row r="194" spans="1:4" x14ac:dyDescent="0.2">
      <c r="A194" s="708" t="s">
        <v>512</v>
      </c>
      <c r="B194" s="694">
        <v>98.704184951437654</v>
      </c>
      <c r="C194" s="694">
        <v>99.053033470365008</v>
      </c>
      <c r="D194" s="693">
        <v>99.349699347962357</v>
      </c>
    </row>
    <row r="195" spans="1:4" x14ac:dyDescent="0.2">
      <c r="A195" s="708" t="s">
        <v>511</v>
      </c>
      <c r="B195" s="694">
        <v>99.993195314458163</v>
      </c>
      <c r="C195" s="694">
        <v>99.999003560603825</v>
      </c>
      <c r="D195" s="693">
        <v>99.998778533148624</v>
      </c>
    </row>
    <row r="196" spans="1:4" x14ac:dyDescent="0.2">
      <c r="A196" s="707" t="s">
        <v>62</v>
      </c>
      <c r="B196" s="694">
        <v>98.208408490473659</v>
      </c>
      <c r="C196" s="694">
        <v>98.80280222183741</v>
      </c>
      <c r="D196" s="693">
        <v>99.076737008140086</v>
      </c>
    </row>
    <row r="197" spans="1:4" x14ac:dyDescent="0.2">
      <c r="A197" s="709" t="s">
        <v>510</v>
      </c>
      <c r="B197" s="694">
        <v>100</v>
      </c>
      <c r="C197" s="694"/>
      <c r="D197" s="693"/>
    </row>
    <row r="198" spans="1:4" x14ac:dyDescent="0.2">
      <c r="A198" s="708" t="s">
        <v>509</v>
      </c>
      <c r="B198" s="694">
        <v>98.57802079242721</v>
      </c>
      <c r="C198" s="694">
        <v>98.665973460598835</v>
      </c>
      <c r="D198" s="693">
        <v>98.502987854297643</v>
      </c>
    </row>
    <row r="199" spans="1:4" x14ac:dyDescent="0.2">
      <c r="A199" s="708" t="s">
        <v>508</v>
      </c>
      <c r="B199" s="694">
        <v>98.389766581115325</v>
      </c>
      <c r="C199" s="694">
        <v>98.43193646171413</v>
      </c>
      <c r="D199" s="693">
        <v>98.450750541988924</v>
      </c>
    </row>
    <row r="200" spans="1:4" x14ac:dyDescent="0.2">
      <c r="A200" s="707" t="s">
        <v>64</v>
      </c>
      <c r="B200" s="694">
        <v>98.560116887071047</v>
      </c>
      <c r="C200" s="694">
        <v>98.773731942323977</v>
      </c>
      <c r="D200" s="693">
        <v>98.525420983231356</v>
      </c>
    </row>
    <row r="201" spans="1:4" ht="12.75" customHeight="1" x14ac:dyDescent="0.2">
      <c r="A201" s="707"/>
      <c r="B201" s="694"/>
      <c r="C201" s="694"/>
      <c r="D201" s="693"/>
    </row>
    <row r="202" spans="1:4" x14ac:dyDescent="0.2">
      <c r="A202" s="706" t="s">
        <v>507</v>
      </c>
      <c r="B202" s="705"/>
      <c r="C202" s="705"/>
      <c r="D202" s="704"/>
    </row>
    <row r="203" spans="1:4" x14ac:dyDescent="0.2">
      <c r="A203" s="703" t="s">
        <v>506</v>
      </c>
      <c r="B203" s="694"/>
      <c r="C203" s="694"/>
      <c r="D203" s="693"/>
    </row>
    <row r="204" spans="1:4" x14ac:dyDescent="0.2">
      <c r="A204" s="703" t="s">
        <v>505</v>
      </c>
      <c r="B204" s="694"/>
      <c r="C204" s="694"/>
      <c r="D204" s="693"/>
    </row>
    <row r="205" spans="1:4" x14ac:dyDescent="0.2">
      <c r="A205" s="703" t="s">
        <v>504</v>
      </c>
      <c r="B205" s="694"/>
      <c r="C205" s="694"/>
      <c r="D205" s="693"/>
    </row>
    <row r="206" spans="1:4" ht="21" hidden="1" customHeight="1" x14ac:dyDescent="0.2">
      <c r="A206" s="703" t="s">
        <v>503</v>
      </c>
      <c r="B206" s="694"/>
      <c r="C206" s="694"/>
      <c r="D206" s="693"/>
    </row>
    <row r="207" spans="1:4" ht="18" customHeight="1" x14ac:dyDescent="0.2">
      <c r="A207" s="702" t="s">
        <v>502</v>
      </c>
      <c r="B207" s="700">
        <v>86.639138593696259</v>
      </c>
      <c r="C207" s="700">
        <v>86.110100069891018</v>
      </c>
      <c r="D207" s="699">
        <v>86.001218935250762</v>
      </c>
    </row>
    <row r="208" spans="1:4" ht="36.75" hidden="1" customHeight="1" x14ac:dyDescent="0.2">
      <c r="A208" s="701"/>
      <c r="B208" s="700"/>
      <c r="C208" s="700"/>
      <c r="D208" s="699"/>
    </row>
    <row r="209" spans="1:4" hidden="1" x14ac:dyDescent="0.2">
      <c r="A209" s="698"/>
      <c r="B209" s="697"/>
      <c r="C209" s="697"/>
      <c r="D209" s="697"/>
    </row>
    <row r="210" spans="1:4" x14ac:dyDescent="0.2">
      <c r="A210" s="696" t="s">
        <v>501</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628</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235783398.36999923</v>
      </c>
      <c r="D9" s="289">
        <v>139896756.94753495</v>
      </c>
      <c r="E9" s="289">
        <v>375680155.31753415</v>
      </c>
      <c r="F9" s="290">
        <v>14458687.139999984</v>
      </c>
      <c r="G9" s="290">
        <v>2398838.2250000001</v>
      </c>
      <c r="H9" s="179">
        <v>-1.3694376206765835E-2</v>
      </c>
      <c r="I9" s="20"/>
    </row>
    <row r="10" spans="1:9" ht="10.5" customHeight="1" x14ac:dyDescent="0.2">
      <c r="B10" s="16" t="s">
        <v>387</v>
      </c>
      <c r="C10" s="289">
        <v>12920.218480000001</v>
      </c>
      <c r="D10" s="289">
        <v>49675.60000000002</v>
      </c>
      <c r="E10" s="289">
        <v>62595.818480000016</v>
      </c>
      <c r="F10" s="290">
        <v>10051.527199999986</v>
      </c>
      <c r="G10" s="290">
        <v>269.48480000000006</v>
      </c>
      <c r="H10" s="179"/>
      <c r="I10" s="20"/>
    </row>
    <row r="11" spans="1:9" ht="10.5" customHeight="1" x14ac:dyDescent="0.2">
      <c r="B11" s="16" t="s">
        <v>100</v>
      </c>
      <c r="C11" s="289">
        <v>6998208.7699999912</v>
      </c>
      <c r="D11" s="289">
        <v>33703788.277680002</v>
      </c>
      <c r="E11" s="289">
        <v>40701997.047679998</v>
      </c>
      <c r="F11" s="290">
        <v>24930.629999999997</v>
      </c>
      <c r="G11" s="290">
        <v>130660.5</v>
      </c>
      <c r="H11" s="179">
        <v>-0.13017395219084837</v>
      </c>
      <c r="I11" s="20"/>
    </row>
    <row r="12" spans="1:9" ht="10.5" customHeight="1" x14ac:dyDescent="0.2">
      <c r="B12" s="16" t="s">
        <v>388</v>
      </c>
      <c r="C12" s="289">
        <v>17380.481520000019</v>
      </c>
      <c r="D12" s="289">
        <v>66824.400000000038</v>
      </c>
      <c r="E12" s="289">
        <v>84204.881520000054</v>
      </c>
      <c r="F12" s="290">
        <v>13521.472800000016</v>
      </c>
      <c r="G12" s="290">
        <v>362.51519999999988</v>
      </c>
      <c r="H12" s="179"/>
      <c r="I12" s="20"/>
    </row>
    <row r="13" spans="1:9" ht="10.5" customHeight="1" x14ac:dyDescent="0.2">
      <c r="B13" s="16" t="s">
        <v>340</v>
      </c>
      <c r="C13" s="289">
        <v>19380552.169999994</v>
      </c>
      <c r="D13" s="289">
        <v>18905399.140000001</v>
      </c>
      <c r="E13" s="289">
        <v>38285951.309999995</v>
      </c>
      <c r="F13" s="290">
        <v>3923899.3500000006</v>
      </c>
      <c r="G13" s="290">
        <v>203618.83999999997</v>
      </c>
      <c r="H13" s="179">
        <v>-6.331768989763753E-2</v>
      </c>
      <c r="I13" s="20"/>
    </row>
    <row r="14" spans="1:9" ht="10.5" customHeight="1" x14ac:dyDescent="0.2">
      <c r="B14" s="340" t="s">
        <v>90</v>
      </c>
      <c r="C14" s="289">
        <v>19307338.759999994</v>
      </c>
      <c r="D14" s="289">
        <v>18398873.849999998</v>
      </c>
      <c r="E14" s="289">
        <v>37706212.609999999</v>
      </c>
      <c r="F14" s="290">
        <v>3428538.7300000014</v>
      </c>
      <c r="G14" s="290">
        <v>202570.63</v>
      </c>
      <c r="H14" s="179">
        <v>-6.1741953060526988E-2</v>
      </c>
      <c r="I14" s="20"/>
    </row>
    <row r="15" spans="1:9" ht="10.5" customHeight="1" x14ac:dyDescent="0.2">
      <c r="B15" s="33" t="s">
        <v>304</v>
      </c>
      <c r="C15" s="289">
        <v>1437143.2900000028</v>
      </c>
      <c r="D15" s="289">
        <v>624158.94999999984</v>
      </c>
      <c r="E15" s="289">
        <v>2061302.2400000026</v>
      </c>
      <c r="F15" s="290">
        <v>234763.47000000003</v>
      </c>
      <c r="G15" s="290">
        <v>12782.939999999999</v>
      </c>
      <c r="H15" s="179">
        <v>-0.14349254531841016</v>
      </c>
      <c r="I15" s="20"/>
    </row>
    <row r="16" spans="1:9" ht="10.5" customHeight="1" x14ac:dyDescent="0.2">
      <c r="B16" s="33" t="s">
        <v>305</v>
      </c>
      <c r="C16" s="289">
        <v>150.68</v>
      </c>
      <c r="D16" s="289"/>
      <c r="E16" s="289">
        <v>150.68</v>
      </c>
      <c r="F16" s="290"/>
      <c r="G16" s="290"/>
      <c r="H16" s="179">
        <v>0.86855158730158744</v>
      </c>
      <c r="I16" s="20"/>
    </row>
    <row r="17" spans="2:9" ht="10.5" customHeight="1" x14ac:dyDescent="0.2">
      <c r="B17" s="33" t="s">
        <v>306</v>
      </c>
      <c r="C17" s="289">
        <v>433.66</v>
      </c>
      <c r="D17" s="289">
        <v>33981.33</v>
      </c>
      <c r="E17" s="289">
        <v>34414.99</v>
      </c>
      <c r="F17" s="290">
        <v>29518.09</v>
      </c>
      <c r="G17" s="290"/>
      <c r="H17" s="179">
        <v>0.24425829674493404</v>
      </c>
      <c r="I17" s="20"/>
    </row>
    <row r="18" spans="2:9" ht="10.5" customHeight="1" x14ac:dyDescent="0.2">
      <c r="B18" s="33" t="s">
        <v>307</v>
      </c>
      <c r="C18" s="289">
        <v>7202575.2299999902</v>
      </c>
      <c r="D18" s="289">
        <v>6714161.6699999999</v>
      </c>
      <c r="E18" s="289">
        <v>13916736.899999987</v>
      </c>
      <c r="F18" s="290">
        <v>560462.82999999996</v>
      </c>
      <c r="G18" s="290">
        <v>70947.600000000006</v>
      </c>
      <c r="H18" s="179">
        <v>-0.17476982424994369</v>
      </c>
      <c r="I18" s="20"/>
    </row>
    <row r="19" spans="2:9" ht="10.5" customHeight="1" x14ac:dyDescent="0.2">
      <c r="B19" s="33" t="s">
        <v>308</v>
      </c>
      <c r="C19" s="289">
        <v>173578.35000000009</v>
      </c>
      <c r="D19" s="289">
        <v>29022.810000000012</v>
      </c>
      <c r="E19" s="289">
        <v>202601.16000000012</v>
      </c>
      <c r="F19" s="290">
        <v>9241.369999999999</v>
      </c>
      <c r="G19" s="290">
        <v>1249.3500000000001</v>
      </c>
      <c r="H19" s="179">
        <v>0.17329122635681249</v>
      </c>
      <c r="I19" s="20"/>
    </row>
    <row r="20" spans="2:9" ht="10.5" customHeight="1" x14ac:dyDescent="0.2">
      <c r="B20" s="33" t="s">
        <v>309</v>
      </c>
      <c r="C20" s="289">
        <v>10493457.550000003</v>
      </c>
      <c r="D20" s="289">
        <v>10997549.09</v>
      </c>
      <c r="E20" s="289">
        <v>21491006.640000001</v>
      </c>
      <c r="F20" s="290">
        <v>2594552.9700000011</v>
      </c>
      <c r="G20" s="290">
        <v>117590.73999999998</v>
      </c>
      <c r="H20" s="179">
        <v>3.7393775581634925E-2</v>
      </c>
      <c r="I20" s="20"/>
    </row>
    <row r="21" spans="2:9" ht="10.5" customHeight="1" x14ac:dyDescent="0.2">
      <c r="B21" s="33" t="s">
        <v>89</v>
      </c>
      <c r="C21" s="289">
        <v>73213.409999999974</v>
      </c>
      <c r="D21" s="289">
        <v>506525.2899999998</v>
      </c>
      <c r="E21" s="289">
        <v>579738.69999999972</v>
      </c>
      <c r="F21" s="290">
        <v>495360.61999999982</v>
      </c>
      <c r="G21" s="290">
        <v>1048.21</v>
      </c>
      <c r="H21" s="179">
        <v>-0.15555629226825418</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196105130.81255013</v>
      </c>
      <c r="E24" s="289">
        <v>196105130.81255013</v>
      </c>
      <c r="F24" s="290"/>
      <c r="G24" s="290"/>
      <c r="H24" s="179">
        <v>7.662664783133688E-2</v>
      </c>
      <c r="I24" s="20"/>
    </row>
    <row r="25" spans="2:9" ht="10.5" customHeight="1" x14ac:dyDescent="0.2">
      <c r="B25" s="16" t="s">
        <v>96</v>
      </c>
      <c r="C25" s="289"/>
      <c r="D25" s="289"/>
      <c r="E25" s="289"/>
      <c r="F25" s="290"/>
      <c r="G25" s="290"/>
      <c r="H25" s="179"/>
      <c r="I25" s="20"/>
    </row>
    <row r="26" spans="2:9" ht="10.5" customHeight="1" x14ac:dyDescent="0.2">
      <c r="B26" s="16" t="s">
        <v>91</v>
      </c>
      <c r="C26" s="289">
        <v>1770733.7100000002</v>
      </c>
      <c r="D26" s="289">
        <v>1008230.95</v>
      </c>
      <c r="E26" s="289">
        <v>2778964.66</v>
      </c>
      <c r="F26" s="290">
        <v>80396.31</v>
      </c>
      <c r="G26" s="290">
        <v>23764.32</v>
      </c>
      <c r="H26" s="179">
        <v>-0.10254166404003084</v>
      </c>
      <c r="I26" s="34"/>
    </row>
    <row r="27" spans="2:9" ht="10.5" customHeight="1" x14ac:dyDescent="0.2">
      <c r="B27" s="16" t="s">
        <v>252</v>
      </c>
      <c r="C27" s="289"/>
      <c r="D27" s="289"/>
      <c r="E27" s="289"/>
      <c r="F27" s="290"/>
      <c r="G27" s="290"/>
      <c r="H27" s="179"/>
      <c r="I27" s="34"/>
    </row>
    <row r="28" spans="2:9" ht="10.5" customHeight="1" x14ac:dyDescent="0.2">
      <c r="B28" s="16" t="s">
        <v>95</v>
      </c>
      <c r="C28" s="289">
        <v>46353.200000000019</v>
      </c>
      <c r="D28" s="289">
        <v>167525.51999999984</v>
      </c>
      <c r="E28" s="289">
        <v>213878.71999999988</v>
      </c>
      <c r="F28" s="290">
        <v>213648.71999999988</v>
      </c>
      <c r="G28" s="290">
        <v>533.6</v>
      </c>
      <c r="H28" s="179">
        <v>4.8765535557669271E-2</v>
      </c>
      <c r="I28" s="34"/>
    </row>
    <row r="29" spans="2:9" ht="10.5" customHeight="1" x14ac:dyDescent="0.2">
      <c r="B29" s="16" t="s">
        <v>381</v>
      </c>
      <c r="C29" s="289">
        <v>5896530.4300000025</v>
      </c>
      <c r="D29" s="289">
        <v>3446797.7925000009</v>
      </c>
      <c r="E29" s="289">
        <v>9343328.222500002</v>
      </c>
      <c r="F29" s="290">
        <v>1093</v>
      </c>
      <c r="G29" s="290">
        <v>68262.45</v>
      </c>
      <c r="H29" s="179">
        <v>-4.3355638739179581E-2</v>
      </c>
      <c r="I29" s="34"/>
    </row>
    <row r="30" spans="2:9" ht="10.5" customHeight="1" x14ac:dyDescent="0.2">
      <c r="B30" s="16" t="s">
        <v>441</v>
      </c>
      <c r="C30" s="289"/>
      <c r="D30" s="289">
        <v>4993535.4359619971</v>
      </c>
      <c r="E30" s="289">
        <v>4993535.4359619971</v>
      </c>
      <c r="F30" s="290"/>
      <c r="G30" s="290"/>
      <c r="H30" s="179">
        <v>0.31943349929429821</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945.35640000000001</v>
      </c>
      <c r="E34" s="289">
        <v>945.35640000000001</v>
      </c>
      <c r="F34" s="290"/>
      <c r="G34" s="290"/>
      <c r="H34" s="179"/>
      <c r="I34" s="34"/>
    </row>
    <row r="35" spans="1:11" ht="10.5" customHeight="1" x14ac:dyDescent="0.2">
      <c r="B35" s="16" t="s">
        <v>487</v>
      </c>
      <c r="C35" s="289"/>
      <c r="D35" s="289">
        <v>1994698.7791000002</v>
      </c>
      <c r="E35" s="289">
        <v>1994698.7791000002</v>
      </c>
      <c r="F35" s="290"/>
      <c r="G35" s="290"/>
      <c r="H35" s="179">
        <v>9.0890658645601308E-2</v>
      </c>
      <c r="I35" s="34"/>
    </row>
    <row r="36" spans="1:11" ht="10.5" customHeight="1" x14ac:dyDescent="0.2">
      <c r="B36" s="16" t="s">
        <v>420</v>
      </c>
      <c r="C36" s="289"/>
      <c r="D36" s="289">
        <v>10718460.404779997</v>
      </c>
      <c r="E36" s="289">
        <v>10718460.404779997</v>
      </c>
      <c r="F36" s="290"/>
      <c r="G36" s="290"/>
      <c r="H36" s="179">
        <v>0.27415697747919832</v>
      </c>
      <c r="I36" s="34"/>
    </row>
    <row r="37" spans="1:11" ht="10.5" customHeight="1" x14ac:dyDescent="0.2">
      <c r="B37" s="574" t="s">
        <v>448</v>
      </c>
      <c r="C37" s="289"/>
      <c r="D37" s="289">
        <v>-495.24</v>
      </c>
      <c r="E37" s="289">
        <v>-495.24</v>
      </c>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167637.01999999999</v>
      </c>
      <c r="D39" s="289">
        <v>276429.72346799995</v>
      </c>
      <c r="E39" s="289">
        <v>444066.74346799997</v>
      </c>
      <c r="F39" s="290">
        <v>172433</v>
      </c>
      <c r="G39" s="290">
        <v>1576.673722</v>
      </c>
      <c r="H39" s="179">
        <v>-7.001912639756469E-2</v>
      </c>
      <c r="I39" s="34"/>
    </row>
    <row r="40" spans="1:11" ht="10.5" customHeight="1" x14ac:dyDescent="0.2">
      <c r="B40" s="16" t="s">
        <v>283</v>
      </c>
      <c r="C40" s="289"/>
      <c r="D40" s="289">
        <v>-417612.07</v>
      </c>
      <c r="E40" s="289">
        <v>-417612.07</v>
      </c>
      <c r="F40" s="290"/>
      <c r="G40" s="290">
        <v>-3192</v>
      </c>
      <c r="H40" s="179">
        <v>0.18758551164801163</v>
      </c>
      <c r="I40" s="34"/>
    </row>
    <row r="41" spans="1:11" s="28" customFormat="1" ht="10.5" customHeight="1" x14ac:dyDescent="0.2">
      <c r="A41" s="24"/>
      <c r="B41" s="16" t="s">
        <v>279</v>
      </c>
      <c r="C41" s="289">
        <v>17.5</v>
      </c>
      <c r="D41" s="289">
        <v>-26469273</v>
      </c>
      <c r="E41" s="289">
        <v>-26469255.5</v>
      </c>
      <c r="F41" s="290">
        <v>-10425</v>
      </c>
      <c r="G41" s="290">
        <v>-192047</v>
      </c>
      <c r="H41" s="179">
        <v>0.77327219760261201</v>
      </c>
      <c r="I41" s="36"/>
      <c r="J41" s="5"/>
    </row>
    <row r="42" spans="1:11" s="28" customFormat="1" ht="10.5" customHeight="1" x14ac:dyDescent="0.2">
      <c r="A42" s="24"/>
      <c r="B42" s="35" t="s">
        <v>101</v>
      </c>
      <c r="C42" s="291">
        <v>270073731.86999923</v>
      </c>
      <c r="D42" s="291">
        <v>384446818.82997501</v>
      </c>
      <c r="E42" s="291">
        <v>654520550.6999743</v>
      </c>
      <c r="F42" s="292">
        <v>18888236.149999987</v>
      </c>
      <c r="G42" s="292">
        <v>2632647.6087220004</v>
      </c>
      <c r="H42" s="178">
        <v>-1.2814546362167722E-2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257721972.86000037</v>
      </c>
      <c r="D45" s="289">
        <v>615157197.61999917</v>
      </c>
      <c r="E45" s="289">
        <v>872879170.47999966</v>
      </c>
      <c r="F45" s="290">
        <v>354558379.95999956</v>
      </c>
      <c r="G45" s="290">
        <v>4954226.16</v>
      </c>
      <c r="H45" s="179">
        <v>-3.5268219165172088E-3</v>
      </c>
      <c r="I45" s="20"/>
    </row>
    <row r="46" spans="1:11" ht="10.5" customHeight="1" x14ac:dyDescent="0.2">
      <c r="B46" s="33" t="s">
        <v>106</v>
      </c>
      <c r="C46" s="289">
        <v>257354365.43000039</v>
      </c>
      <c r="D46" s="289">
        <v>610851942.08999932</v>
      </c>
      <c r="E46" s="289">
        <v>868206307.51999974</v>
      </c>
      <c r="F46" s="290">
        <v>350388662.08999962</v>
      </c>
      <c r="G46" s="290">
        <v>4928041.78</v>
      </c>
      <c r="H46" s="179">
        <v>-3.6637984535448087E-3</v>
      </c>
      <c r="I46" s="34"/>
    </row>
    <row r="47" spans="1:11" ht="10.5" customHeight="1" x14ac:dyDescent="0.2">
      <c r="B47" s="33" t="s">
        <v>304</v>
      </c>
      <c r="C47" s="289">
        <v>6425974.6200000113</v>
      </c>
      <c r="D47" s="289">
        <v>167245873.51999986</v>
      </c>
      <c r="E47" s="289">
        <v>173671848.13999987</v>
      </c>
      <c r="F47" s="290">
        <v>145941948.80999988</v>
      </c>
      <c r="G47" s="290">
        <v>1077355.92</v>
      </c>
      <c r="H47" s="179">
        <v>3.3962648475671653E-2</v>
      </c>
      <c r="I47" s="34"/>
    </row>
    <row r="48" spans="1:11" ht="10.5" customHeight="1" x14ac:dyDescent="0.2">
      <c r="B48" s="33" t="s">
        <v>305</v>
      </c>
      <c r="C48" s="289">
        <v>31572.000000000022</v>
      </c>
      <c r="D48" s="289">
        <v>46994.130000000019</v>
      </c>
      <c r="E48" s="289">
        <v>78566.130000000034</v>
      </c>
      <c r="F48" s="290">
        <v>71207.940000000031</v>
      </c>
      <c r="G48" s="290">
        <v>257.39</v>
      </c>
      <c r="H48" s="179">
        <v>-0.17111613649563306</v>
      </c>
      <c r="I48" s="34"/>
    </row>
    <row r="49" spans="2:9" ht="10.5" customHeight="1" x14ac:dyDescent="0.2">
      <c r="B49" s="33" t="s">
        <v>306</v>
      </c>
      <c r="C49" s="289">
        <v>481543.2100000002</v>
      </c>
      <c r="D49" s="289">
        <v>76344538.169999927</v>
      </c>
      <c r="E49" s="289">
        <v>76826081.379999921</v>
      </c>
      <c r="F49" s="290">
        <v>75533761.549999923</v>
      </c>
      <c r="G49" s="290">
        <v>449963.02999999991</v>
      </c>
      <c r="H49" s="179">
        <v>3.9737363740713461E-2</v>
      </c>
      <c r="I49" s="34"/>
    </row>
    <row r="50" spans="2:9" ht="10.5" customHeight="1" x14ac:dyDescent="0.2">
      <c r="B50" s="33" t="s">
        <v>307</v>
      </c>
      <c r="C50" s="289">
        <v>62594541.43000029</v>
      </c>
      <c r="D50" s="289">
        <v>53438859.709999889</v>
      </c>
      <c r="E50" s="289">
        <v>116033401.14000016</v>
      </c>
      <c r="F50" s="290">
        <v>7240350.8700000113</v>
      </c>
      <c r="G50" s="290">
        <v>735730.44000000018</v>
      </c>
      <c r="H50" s="179">
        <v>-2.7894099310311393E-2</v>
      </c>
      <c r="I50" s="34"/>
    </row>
    <row r="51" spans="2:9" ht="10.5" customHeight="1" x14ac:dyDescent="0.2">
      <c r="B51" s="33" t="s">
        <v>308</v>
      </c>
      <c r="C51" s="289">
        <v>87454883.099999979</v>
      </c>
      <c r="D51" s="289">
        <v>86134451.85999988</v>
      </c>
      <c r="E51" s="289">
        <v>173589334.95999986</v>
      </c>
      <c r="F51" s="290">
        <v>30766519.639999978</v>
      </c>
      <c r="G51" s="290">
        <v>960331.52999999991</v>
      </c>
      <c r="H51" s="179">
        <v>-3.066048799852894E-2</v>
      </c>
      <c r="I51" s="34"/>
    </row>
    <row r="52" spans="2:9" ht="10.5" customHeight="1" x14ac:dyDescent="0.2">
      <c r="B52" s="33" t="s">
        <v>309</v>
      </c>
      <c r="C52" s="289">
        <v>100365851.07000011</v>
      </c>
      <c r="D52" s="289">
        <v>227641224.69999975</v>
      </c>
      <c r="E52" s="289">
        <v>328007075.76999992</v>
      </c>
      <c r="F52" s="290">
        <v>90834873.279999822</v>
      </c>
      <c r="G52" s="290">
        <v>1704403.4700000002</v>
      </c>
      <c r="H52" s="179">
        <v>-9.0543008488143117E-3</v>
      </c>
      <c r="I52" s="34"/>
    </row>
    <row r="53" spans="2:9" ht="10.5" customHeight="1" x14ac:dyDescent="0.2">
      <c r="B53" s="33" t="s">
        <v>105</v>
      </c>
      <c r="C53" s="289">
        <v>367607.43</v>
      </c>
      <c r="D53" s="289">
        <v>4305255.530000004</v>
      </c>
      <c r="E53" s="289">
        <v>4672862.9600000037</v>
      </c>
      <c r="F53" s="290">
        <v>4169717.8700000034</v>
      </c>
      <c r="G53" s="290">
        <v>26184.379999999994</v>
      </c>
      <c r="H53" s="179">
        <v>2.2593788026017858E-2</v>
      </c>
      <c r="I53" s="34"/>
    </row>
    <row r="54" spans="2:9" ht="10.5" customHeight="1" x14ac:dyDescent="0.2">
      <c r="B54" s="16" t="s">
        <v>22</v>
      </c>
      <c r="C54" s="289">
        <v>135152550.41999924</v>
      </c>
      <c r="D54" s="289">
        <v>88194031.042149991</v>
      </c>
      <c r="E54" s="289">
        <v>223346581.46214923</v>
      </c>
      <c r="F54" s="290">
        <v>21074002.700000007</v>
      </c>
      <c r="G54" s="290">
        <v>988749.55375000124</v>
      </c>
      <c r="H54" s="179">
        <v>-2.5027392161252271E-2</v>
      </c>
      <c r="I54" s="34"/>
    </row>
    <row r="55" spans="2:9" ht="10.5" customHeight="1" x14ac:dyDescent="0.2">
      <c r="B55" s="16" t="s">
        <v>387</v>
      </c>
      <c r="C55" s="289">
        <v>128554.75570499992</v>
      </c>
      <c r="D55" s="289">
        <v>330209.79259500012</v>
      </c>
      <c r="E55" s="289">
        <v>458764.54829999997</v>
      </c>
      <c r="F55" s="290">
        <v>106677.78360000007</v>
      </c>
      <c r="G55" s="290">
        <v>1834.9037999999996</v>
      </c>
      <c r="H55" s="179"/>
      <c r="I55" s="34"/>
    </row>
    <row r="56" spans="2:9" ht="10.5" customHeight="1" x14ac:dyDescent="0.2">
      <c r="B56" s="16" t="s">
        <v>107</v>
      </c>
      <c r="C56" s="289"/>
      <c r="D56" s="289">
        <v>144722363.52000001</v>
      </c>
      <c r="E56" s="289">
        <v>144722363.52000001</v>
      </c>
      <c r="F56" s="290">
        <v>143657013.52000001</v>
      </c>
      <c r="G56" s="290">
        <v>754923.38</v>
      </c>
      <c r="H56" s="179">
        <v>4.3919224447517724E-2</v>
      </c>
      <c r="I56" s="34"/>
    </row>
    <row r="57" spans="2:9" ht="10.5" customHeight="1" x14ac:dyDescent="0.2">
      <c r="B57" s="33" t="s">
        <v>110</v>
      </c>
      <c r="C57" s="289"/>
      <c r="D57" s="289">
        <v>47228360.960000008</v>
      </c>
      <c r="E57" s="289">
        <v>47228360.960000008</v>
      </c>
      <c r="F57" s="290">
        <v>47228360.960000008</v>
      </c>
      <c r="G57" s="290">
        <v>239741.88000000003</v>
      </c>
      <c r="H57" s="179">
        <v>6.3417703840366046E-2</v>
      </c>
      <c r="I57" s="34"/>
    </row>
    <row r="58" spans="2:9" ht="10.5" customHeight="1" x14ac:dyDescent="0.2">
      <c r="B58" s="33" t="s">
        <v>109</v>
      </c>
      <c r="C58" s="289"/>
      <c r="D58" s="289">
        <v>77919344.819999993</v>
      </c>
      <c r="E58" s="289">
        <v>77919344.819999993</v>
      </c>
      <c r="F58" s="290">
        <v>77919344.819999993</v>
      </c>
      <c r="G58" s="290">
        <v>420831.49999999994</v>
      </c>
      <c r="H58" s="179">
        <v>3.8064769796853248E-2</v>
      </c>
      <c r="I58" s="34"/>
    </row>
    <row r="59" spans="2:9" ht="10.5" customHeight="1" x14ac:dyDescent="0.2">
      <c r="B59" s="33" t="s">
        <v>112</v>
      </c>
      <c r="C59" s="289"/>
      <c r="D59" s="289">
        <v>19191157.740000002</v>
      </c>
      <c r="E59" s="289">
        <v>19191157.740000002</v>
      </c>
      <c r="F59" s="290">
        <v>18508807.740000002</v>
      </c>
      <c r="G59" s="290">
        <v>92850</v>
      </c>
      <c r="H59" s="179">
        <v>2.1203337042222437E-2</v>
      </c>
      <c r="I59" s="34"/>
    </row>
    <row r="60" spans="2:9" ht="10.5" customHeight="1" x14ac:dyDescent="0.2">
      <c r="B60" s="33" t="s">
        <v>111</v>
      </c>
      <c r="C60" s="289"/>
      <c r="D60" s="289">
        <v>383500</v>
      </c>
      <c r="E60" s="289">
        <v>383500</v>
      </c>
      <c r="F60" s="290">
        <v>500</v>
      </c>
      <c r="G60" s="290">
        <v>1500</v>
      </c>
      <c r="H60" s="179">
        <v>4.4945461203777182E-2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398956.48000000004</v>
      </c>
      <c r="D63" s="289">
        <v>3378968.82</v>
      </c>
      <c r="E63" s="289">
        <v>3777925.3000000003</v>
      </c>
      <c r="F63" s="290">
        <v>3661077.0200000005</v>
      </c>
      <c r="G63" s="290">
        <v>9423.5600000000013</v>
      </c>
      <c r="H63" s="179">
        <v>-4.9168626113084701E-2</v>
      </c>
      <c r="I63" s="34"/>
    </row>
    <row r="64" spans="2:9" ht="10.5" customHeight="1" x14ac:dyDescent="0.2">
      <c r="B64" s="16" t="s">
        <v>381</v>
      </c>
      <c r="C64" s="289">
        <v>2722235.0900000054</v>
      </c>
      <c r="D64" s="289">
        <v>3086482.072499997</v>
      </c>
      <c r="E64" s="289">
        <v>5808717.1625000024</v>
      </c>
      <c r="F64" s="290">
        <v>32745.700000000004</v>
      </c>
      <c r="G64" s="290">
        <v>18714.78</v>
      </c>
      <c r="H64" s="179">
        <v>0.22038330040594367</v>
      </c>
      <c r="I64" s="34"/>
    </row>
    <row r="65" spans="1:10" ht="10.5" customHeight="1" x14ac:dyDescent="0.2">
      <c r="B65" s="16" t="s">
        <v>418</v>
      </c>
      <c r="C65" s="289"/>
      <c r="D65" s="289">
        <v>99336.487800000003</v>
      </c>
      <c r="E65" s="289">
        <v>99336.487800000003</v>
      </c>
      <c r="F65" s="290"/>
      <c r="G65" s="290">
        <v>3528</v>
      </c>
      <c r="H65" s="179">
        <v>-0.31262493904159894</v>
      </c>
      <c r="I65" s="34"/>
    </row>
    <row r="66" spans="1:10" ht="10.5" customHeight="1" x14ac:dyDescent="0.2">
      <c r="B66" s="16" t="s">
        <v>441</v>
      </c>
      <c r="C66" s="289"/>
      <c r="D66" s="289">
        <v>2207835.5620739996</v>
      </c>
      <c r="E66" s="289">
        <v>2207835.5620739996</v>
      </c>
      <c r="F66" s="290"/>
      <c r="G66" s="290"/>
      <c r="H66" s="179">
        <v>0.44830557963008566</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30324.69999999999</v>
      </c>
      <c r="D70" s="289">
        <v>663884.93000000005</v>
      </c>
      <c r="E70" s="289">
        <v>694209.63</v>
      </c>
      <c r="F70" s="290"/>
      <c r="G70" s="290">
        <v>1688.83</v>
      </c>
      <c r="H70" s="179">
        <v>-0.12210238210584679</v>
      </c>
      <c r="I70" s="34"/>
    </row>
    <row r="71" spans="1:10" ht="10.5" customHeight="1" x14ac:dyDescent="0.2">
      <c r="B71" s="16" t="s">
        <v>92</v>
      </c>
      <c r="C71" s="289">
        <v>132375.06000000003</v>
      </c>
      <c r="D71" s="289">
        <v>17904.840000000004</v>
      </c>
      <c r="E71" s="289">
        <v>150279.90000000002</v>
      </c>
      <c r="F71" s="290">
        <v>396.86</v>
      </c>
      <c r="G71" s="290">
        <v>462.02000000000004</v>
      </c>
      <c r="H71" s="179">
        <v>-0.38613070302337338</v>
      </c>
      <c r="I71" s="34"/>
    </row>
    <row r="72" spans="1:10" ht="10.5" customHeight="1" x14ac:dyDescent="0.2">
      <c r="B72" s="16" t="s">
        <v>93</v>
      </c>
      <c r="C72" s="289">
        <v>249781.99000000011</v>
      </c>
      <c r="D72" s="289">
        <v>38053.5</v>
      </c>
      <c r="E72" s="289">
        <v>287835.49000000017</v>
      </c>
      <c r="F72" s="290">
        <v>13371.819999999998</v>
      </c>
      <c r="G72" s="290">
        <v>949.65000000000009</v>
      </c>
      <c r="H72" s="179">
        <v>-0.26517864883679088</v>
      </c>
      <c r="I72" s="34"/>
    </row>
    <row r="73" spans="1:10" ht="10.5" customHeight="1" x14ac:dyDescent="0.2">
      <c r="B73" s="16" t="s">
        <v>91</v>
      </c>
      <c r="C73" s="289">
        <v>230591.11999999997</v>
      </c>
      <c r="D73" s="289">
        <v>169378.44000000003</v>
      </c>
      <c r="E73" s="289">
        <v>399969.55999999994</v>
      </c>
      <c r="F73" s="290">
        <v>22698.720000000001</v>
      </c>
      <c r="G73" s="290">
        <v>2020</v>
      </c>
      <c r="H73" s="179">
        <v>-0.12530806260979055</v>
      </c>
      <c r="I73" s="34"/>
    </row>
    <row r="74" spans="1:10" s="28" customFormat="1" ht="10.5" customHeight="1" x14ac:dyDescent="0.2">
      <c r="A74" s="24"/>
      <c r="B74" s="16" t="s">
        <v>100</v>
      </c>
      <c r="C74" s="289">
        <v>70116.520000000019</v>
      </c>
      <c r="D74" s="289">
        <v>192553.69001999998</v>
      </c>
      <c r="E74" s="289">
        <v>262670.21002</v>
      </c>
      <c r="F74" s="290">
        <v>4283.3599999999942</v>
      </c>
      <c r="G74" s="290">
        <v>790.93999999999994</v>
      </c>
      <c r="H74" s="179">
        <v>-0.21218025866332602</v>
      </c>
      <c r="I74" s="27"/>
      <c r="J74" s="5"/>
    </row>
    <row r="75" spans="1:10" s="28" customFormat="1" ht="10.5" customHeight="1" x14ac:dyDescent="0.2">
      <c r="A75" s="24"/>
      <c r="B75" s="16" t="s">
        <v>388</v>
      </c>
      <c r="C75" s="289">
        <v>1337.8942949999987</v>
      </c>
      <c r="D75" s="289">
        <v>3436.5574050000005</v>
      </c>
      <c r="E75" s="289">
        <v>4774.4516999999996</v>
      </c>
      <c r="F75" s="290">
        <v>1110.2164000000002</v>
      </c>
      <c r="G75" s="290">
        <v>19.096200000000003</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1736742.0226500002</v>
      </c>
      <c r="E78" s="289">
        <v>1736742.0226500002</v>
      </c>
      <c r="F78" s="290"/>
      <c r="G78" s="290"/>
      <c r="H78" s="179">
        <v>0.11061272597334781</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7950</v>
      </c>
      <c r="E80" s="289">
        <v>7950</v>
      </c>
      <c r="F80" s="290">
        <v>7950</v>
      </c>
      <c r="G80" s="290"/>
      <c r="H80" s="179">
        <v>0.43243243243243246</v>
      </c>
      <c r="I80" s="34"/>
    </row>
    <row r="81" spans="1:11" ht="10.5" customHeight="1" x14ac:dyDescent="0.2">
      <c r="B81" s="16" t="s">
        <v>489</v>
      </c>
      <c r="C81" s="289"/>
      <c r="D81" s="289">
        <v>2155022.8398000016</v>
      </c>
      <c r="E81" s="289">
        <v>2155022.8398000016</v>
      </c>
      <c r="F81" s="290"/>
      <c r="G81" s="290"/>
      <c r="H81" s="179">
        <v>-0.3302606040997379</v>
      </c>
      <c r="I81" s="34"/>
    </row>
    <row r="82" spans="1:11" ht="10.5" customHeight="1" x14ac:dyDescent="0.2">
      <c r="B82" s="268" t="s">
        <v>487</v>
      </c>
      <c r="C82" s="289"/>
      <c r="D82" s="289">
        <v>14106.634</v>
      </c>
      <c r="E82" s="289">
        <v>14106.634</v>
      </c>
      <c r="F82" s="290"/>
      <c r="G82" s="290"/>
      <c r="H82" s="179">
        <v>0.40354545955640564</v>
      </c>
      <c r="I82" s="34"/>
    </row>
    <row r="83" spans="1:11" ht="10.5" customHeight="1" x14ac:dyDescent="0.2">
      <c r="B83" s="16" t="s">
        <v>420</v>
      </c>
      <c r="C83" s="289"/>
      <c r="D83" s="289">
        <v>2378648.2831250001</v>
      </c>
      <c r="E83" s="289">
        <v>2378648.2831250001</v>
      </c>
      <c r="F83" s="290"/>
      <c r="G83" s="290"/>
      <c r="H83" s="179">
        <v>0.38592499387592771</v>
      </c>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317566.80000000098</v>
      </c>
      <c r="D86" s="289">
        <v>299207.0265230001</v>
      </c>
      <c r="E86" s="289">
        <v>616773.82652300107</v>
      </c>
      <c r="F86" s="290">
        <v>46200.088052000006</v>
      </c>
      <c r="G86" s="290">
        <v>2042.2182630000004</v>
      </c>
      <c r="H86" s="179">
        <v>2.0984049218992107E-2</v>
      </c>
      <c r="I86" s="34"/>
    </row>
    <row r="87" spans="1:11" ht="10.5" customHeight="1" x14ac:dyDescent="0.2">
      <c r="B87" s="16" t="s">
        <v>283</v>
      </c>
      <c r="C87" s="289"/>
      <c r="D87" s="289">
        <v>-2521440</v>
      </c>
      <c r="E87" s="289">
        <v>-2521440</v>
      </c>
      <c r="F87" s="290">
        <v>-26904</v>
      </c>
      <c r="G87" s="290">
        <v>-17568</v>
      </c>
      <c r="H87" s="179">
        <v>2.0366539436496689E-2</v>
      </c>
      <c r="I87" s="34"/>
    </row>
    <row r="88" spans="1:11" ht="10.5" customHeight="1" x14ac:dyDescent="0.2">
      <c r="B88" s="16" t="s">
        <v>279</v>
      </c>
      <c r="C88" s="289">
        <v>-4.5</v>
      </c>
      <c r="D88" s="289">
        <v>-26614421</v>
      </c>
      <c r="E88" s="289">
        <v>-26614425.5</v>
      </c>
      <c r="F88" s="290">
        <v>-102552</v>
      </c>
      <c r="G88" s="290">
        <v>-152170</v>
      </c>
      <c r="H88" s="179">
        <v>0.77515124795192891</v>
      </c>
      <c r="I88" s="20"/>
    </row>
    <row r="89" spans="1:11" s="28" customFormat="1" ht="15.75" customHeight="1" x14ac:dyDescent="0.2">
      <c r="A89" s="24"/>
      <c r="B89" s="35" t="s">
        <v>108</v>
      </c>
      <c r="C89" s="291">
        <v>397156359.18999964</v>
      </c>
      <c r="D89" s="291">
        <v>835717452.68064129</v>
      </c>
      <c r="E89" s="291">
        <v>1232873811.8706408</v>
      </c>
      <c r="F89" s="292">
        <v>523056451.74805158</v>
      </c>
      <c r="G89" s="292">
        <v>6569635.0920130014</v>
      </c>
      <c r="H89" s="178">
        <v>-1.0500271679046325E-2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370935948.78999841</v>
      </c>
      <c r="D92" s="289">
        <v>228090787.98968494</v>
      </c>
      <c r="E92" s="289">
        <v>599026736.77968323</v>
      </c>
      <c r="F92" s="290">
        <v>35532689.839999989</v>
      </c>
      <c r="G92" s="290">
        <v>3387587.778750001</v>
      </c>
      <c r="H92" s="179">
        <v>-1.7950551873140763E-2</v>
      </c>
      <c r="I92" s="36"/>
    </row>
    <row r="93" spans="1:11" ht="10.5" customHeight="1" x14ac:dyDescent="0.2">
      <c r="B93" s="16" t="s">
        <v>387</v>
      </c>
      <c r="C93" s="289">
        <v>141474.97418499991</v>
      </c>
      <c r="D93" s="289">
        <v>379885.39259500016</v>
      </c>
      <c r="E93" s="289">
        <v>521360.3667800001</v>
      </c>
      <c r="F93" s="290">
        <v>116729.31080000005</v>
      </c>
      <c r="G93" s="290">
        <v>2104.3885999999998</v>
      </c>
      <c r="H93" s="179"/>
      <c r="I93" s="34"/>
    </row>
    <row r="94" spans="1:11" ht="10.5" customHeight="1" x14ac:dyDescent="0.2">
      <c r="B94" s="16" t="s">
        <v>104</v>
      </c>
      <c r="C94" s="289">
        <v>277102525.03000033</v>
      </c>
      <c r="D94" s="289">
        <v>634062596.75999928</v>
      </c>
      <c r="E94" s="289">
        <v>911165121.78999972</v>
      </c>
      <c r="F94" s="290">
        <v>358482279.30999959</v>
      </c>
      <c r="G94" s="290">
        <v>5157845</v>
      </c>
      <c r="H94" s="179">
        <v>-6.1923742903515766E-3</v>
      </c>
      <c r="I94" s="34"/>
    </row>
    <row r="95" spans="1:11" ht="10.5" customHeight="1" x14ac:dyDescent="0.2">
      <c r="B95" s="33" t="s">
        <v>106</v>
      </c>
      <c r="C95" s="289">
        <v>276661704.19000041</v>
      </c>
      <c r="D95" s="289">
        <v>629250815.93999934</v>
      </c>
      <c r="E95" s="289">
        <v>905912520.12999964</v>
      </c>
      <c r="F95" s="290">
        <v>353817200.81999964</v>
      </c>
      <c r="G95" s="290">
        <v>5130612.41</v>
      </c>
      <c r="H95" s="179">
        <v>-6.224185280267247E-3</v>
      </c>
      <c r="I95" s="34"/>
    </row>
    <row r="96" spans="1:11" s="28" customFormat="1" ht="10.5" customHeight="1" x14ac:dyDescent="0.2">
      <c r="A96" s="24"/>
      <c r="B96" s="33" t="s">
        <v>304</v>
      </c>
      <c r="C96" s="289">
        <v>7863117.9100000141</v>
      </c>
      <c r="D96" s="289">
        <v>167870032.46999985</v>
      </c>
      <c r="E96" s="289">
        <v>175733150.37999988</v>
      </c>
      <c r="F96" s="290">
        <v>146176712.27999985</v>
      </c>
      <c r="G96" s="290">
        <v>1090138.8600000001</v>
      </c>
      <c r="H96" s="179">
        <v>3.1455983760303008E-2</v>
      </c>
      <c r="I96" s="27"/>
      <c r="J96" s="5"/>
    </row>
    <row r="97" spans="1:10" s="28" customFormat="1" ht="10.5" customHeight="1" x14ac:dyDescent="0.2">
      <c r="A97" s="24"/>
      <c r="B97" s="33" t="s">
        <v>305</v>
      </c>
      <c r="C97" s="289">
        <v>31722.680000000022</v>
      </c>
      <c r="D97" s="289">
        <v>46994.130000000019</v>
      </c>
      <c r="E97" s="289">
        <v>78716.810000000027</v>
      </c>
      <c r="F97" s="290">
        <v>71207.940000000031</v>
      </c>
      <c r="G97" s="290">
        <v>257.39</v>
      </c>
      <c r="H97" s="179">
        <v>-0.17023237702744998</v>
      </c>
      <c r="I97" s="27"/>
      <c r="J97" s="5"/>
    </row>
    <row r="98" spans="1:10" s="28" customFormat="1" ht="10.5" customHeight="1" x14ac:dyDescent="0.2">
      <c r="A98" s="24"/>
      <c r="B98" s="33" t="s">
        <v>306</v>
      </c>
      <c r="C98" s="289">
        <v>481976.87000000017</v>
      </c>
      <c r="D98" s="289">
        <v>76378519.499999925</v>
      </c>
      <c r="E98" s="289">
        <v>76860496.36999993</v>
      </c>
      <c r="F98" s="290">
        <v>75563279.639999926</v>
      </c>
      <c r="G98" s="290">
        <v>449963.02999999991</v>
      </c>
      <c r="H98" s="179">
        <v>3.9813892962761166E-2</v>
      </c>
      <c r="I98" s="27"/>
      <c r="J98" s="5"/>
    </row>
    <row r="99" spans="1:10" s="28" customFormat="1" ht="10.5" customHeight="1" x14ac:dyDescent="0.2">
      <c r="A99" s="24"/>
      <c r="B99" s="33" t="s">
        <v>307</v>
      </c>
      <c r="C99" s="289">
        <v>69797116.66000028</v>
      </c>
      <c r="D99" s="289">
        <v>60153021.379999883</v>
      </c>
      <c r="E99" s="289">
        <v>129950138.04000019</v>
      </c>
      <c r="F99" s="290">
        <v>7800813.7000000114</v>
      </c>
      <c r="G99" s="290">
        <v>806678.04000000027</v>
      </c>
      <c r="H99" s="179">
        <v>-4.6076414476282412E-2</v>
      </c>
      <c r="I99" s="27"/>
      <c r="J99" s="5"/>
    </row>
    <row r="100" spans="1:10" s="28" customFormat="1" ht="10.5" customHeight="1" x14ac:dyDescent="0.2">
      <c r="A100" s="24"/>
      <c r="B100" s="33" t="s">
        <v>308</v>
      </c>
      <c r="C100" s="289">
        <v>87628461.449999988</v>
      </c>
      <c r="D100" s="289">
        <v>86163474.669999883</v>
      </c>
      <c r="E100" s="289">
        <v>173791936.11999983</v>
      </c>
      <c r="F100" s="290">
        <v>30775761.009999979</v>
      </c>
      <c r="G100" s="290">
        <v>961580.88</v>
      </c>
      <c r="H100" s="179">
        <v>-3.0464017306421898E-2</v>
      </c>
      <c r="I100" s="27"/>
      <c r="J100" s="5"/>
    </row>
    <row r="101" spans="1:10" s="28" customFormat="1" ht="10.5" customHeight="1" x14ac:dyDescent="0.2">
      <c r="A101" s="24"/>
      <c r="B101" s="33" t="s">
        <v>309</v>
      </c>
      <c r="C101" s="289">
        <v>110859308.62000012</v>
      </c>
      <c r="D101" s="289">
        <v>238638773.78999975</v>
      </c>
      <c r="E101" s="289">
        <v>349498082.40999985</v>
      </c>
      <c r="F101" s="290">
        <v>93429426.249999821</v>
      </c>
      <c r="G101" s="290">
        <v>1821994.21</v>
      </c>
      <c r="H101" s="179">
        <v>-6.3185077017835489E-3</v>
      </c>
      <c r="I101" s="27"/>
      <c r="J101" s="5"/>
    </row>
    <row r="102" spans="1:10" s="28" customFormat="1" ht="10.5" customHeight="1" x14ac:dyDescent="0.2">
      <c r="A102" s="24"/>
      <c r="B102" s="33" t="s">
        <v>105</v>
      </c>
      <c r="C102" s="289">
        <v>440820.83999999997</v>
      </c>
      <c r="D102" s="289">
        <v>4811780.820000004</v>
      </c>
      <c r="E102" s="289">
        <v>5252601.6600000029</v>
      </c>
      <c r="F102" s="290">
        <v>4665078.490000003</v>
      </c>
      <c r="G102" s="290">
        <v>27232.589999999993</v>
      </c>
      <c r="H102" s="179">
        <v>-6.7532112969537206E-4</v>
      </c>
      <c r="I102" s="27"/>
      <c r="J102" s="5"/>
    </row>
    <row r="103" spans="1:10" ht="10.5" customHeight="1" x14ac:dyDescent="0.2">
      <c r="B103" s="16" t="s">
        <v>100</v>
      </c>
      <c r="C103" s="289">
        <v>7068325.2899999907</v>
      </c>
      <c r="D103" s="289">
        <v>33896341.967700012</v>
      </c>
      <c r="E103" s="289">
        <v>40964667.257699996</v>
      </c>
      <c r="F103" s="290">
        <v>29213.989999999991</v>
      </c>
      <c r="G103" s="290">
        <v>131451.44</v>
      </c>
      <c r="H103" s="179">
        <v>-0.13075413441171613</v>
      </c>
      <c r="I103" s="34"/>
    </row>
    <row r="104" spans="1:10" ht="10.5" customHeight="1" x14ac:dyDescent="0.2">
      <c r="B104" s="16" t="s">
        <v>388</v>
      </c>
      <c r="C104" s="289">
        <v>18718.375815000021</v>
      </c>
      <c r="D104" s="289">
        <v>70260.957405000037</v>
      </c>
      <c r="E104" s="289">
        <v>88979.333220000059</v>
      </c>
      <c r="F104" s="290">
        <v>14631.689200000015</v>
      </c>
      <c r="G104" s="290">
        <v>381.61139999999989</v>
      </c>
      <c r="H104" s="179"/>
      <c r="I104" s="34"/>
    </row>
    <row r="105" spans="1:10" ht="10.5" customHeight="1" x14ac:dyDescent="0.2">
      <c r="B105" s="16" t="s">
        <v>107</v>
      </c>
      <c r="C105" s="289"/>
      <c r="D105" s="289">
        <v>144722363.52000001</v>
      </c>
      <c r="E105" s="289">
        <v>144722363.52000001</v>
      </c>
      <c r="F105" s="290">
        <v>143657013.52000001</v>
      </c>
      <c r="G105" s="290">
        <v>754923.38</v>
      </c>
      <c r="H105" s="179">
        <v>4.3919224447517724E-2</v>
      </c>
      <c r="I105" s="34"/>
    </row>
    <row r="106" spans="1:10" ht="10.5" customHeight="1" x14ac:dyDescent="0.2">
      <c r="B106" s="33" t="s">
        <v>110</v>
      </c>
      <c r="C106" s="289"/>
      <c r="D106" s="289">
        <v>47228360.960000008</v>
      </c>
      <c r="E106" s="289">
        <v>47228360.960000008</v>
      </c>
      <c r="F106" s="290">
        <v>47228360.960000008</v>
      </c>
      <c r="G106" s="290">
        <v>239741.88000000003</v>
      </c>
      <c r="H106" s="179">
        <v>6.3417703840366046E-2</v>
      </c>
      <c r="I106" s="34"/>
    </row>
    <row r="107" spans="1:10" s="28" customFormat="1" ht="10.5" customHeight="1" x14ac:dyDescent="0.2">
      <c r="A107" s="24"/>
      <c r="B107" s="33" t="s">
        <v>109</v>
      </c>
      <c r="C107" s="289"/>
      <c r="D107" s="289">
        <v>77919344.819999993</v>
      </c>
      <c r="E107" s="289">
        <v>77919344.819999993</v>
      </c>
      <c r="F107" s="290">
        <v>77919344.819999993</v>
      </c>
      <c r="G107" s="290">
        <v>420831.49999999994</v>
      </c>
      <c r="H107" s="179">
        <v>3.8064769796853248E-2</v>
      </c>
      <c r="I107" s="27"/>
      <c r="J107" s="5"/>
    </row>
    <row r="108" spans="1:10" ht="10.5" customHeight="1" x14ac:dyDescent="0.2">
      <c r="B108" s="33" t="s">
        <v>112</v>
      </c>
      <c r="C108" s="289"/>
      <c r="D108" s="289">
        <v>19191157.740000002</v>
      </c>
      <c r="E108" s="289">
        <v>19191157.740000002</v>
      </c>
      <c r="F108" s="290">
        <v>18508807.740000002</v>
      </c>
      <c r="G108" s="290">
        <v>92850</v>
      </c>
      <c r="H108" s="179">
        <v>2.1203337042222437E-2</v>
      </c>
      <c r="I108" s="34"/>
    </row>
    <row r="109" spans="1:10" ht="10.5" customHeight="1" x14ac:dyDescent="0.2">
      <c r="B109" s="33" t="s">
        <v>111</v>
      </c>
      <c r="C109" s="289"/>
      <c r="D109" s="289">
        <v>383500</v>
      </c>
      <c r="E109" s="289">
        <v>383500</v>
      </c>
      <c r="F109" s="290">
        <v>500</v>
      </c>
      <c r="G109" s="290">
        <v>1500</v>
      </c>
      <c r="H109" s="179">
        <v>4.4945461203777182E-2</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197841872.83520013</v>
      </c>
      <c r="E112" s="289">
        <v>197841872.83520013</v>
      </c>
      <c r="F112" s="290"/>
      <c r="G112" s="290"/>
      <c r="H112" s="179">
        <v>7.6915940421318885E-2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445309.68000000005</v>
      </c>
      <c r="D115" s="289">
        <v>3546494.34</v>
      </c>
      <c r="E115" s="289">
        <v>3991804.02</v>
      </c>
      <c r="F115" s="290">
        <v>3874725.74</v>
      </c>
      <c r="G115" s="290">
        <v>9957.1600000000017</v>
      </c>
      <c r="H115" s="285">
        <v>-4.438743593044725E-2</v>
      </c>
      <c r="I115" s="39"/>
      <c r="J115" s="5"/>
    </row>
    <row r="116" spans="1:10" s="40" customFormat="1" ht="10.5" customHeight="1" x14ac:dyDescent="0.25">
      <c r="A116" s="38"/>
      <c r="B116" s="16" t="s">
        <v>381</v>
      </c>
      <c r="C116" s="289">
        <v>8618765.520000007</v>
      </c>
      <c r="D116" s="289">
        <v>6533279.8649999984</v>
      </c>
      <c r="E116" s="289">
        <v>15152045.385000005</v>
      </c>
      <c r="F116" s="290">
        <v>33838.700000000004</v>
      </c>
      <c r="G116" s="290">
        <v>86977.23</v>
      </c>
      <c r="H116" s="285">
        <v>4.3060849024459724E-2</v>
      </c>
      <c r="I116" s="39"/>
      <c r="J116" s="5"/>
    </row>
    <row r="117" spans="1:10" s="40" customFormat="1" ht="10.5" customHeight="1" x14ac:dyDescent="0.25">
      <c r="A117" s="38"/>
      <c r="B117" s="16" t="s">
        <v>418</v>
      </c>
      <c r="C117" s="289"/>
      <c r="D117" s="289">
        <v>99336.487800000003</v>
      </c>
      <c r="E117" s="289">
        <v>99336.487800000003</v>
      </c>
      <c r="F117" s="290"/>
      <c r="G117" s="290">
        <v>3528</v>
      </c>
      <c r="H117" s="285">
        <v>-0.31262493904159894</v>
      </c>
      <c r="I117" s="39"/>
      <c r="J117" s="5"/>
    </row>
    <row r="118" spans="1:10" ht="10.5" customHeight="1" x14ac:dyDescent="0.2">
      <c r="B118" s="16" t="s">
        <v>441</v>
      </c>
      <c r="C118" s="289"/>
      <c r="D118" s="289">
        <v>7201370.9980359972</v>
      </c>
      <c r="E118" s="289">
        <v>7201370.9980359972</v>
      </c>
      <c r="F118" s="290"/>
      <c r="G118" s="290"/>
      <c r="H118" s="179">
        <v>0.35643761226114079</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2001324.8300000003</v>
      </c>
      <c r="D123" s="289">
        <v>1177609.3899999999</v>
      </c>
      <c r="E123" s="289">
        <v>3178934.2199999997</v>
      </c>
      <c r="F123" s="290">
        <v>103095.03</v>
      </c>
      <c r="G123" s="290">
        <v>25784.32</v>
      </c>
      <c r="H123" s="179">
        <v>-0.1054710662357764</v>
      </c>
      <c r="I123" s="34"/>
    </row>
    <row r="124" spans="1:10" s="28" customFormat="1" ht="10.5" customHeight="1" x14ac:dyDescent="0.2">
      <c r="A124" s="24"/>
      <c r="B124" s="16" t="s">
        <v>94</v>
      </c>
      <c r="C124" s="289">
        <v>30324.69999999999</v>
      </c>
      <c r="D124" s="289">
        <v>663884.93000000005</v>
      </c>
      <c r="E124" s="289">
        <v>694209.63</v>
      </c>
      <c r="F124" s="290"/>
      <c r="G124" s="290">
        <v>1688.83</v>
      </c>
      <c r="H124" s="179">
        <v>-0.12210238210584679</v>
      </c>
      <c r="I124" s="27"/>
      <c r="J124" s="5"/>
    </row>
    <row r="125" spans="1:10" ht="10.5" customHeight="1" x14ac:dyDescent="0.2">
      <c r="B125" s="16" t="s">
        <v>92</v>
      </c>
      <c r="C125" s="289">
        <v>132375.06000000003</v>
      </c>
      <c r="D125" s="289">
        <v>17904.840000000004</v>
      </c>
      <c r="E125" s="289">
        <v>150279.90000000002</v>
      </c>
      <c r="F125" s="290">
        <v>396.86</v>
      </c>
      <c r="G125" s="290">
        <v>462.02000000000004</v>
      </c>
      <c r="H125" s="179">
        <v>-0.38613070302337338</v>
      </c>
      <c r="I125" s="34"/>
    </row>
    <row r="126" spans="1:10" ht="10.5" customHeight="1" x14ac:dyDescent="0.2">
      <c r="B126" s="16" t="s">
        <v>93</v>
      </c>
      <c r="C126" s="289">
        <v>249781.99000000011</v>
      </c>
      <c r="D126" s="289">
        <v>38053.5</v>
      </c>
      <c r="E126" s="289">
        <v>287835.49000000017</v>
      </c>
      <c r="F126" s="290">
        <v>13371.819999999998</v>
      </c>
      <c r="G126" s="290">
        <v>949.65000000000009</v>
      </c>
      <c r="H126" s="179">
        <v>-0.26517864883679088</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7950</v>
      </c>
      <c r="E129" s="289">
        <v>7950</v>
      </c>
      <c r="F129" s="290">
        <v>7950</v>
      </c>
      <c r="G129" s="290"/>
      <c r="H129" s="179">
        <v>0.43243243243243246</v>
      </c>
      <c r="I129" s="34"/>
    </row>
    <row r="130" spans="1:11" ht="10.5" customHeight="1" x14ac:dyDescent="0.2">
      <c r="B130" s="16" t="s">
        <v>489</v>
      </c>
      <c r="C130" s="289"/>
      <c r="D130" s="289">
        <v>2155968.1962000015</v>
      </c>
      <c r="E130" s="289">
        <v>2155968.1962000015</v>
      </c>
      <c r="F130" s="290"/>
      <c r="G130" s="290"/>
      <c r="H130" s="179">
        <v>-0.33156214450595534</v>
      </c>
      <c r="I130" s="34"/>
    </row>
    <row r="131" spans="1:11" ht="10.5" customHeight="1" x14ac:dyDescent="0.2">
      <c r="B131" s="268" t="s">
        <v>487</v>
      </c>
      <c r="C131" s="289"/>
      <c r="D131" s="289">
        <v>2008805.4131000002</v>
      </c>
      <c r="E131" s="289">
        <v>2008805.4131000002</v>
      </c>
      <c r="F131" s="290"/>
      <c r="G131" s="290"/>
      <c r="H131" s="179">
        <v>9.2599828699094999E-2</v>
      </c>
      <c r="I131" s="34"/>
    </row>
    <row r="132" spans="1:11" ht="10.5" customHeight="1" x14ac:dyDescent="0.2">
      <c r="B132" s="16" t="s">
        <v>420</v>
      </c>
      <c r="C132" s="289"/>
      <c r="D132" s="289">
        <v>13097108.687904997</v>
      </c>
      <c r="E132" s="289">
        <v>13097108.687904997</v>
      </c>
      <c r="F132" s="290"/>
      <c r="G132" s="290"/>
      <c r="H132" s="179">
        <v>0.29309625770280356</v>
      </c>
      <c r="I132" s="34"/>
    </row>
    <row r="133" spans="1:11" ht="10.5" customHeight="1" x14ac:dyDescent="0.2">
      <c r="B133" s="574" t="s">
        <v>449</v>
      </c>
      <c r="C133" s="289"/>
      <c r="D133" s="289">
        <v>-495.24</v>
      </c>
      <c r="E133" s="289">
        <v>-495.24</v>
      </c>
      <c r="F133" s="290"/>
      <c r="G133" s="290"/>
      <c r="H133" s="179"/>
      <c r="I133" s="34"/>
    </row>
    <row r="134" spans="1:11" ht="10.5" customHeight="1" x14ac:dyDescent="0.2">
      <c r="B134" s="16" t="s">
        <v>99</v>
      </c>
      <c r="C134" s="289">
        <v>485203.820000001</v>
      </c>
      <c r="D134" s="289">
        <v>575636.74999100005</v>
      </c>
      <c r="E134" s="289">
        <v>1060840.5699910012</v>
      </c>
      <c r="F134" s="290">
        <v>218633.08805200001</v>
      </c>
      <c r="G134" s="290">
        <v>3618.8919850000002</v>
      </c>
      <c r="H134" s="179">
        <v>-1.9191771825608384E-2</v>
      </c>
      <c r="I134" s="34"/>
    </row>
    <row r="135" spans="1:11" ht="10.5" customHeight="1" x14ac:dyDescent="0.2">
      <c r="B135" s="16" t="s">
        <v>283</v>
      </c>
      <c r="C135" s="289"/>
      <c r="D135" s="289">
        <v>-2939052.07</v>
      </c>
      <c r="E135" s="289">
        <v>-2939052.07</v>
      </c>
      <c r="F135" s="290">
        <v>-26904</v>
      </c>
      <c r="G135" s="290">
        <v>-20760</v>
      </c>
      <c r="H135" s="179">
        <v>4.1198001247006344E-2</v>
      </c>
      <c r="I135" s="34"/>
    </row>
    <row r="136" spans="1:11" ht="10.5" customHeight="1" x14ac:dyDescent="0.2">
      <c r="B136" s="16" t="s">
        <v>279</v>
      </c>
      <c r="C136" s="289">
        <v>13</v>
      </c>
      <c r="D136" s="289">
        <v>-53083694</v>
      </c>
      <c r="E136" s="289">
        <v>-53083681</v>
      </c>
      <c r="F136" s="290">
        <v>-112977</v>
      </c>
      <c r="G136" s="290">
        <v>-344217</v>
      </c>
      <c r="H136" s="179">
        <v>0.77421379461520345</v>
      </c>
      <c r="I136" s="34"/>
    </row>
    <row r="137" spans="1:11" s="28" customFormat="1" ht="10.5" customHeight="1" x14ac:dyDescent="0.2">
      <c r="A137" s="24"/>
      <c r="B137" s="29" t="s">
        <v>113</v>
      </c>
      <c r="C137" s="291">
        <v>667230091.05999875</v>
      </c>
      <c r="D137" s="291">
        <v>1220164271.5106163</v>
      </c>
      <c r="E137" s="291">
        <v>1887394362.5706153</v>
      </c>
      <c r="F137" s="292">
        <v>541944687.89805162</v>
      </c>
      <c r="G137" s="292">
        <v>9202282.7007350009</v>
      </c>
      <c r="H137" s="178">
        <v>-1.1304056023795805E-2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3053844.7500000019</v>
      </c>
      <c r="D140" s="289">
        <v>299211.84000000008</v>
      </c>
      <c r="E140" s="289">
        <v>3353056.5900000022</v>
      </c>
      <c r="F140" s="290">
        <v>332.62</v>
      </c>
      <c r="G140" s="290">
        <v>20191.940000000002</v>
      </c>
      <c r="H140" s="179">
        <v>7.631018828520908E-3</v>
      </c>
      <c r="I140" s="34"/>
    </row>
    <row r="141" spans="1:11" ht="10.5" customHeight="1" x14ac:dyDescent="0.2">
      <c r="B141" s="16" t="s">
        <v>100</v>
      </c>
      <c r="C141" s="289">
        <v>62332.899999999907</v>
      </c>
      <c r="D141" s="289">
        <v>32189.1</v>
      </c>
      <c r="E141" s="289">
        <v>94521.999999999898</v>
      </c>
      <c r="F141" s="290"/>
      <c r="G141" s="290">
        <v>442.19999999999993</v>
      </c>
      <c r="H141" s="179">
        <v>0.14957388707925467</v>
      </c>
      <c r="I141" s="34"/>
    </row>
    <row r="142" spans="1:11" ht="10.5" customHeight="1" x14ac:dyDescent="0.2">
      <c r="B142" s="16" t="s">
        <v>177</v>
      </c>
      <c r="C142" s="289">
        <v>260843.79000000021</v>
      </c>
      <c r="D142" s="289">
        <v>1501.6000000000004</v>
      </c>
      <c r="E142" s="289">
        <v>262345.39000000019</v>
      </c>
      <c r="F142" s="290">
        <v>218.15999999999997</v>
      </c>
      <c r="G142" s="290">
        <v>1484.14</v>
      </c>
      <c r="H142" s="179">
        <v>0.28336710374152085</v>
      </c>
      <c r="I142" s="34"/>
    </row>
    <row r="143" spans="1:11" ht="10.5" customHeight="1" x14ac:dyDescent="0.2">
      <c r="B143" s="16" t="s">
        <v>22</v>
      </c>
      <c r="C143" s="289">
        <v>5886186.6199999927</v>
      </c>
      <c r="D143" s="289">
        <v>1140345.2476000006</v>
      </c>
      <c r="E143" s="289">
        <v>7026531.8675999939</v>
      </c>
      <c r="F143" s="290">
        <v>452.8</v>
      </c>
      <c r="G143" s="290">
        <v>41927.662250000008</v>
      </c>
      <c r="H143" s="179">
        <v>0.10154125308544826</v>
      </c>
      <c r="I143" s="34"/>
    </row>
    <row r="144" spans="1:11" ht="10.5" customHeight="1" x14ac:dyDescent="0.2">
      <c r="B144" s="16" t="s">
        <v>381</v>
      </c>
      <c r="C144" s="289">
        <v>157407.02000000002</v>
      </c>
      <c r="D144" s="289">
        <v>19842.420000000002</v>
      </c>
      <c r="E144" s="289">
        <v>177249.44000000003</v>
      </c>
      <c r="F144" s="290"/>
      <c r="G144" s="290">
        <v>1127.5</v>
      </c>
      <c r="H144" s="179">
        <v>0.28692223316744903</v>
      </c>
      <c r="I144" s="34"/>
    </row>
    <row r="145" spans="2:11" ht="10.5" customHeight="1" x14ac:dyDescent="0.2">
      <c r="B145" s="37" t="s">
        <v>312</v>
      </c>
      <c r="C145" s="289"/>
      <c r="D145" s="289">
        <v>294164.00647999998</v>
      </c>
      <c r="E145" s="289">
        <v>294164.00647999998</v>
      </c>
      <c r="F145" s="290"/>
      <c r="G145" s="290"/>
      <c r="H145" s="179">
        <v>-0.1395790362852859</v>
      </c>
      <c r="I145" s="34"/>
    </row>
    <row r="146" spans="2:11" ht="10.5" customHeight="1" x14ac:dyDescent="0.2">
      <c r="B146" s="16" t="s">
        <v>385</v>
      </c>
      <c r="C146" s="289">
        <v>3439558.3100000024</v>
      </c>
      <c r="D146" s="289">
        <v>130126.25999999988</v>
      </c>
      <c r="E146" s="289">
        <v>3569684.5700000017</v>
      </c>
      <c r="F146" s="290">
        <v>2421.37</v>
      </c>
      <c r="G146" s="290">
        <v>24171.089999999997</v>
      </c>
      <c r="H146" s="179">
        <v>7.038665092509766E-2</v>
      </c>
      <c r="I146" s="34"/>
    </row>
    <row r="147" spans="2:11" ht="10.5" customHeight="1" x14ac:dyDescent="0.2">
      <c r="B147" s="16" t="s">
        <v>382</v>
      </c>
      <c r="C147" s="289"/>
      <c r="D147" s="289">
        <v>100</v>
      </c>
      <c r="E147" s="289">
        <v>100</v>
      </c>
      <c r="F147" s="290"/>
      <c r="G147" s="290"/>
      <c r="H147" s="179">
        <v>-0.19999999999999996</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609763.64108400012</v>
      </c>
      <c r="E150" s="289">
        <v>609791.64108400012</v>
      </c>
      <c r="F150" s="290">
        <v>414.9264</v>
      </c>
      <c r="G150" s="290">
        <v>821.90027700000007</v>
      </c>
      <c r="H150" s="179">
        <v>0.30124062988430911</v>
      </c>
      <c r="I150" s="34"/>
    </row>
    <row r="151" spans="2:11" ht="10.5" customHeight="1" x14ac:dyDescent="0.2">
      <c r="B151" s="41" t="s">
        <v>120</v>
      </c>
      <c r="C151" s="293">
        <v>12860201.389999995</v>
      </c>
      <c r="D151" s="293">
        <v>2527244.1151640001</v>
      </c>
      <c r="E151" s="293">
        <v>15387445.505163996</v>
      </c>
      <c r="F151" s="294">
        <v>3839.8764000000001</v>
      </c>
      <c r="G151" s="294">
        <v>90166.432526999997</v>
      </c>
      <c r="H151" s="286">
        <v>7.7821137871158852E-2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JUIN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111128828.76000018</v>
      </c>
      <c r="D164" s="289">
        <v>11560695.889999988</v>
      </c>
      <c r="E164" s="289">
        <v>122689524.65000017</v>
      </c>
      <c r="F164" s="290">
        <v>281556.19999999995</v>
      </c>
      <c r="G164" s="290">
        <v>1020873.5599999997</v>
      </c>
      <c r="H164" s="179">
        <v>-0.1650507447663625</v>
      </c>
      <c r="I164" s="36"/>
      <c r="J164" s="5"/>
    </row>
    <row r="165" spans="1:10" s="28" customFormat="1" ht="10.5" customHeight="1" x14ac:dyDescent="0.2">
      <c r="A165" s="24"/>
      <c r="B165" s="16" t="s">
        <v>117</v>
      </c>
      <c r="C165" s="289">
        <v>68637461.519999996</v>
      </c>
      <c r="D165" s="289">
        <v>8922301.7999999989</v>
      </c>
      <c r="E165" s="289">
        <v>77559763.320000008</v>
      </c>
      <c r="F165" s="290">
        <v>6691.2</v>
      </c>
      <c r="G165" s="290">
        <v>560566.18000000017</v>
      </c>
      <c r="H165" s="179">
        <v>-0.21057513944794926</v>
      </c>
      <c r="I165" s="36"/>
      <c r="J165" s="5"/>
    </row>
    <row r="166" spans="1:10" s="28" customFormat="1" ht="10.5" customHeight="1" x14ac:dyDescent="0.2">
      <c r="A166" s="24"/>
      <c r="B166" s="16" t="s">
        <v>118</v>
      </c>
      <c r="C166" s="289">
        <v>1985084.3800000015</v>
      </c>
      <c r="D166" s="289">
        <v>42355626.189999998</v>
      </c>
      <c r="E166" s="289">
        <v>44340710.57</v>
      </c>
      <c r="F166" s="290"/>
      <c r="G166" s="290">
        <v>231315.67</v>
      </c>
      <c r="H166" s="179">
        <v>-6.764641035477581E-2</v>
      </c>
      <c r="I166" s="36"/>
      <c r="J166" s="5"/>
    </row>
    <row r="167" spans="1:10" s="28" customFormat="1" ht="10.5" customHeight="1" x14ac:dyDescent="0.2">
      <c r="A167" s="24"/>
      <c r="B167" s="16" t="s">
        <v>166</v>
      </c>
      <c r="C167" s="289">
        <v>18505573.46999998</v>
      </c>
      <c r="D167" s="289">
        <v>1494837.5799999975</v>
      </c>
      <c r="E167" s="289">
        <v>20000411.049999978</v>
      </c>
      <c r="F167" s="290">
        <v>4203.2500000000009</v>
      </c>
      <c r="G167" s="290">
        <v>151435.13</v>
      </c>
      <c r="H167" s="179">
        <v>-0.16060584113316356</v>
      </c>
      <c r="I167" s="36"/>
      <c r="J167" s="5"/>
    </row>
    <row r="168" spans="1:10" s="28" customFormat="1" ht="10.5" customHeight="1" x14ac:dyDescent="0.2">
      <c r="A168" s="24"/>
      <c r="B168" s="16" t="s">
        <v>22</v>
      </c>
      <c r="C168" s="289">
        <v>12385233.110000007</v>
      </c>
      <c r="D168" s="289">
        <v>1390743.2000000002</v>
      </c>
      <c r="E168" s="289">
        <v>13775976.310000006</v>
      </c>
      <c r="F168" s="290">
        <v>289.8</v>
      </c>
      <c r="G168" s="290">
        <v>92767.890000000029</v>
      </c>
      <c r="H168" s="179">
        <v>-0.19435487289988373</v>
      </c>
      <c r="I168" s="36"/>
      <c r="J168" s="5"/>
    </row>
    <row r="169" spans="1:10" s="28" customFormat="1" ht="10.5" customHeight="1" x14ac:dyDescent="0.2">
      <c r="A169" s="24"/>
      <c r="B169" s="16" t="s">
        <v>115</v>
      </c>
      <c r="C169" s="289">
        <v>10526757.020000041</v>
      </c>
      <c r="D169" s="289">
        <v>9432954.7599999942</v>
      </c>
      <c r="E169" s="289">
        <v>19959711.780000035</v>
      </c>
      <c r="F169" s="290">
        <v>1481896.6599999983</v>
      </c>
      <c r="G169" s="290">
        <v>117460.66</v>
      </c>
      <c r="H169" s="179">
        <v>-0.10175866398039302</v>
      </c>
      <c r="I169" s="36"/>
      <c r="J169" s="5"/>
    </row>
    <row r="170" spans="1:10" s="28" customFormat="1" ht="10.5" customHeight="1" x14ac:dyDescent="0.2">
      <c r="A170" s="24"/>
      <c r="B170" s="16" t="s">
        <v>114</v>
      </c>
      <c r="C170" s="289">
        <v>127204.55999999988</v>
      </c>
      <c r="D170" s="289">
        <v>7117588.219999982</v>
      </c>
      <c r="E170" s="289">
        <v>7244792.7799999826</v>
      </c>
      <c r="F170" s="290">
        <v>721.84999999999991</v>
      </c>
      <c r="G170" s="290">
        <v>46510.360000000015</v>
      </c>
      <c r="H170" s="179">
        <v>1.1307795031210155E-3</v>
      </c>
      <c r="I170" s="36"/>
      <c r="J170" s="5"/>
    </row>
    <row r="171" spans="1:10" s="28" customFormat="1" ht="10.5" customHeight="1" x14ac:dyDescent="0.2">
      <c r="A171" s="24"/>
      <c r="B171" s="16" t="s">
        <v>100</v>
      </c>
      <c r="C171" s="289">
        <v>3428.0000000000023</v>
      </c>
      <c r="D171" s="289">
        <v>5192.4599999999991</v>
      </c>
      <c r="E171" s="289">
        <v>8620.4600000000009</v>
      </c>
      <c r="F171" s="290"/>
      <c r="G171" s="290">
        <v>13.8</v>
      </c>
      <c r="H171" s="179">
        <v>0.27072333023776896</v>
      </c>
      <c r="I171" s="36"/>
      <c r="J171" s="5"/>
    </row>
    <row r="172" spans="1:10" s="28" customFormat="1" ht="10.5" customHeight="1" x14ac:dyDescent="0.2">
      <c r="A172" s="24"/>
      <c r="B172" s="16" t="s">
        <v>283</v>
      </c>
      <c r="C172" s="289"/>
      <c r="D172" s="289">
        <v>-12048</v>
      </c>
      <c r="E172" s="289">
        <v>-12048</v>
      </c>
      <c r="F172" s="290"/>
      <c r="G172" s="290">
        <v>-48</v>
      </c>
      <c r="H172" s="179">
        <v>0.23039215686274517</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268892.84455500002</v>
      </c>
      <c r="E174" s="289">
        <v>268892.84455500002</v>
      </c>
      <c r="F174" s="290"/>
      <c r="G174" s="290"/>
      <c r="H174" s="179">
        <v>0.63432544459741136</v>
      </c>
      <c r="I174" s="36"/>
      <c r="J174" s="5"/>
    </row>
    <row r="175" spans="1:10" s="28" customFormat="1" ht="12.75" customHeight="1" x14ac:dyDescent="0.2">
      <c r="A175" s="24"/>
      <c r="B175" s="16" t="s">
        <v>374</v>
      </c>
      <c r="C175" s="289">
        <v>120383.48000000003</v>
      </c>
      <c r="D175" s="289">
        <v>113830.47499999999</v>
      </c>
      <c r="E175" s="289">
        <v>234213.95500000002</v>
      </c>
      <c r="F175" s="290"/>
      <c r="G175" s="290">
        <v>570</v>
      </c>
      <c r="H175" s="179">
        <v>-0.2690839675896437</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40395.56</v>
      </c>
      <c r="E178" s="289">
        <v>40395.56</v>
      </c>
      <c r="F178" s="290"/>
      <c r="G178" s="290"/>
      <c r="H178" s="179">
        <v>0.21611102748592592</v>
      </c>
      <c r="I178" s="36"/>
    </row>
    <row r="179" spans="1:11" s="28" customFormat="1" ht="14.25" customHeight="1" x14ac:dyDescent="0.2">
      <c r="A179" s="24"/>
      <c r="B179" s="35" t="s">
        <v>119</v>
      </c>
      <c r="C179" s="291">
        <v>223419954.30000022</v>
      </c>
      <c r="D179" s="291">
        <v>82691010.979554936</v>
      </c>
      <c r="E179" s="291">
        <v>306110965.27955514</v>
      </c>
      <c r="F179" s="292">
        <v>1775358.9599999986</v>
      </c>
      <c r="G179" s="292">
        <v>2221465.25</v>
      </c>
      <c r="H179" s="178">
        <v>-0.15822163370396025</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19527278.240000002</v>
      </c>
      <c r="D182" s="289">
        <v>14446373.665749999</v>
      </c>
      <c r="E182" s="289">
        <v>33973651.905750006</v>
      </c>
      <c r="F182" s="290"/>
      <c r="G182" s="290">
        <v>116256.81125</v>
      </c>
      <c r="H182" s="179">
        <v>4.7974955968505872E-2</v>
      </c>
      <c r="I182" s="36"/>
      <c r="J182" s="5"/>
    </row>
    <row r="183" spans="1:11" s="28" customFormat="1" ht="10.5" customHeight="1" x14ac:dyDescent="0.2">
      <c r="A183" s="24"/>
      <c r="B183" s="16" t="s">
        <v>387</v>
      </c>
      <c r="C183" s="289">
        <v>10999.156499999997</v>
      </c>
      <c r="D183" s="289">
        <v>54039.036000000022</v>
      </c>
      <c r="E183" s="289">
        <v>65038.192500000019</v>
      </c>
      <c r="F183" s="290"/>
      <c r="G183" s="290">
        <v>216.74304999999998</v>
      </c>
      <c r="H183" s="179">
        <v>0.97606670069655066</v>
      </c>
      <c r="I183" s="36"/>
      <c r="J183" s="5"/>
    </row>
    <row r="184" spans="1:11" s="28" customFormat="1" ht="10.5" customHeight="1" x14ac:dyDescent="0.2">
      <c r="A184" s="24"/>
      <c r="B184" s="16" t="s">
        <v>104</v>
      </c>
      <c r="C184" s="289">
        <v>17778064.27</v>
      </c>
      <c r="D184" s="289">
        <v>12809785.360000003</v>
      </c>
      <c r="E184" s="289">
        <v>30587849.630000003</v>
      </c>
      <c r="F184" s="290"/>
      <c r="G184" s="290">
        <v>128542.47</v>
      </c>
      <c r="H184" s="179">
        <v>-4.9512082241501165E-2</v>
      </c>
      <c r="I184" s="36"/>
      <c r="J184" s="5"/>
    </row>
    <row r="185" spans="1:11" s="28" customFormat="1" ht="10.5" customHeight="1" x14ac:dyDescent="0.2">
      <c r="A185" s="24"/>
      <c r="B185" s="33" t="s">
        <v>106</v>
      </c>
      <c r="C185" s="289">
        <v>14463291.119999995</v>
      </c>
      <c r="D185" s="289">
        <v>11810372.15</v>
      </c>
      <c r="E185" s="289">
        <v>26273663.269999996</v>
      </c>
      <c r="F185" s="290"/>
      <c r="G185" s="290">
        <v>118107.12999999999</v>
      </c>
      <c r="H185" s="179">
        <v>-3.4591831872594181E-2</v>
      </c>
      <c r="I185" s="36"/>
      <c r="J185" s="5"/>
    </row>
    <row r="186" spans="1:11" s="28" customFormat="1" ht="10.5" customHeight="1" x14ac:dyDescent="0.2">
      <c r="A186" s="24"/>
      <c r="B186" s="33" t="s">
        <v>304</v>
      </c>
      <c r="C186" s="289">
        <v>362995.3</v>
      </c>
      <c r="D186" s="289">
        <v>1026157.3599999998</v>
      </c>
      <c r="E186" s="289">
        <v>1389152.66</v>
      </c>
      <c r="F186" s="290"/>
      <c r="G186" s="290">
        <v>19249.109999999997</v>
      </c>
      <c r="H186" s="179">
        <v>0.15801510347570158</v>
      </c>
      <c r="I186" s="36"/>
      <c r="J186" s="5"/>
    </row>
    <row r="187" spans="1:11" s="28" customFormat="1" ht="10.5" customHeight="1" x14ac:dyDescent="0.2">
      <c r="A187" s="24"/>
      <c r="B187" s="33" t="s">
        <v>305</v>
      </c>
      <c r="C187" s="289">
        <v>819.3000000000003</v>
      </c>
      <c r="D187" s="289">
        <v>1513.11</v>
      </c>
      <c r="E187" s="289">
        <v>2332.4100000000003</v>
      </c>
      <c r="F187" s="290"/>
      <c r="G187" s="290"/>
      <c r="H187" s="179">
        <v>0.77678999931439563</v>
      </c>
      <c r="I187" s="36"/>
      <c r="J187" s="5"/>
    </row>
    <row r="188" spans="1:11" s="28" customFormat="1" ht="10.5" customHeight="1" x14ac:dyDescent="0.2">
      <c r="A188" s="24"/>
      <c r="B188" s="33" t="s">
        <v>306</v>
      </c>
      <c r="C188" s="289">
        <v>3943.5300000000007</v>
      </c>
      <c r="D188" s="289">
        <v>291351.54000000004</v>
      </c>
      <c r="E188" s="289">
        <v>295295.07</v>
      </c>
      <c r="F188" s="290"/>
      <c r="G188" s="290">
        <v>2610.29</v>
      </c>
      <c r="H188" s="179">
        <v>-0.40661635219822478</v>
      </c>
      <c r="I188" s="36"/>
      <c r="J188" s="5"/>
    </row>
    <row r="189" spans="1:11" s="28" customFormat="1" ht="10.5" customHeight="1" x14ac:dyDescent="0.2">
      <c r="A189" s="24"/>
      <c r="B189" s="33" t="s">
        <v>307</v>
      </c>
      <c r="C189" s="289">
        <v>1811436.7800000012</v>
      </c>
      <c r="D189" s="289">
        <v>1019226.1000000004</v>
      </c>
      <c r="E189" s="289">
        <v>2830662.8800000013</v>
      </c>
      <c r="F189" s="290"/>
      <c r="G189" s="290">
        <v>12411.280000000002</v>
      </c>
      <c r="H189" s="179">
        <v>-5.2565317385775967E-2</v>
      </c>
      <c r="I189" s="36"/>
      <c r="J189" s="5"/>
    </row>
    <row r="190" spans="1:11" s="28" customFormat="1" ht="10.5" customHeight="1" x14ac:dyDescent="0.2">
      <c r="A190" s="24"/>
      <c r="B190" s="33" t="s">
        <v>308</v>
      </c>
      <c r="C190" s="289">
        <v>2373397.1300000008</v>
      </c>
      <c r="D190" s="289">
        <v>1074231.25</v>
      </c>
      <c r="E190" s="289">
        <v>3447628.3800000008</v>
      </c>
      <c r="F190" s="290"/>
      <c r="G190" s="290">
        <v>17262.580000000002</v>
      </c>
      <c r="H190" s="179">
        <v>-7.0672091252456215E-2</v>
      </c>
      <c r="I190" s="36"/>
      <c r="J190" s="5"/>
    </row>
    <row r="191" spans="1:11" s="28" customFormat="1" ht="10.5" customHeight="1" x14ac:dyDescent="0.2">
      <c r="A191" s="24"/>
      <c r="B191" s="33" t="s">
        <v>309</v>
      </c>
      <c r="C191" s="289">
        <v>9910699.0799999945</v>
      </c>
      <c r="D191" s="289">
        <v>8397892.790000001</v>
      </c>
      <c r="E191" s="289">
        <v>18308591.869999997</v>
      </c>
      <c r="F191" s="290"/>
      <c r="G191" s="290">
        <v>66573.87</v>
      </c>
      <c r="H191" s="179">
        <v>-2.7122201618281161E-2</v>
      </c>
      <c r="I191" s="36"/>
      <c r="J191" s="5"/>
    </row>
    <row r="192" spans="1:11" ht="10.5" customHeight="1" x14ac:dyDescent="0.2">
      <c r="B192" s="33" t="s">
        <v>105</v>
      </c>
      <c r="C192" s="289">
        <v>3314773.1500000046</v>
      </c>
      <c r="D192" s="289">
        <v>999413.21000000043</v>
      </c>
      <c r="E192" s="289">
        <v>4314186.360000005</v>
      </c>
      <c r="F192" s="290"/>
      <c r="G192" s="290">
        <v>10435.339999999998</v>
      </c>
      <c r="H192" s="179">
        <v>-0.13127720403001708</v>
      </c>
      <c r="I192" s="34"/>
    </row>
    <row r="193" spans="1:10" ht="10.5" customHeight="1" x14ac:dyDescent="0.2">
      <c r="B193" s="16" t="s">
        <v>116</v>
      </c>
      <c r="C193" s="289">
        <v>20750678.939999994</v>
      </c>
      <c r="D193" s="289">
        <v>2517263.700000002</v>
      </c>
      <c r="E193" s="289">
        <v>23267942.639999997</v>
      </c>
      <c r="F193" s="290"/>
      <c r="G193" s="290">
        <v>70394.450000000012</v>
      </c>
      <c r="H193" s="179">
        <v>-0.15486852801595841</v>
      </c>
      <c r="I193" s="34"/>
    </row>
    <row r="194" spans="1:10" ht="10.5" customHeight="1" x14ac:dyDescent="0.2">
      <c r="B194" s="16" t="s">
        <v>117</v>
      </c>
      <c r="C194" s="289">
        <v>14314924.309999999</v>
      </c>
      <c r="D194" s="289">
        <v>2641409.169999999</v>
      </c>
      <c r="E194" s="289">
        <v>16956333.479999997</v>
      </c>
      <c r="F194" s="290"/>
      <c r="G194" s="290">
        <v>48545.960000000014</v>
      </c>
      <c r="H194" s="179">
        <v>-0.20461069424968514</v>
      </c>
      <c r="I194" s="34"/>
    </row>
    <row r="195" spans="1:10" ht="10.5" customHeight="1" x14ac:dyDescent="0.2">
      <c r="B195" s="16" t="s">
        <v>118</v>
      </c>
      <c r="C195" s="289">
        <v>224150.55000000005</v>
      </c>
      <c r="D195" s="289">
        <v>4738242.34</v>
      </c>
      <c r="E195" s="289">
        <v>4962392.8900000006</v>
      </c>
      <c r="F195" s="290"/>
      <c r="G195" s="290">
        <v>4340.8599999999997</v>
      </c>
      <c r="H195" s="179">
        <v>-2.8652564810326075E-2</v>
      </c>
      <c r="I195" s="34"/>
    </row>
    <row r="196" spans="1:10" s="28" customFormat="1" ht="10.5" customHeight="1" x14ac:dyDescent="0.2">
      <c r="A196" s="24"/>
      <c r="B196" s="16" t="s">
        <v>115</v>
      </c>
      <c r="C196" s="289">
        <v>1873476.6899999995</v>
      </c>
      <c r="D196" s="289">
        <v>2596698.7399999998</v>
      </c>
      <c r="E196" s="289">
        <v>4470175.43</v>
      </c>
      <c r="F196" s="290"/>
      <c r="G196" s="290">
        <v>9298.6200000000026</v>
      </c>
      <c r="H196" s="179">
        <v>-0.15369980616358903</v>
      </c>
      <c r="I196" s="36"/>
      <c r="J196" s="5"/>
    </row>
    <row r="197" spans="1:10" s="28" customFormat="1" ht="10.5" customHeight="1" x14ac:dyDescent="0.2">
      <c r="A197" s="24"/>
      <c r="B197" s="16" t="s">
        <v>114</v>
      </c>
      <c r="C197" s="289">
        <v>12548.819999999992</v>
      </c>
      <c r="D197" s="289">
        <v>1894969.0300000024</v>
      </c>
      <c r="E197" s="289">
        <v>1907517.8500000022</v>
      </c>
      <c r="F197" s="290"/>
      <c r="G197" s="290">
        <v>4617.2300000000014</v>
      </c>
      <c r="H197" s="179">
        <v>-0.15950322262836425</v>
      </c>
      <c r="I197" s="36"/>
      <c r="J197" s="5"/>
    </row>
    <row r="198" spans="1:10" s="28" customFormat="1" ht="10.5" customHeight="1" x14ac:dyDescent="0.2">
      <c r="A198" s="24"/>
      <c r="B198" s="16" t="s">
        <v>95</v>
      </c>
      <c r="C198" s="289">
        <v>163564.84000000005</v>
      </c>
      <c r="D198" s="289">
        <v>901902.99999999977</v>
      </c>
      <c r="E198" s="289">
        <v>1065467.8399999999</v>
      </c>
      <c r="F198" s="290"/>
      <c r="G198" s="290">
        <v>3072.8</v>
      </c>
      <c r="H198" s="179">
        <v>9.0318892964564856E-3</v>
      </c>
      <c r="I198" s="36"/>
      <c r="J198" s="5"/>
    </row>
    <row r="199" spans="1:10" ht="10.5" customHeight="1" x14ac:dyDescent="0.2">
      <c r="B199" s="16" t="s">
        <v>381</v>
      </c>
      <c r="C199" s="289">
        <v>8694612.6399999987</v>
      </c>
      <c r="D199" s="289">
        <v>1425363.086071</v>
      </c>
      <c r="E199" s="289">
        <v>10119975.726071</v>
      </c>
      <c r="F199" s="290"/>
      <c r="G199" s="290">
        <v>60651</v>
      </c>
      <c r="H199" s="179">
        <v>0.29810350548959264</v>
      </c>
      <c r="I199" s="20"/>
    </row>
    <row r="200" spans="1:10" ht="10.5" customHeight="1" x14ac:dyDescent="0.2">
      <c r="B200" s="16" t="s">
        <v>418</v>
      </c>
      <c r="C200" s="289"/>
      <c r="D200" s="289">
        <v>23839.964592000004</v>
      </c>
      <c r="E200" s="289">
        <v>23839.964592000004</v>
      </c>
      <c r="F200" s="290"/>
      <c r="G200" s="290"/>
      <c r="H200" s="179"/>
      <c r="I200" s="34"/>
    </row>
    <row r="201" spans="1:10" ht="10.5" customHeight="1" x14ac:dyDescent="0.2">
      <c r="B201" s="16" t="s">
        <v>441</v>
      </c>
      <c r="C201" s="289"/>
      <c r="D201" s="289">
        <v>367318.01729799999</v>
      </c>
      <c r="E201" s="289">
        <v>367318.01729799999</v>
      </c>
      <c r="F201" s="290"/>
      <c r="G201" s="290"/>
      <c r="H201" s="179">
        <v>-0.15791901078354731</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9182856.3482960016</v>
      </c>
      <c r="E203" s="289">
        <v>9182856.3482960016</v>
      </c>
      <c r="F203" s="290"/>
      <c r="G203" s="290"/>
      <c r="H203" s="179">
        <v>-0.19495918809704593</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2836.7057150000005</v>
      </c>
      <c r="E206" s="289">
        <v>2836.7057150000005</v>
      </c>
      <c r="F206" s="290"/>
      <c r="G206" s="290"/>
      <c r="H206" s="179"/>
      <c r="I206" s="34"/>
    </row>
    <row r="207" spans="1:10" ht="10.5" customHeight="1" x14ac:dyDescent="0.2">
      <c r="B207" s="16" t="s">
        <v>100</v>
      </c>
      <c r="C207" s="289">
        <v>60706.270000000019</v>
      </c>
      <c r="D207" s="289">
        <v>408273.50400000002</v>
      </c>
      <c r="E207" s="289">
        <v>468979.77399999998</v>
      </c>
      <c r="F207" s="290"/>
      <c r="G207" s="290">
        <v>2698.16</v>
      </c>
      <c r="H207" s="179">
        <v>3.4758425558408357E-2</v>
      </c>
      <c r="I207" s="34"/>
    </row>
    <row r="208" spans="1:10" ht="10.5" customHeight="1" x14ac:dyDescent="0.2">
      <c r="B208" s="16" t="s">
        <v>388</v>
      </c>
      <c r="C208" s="289">
        <v>5330.8435000000045</v>
      </c>
      <c r="D208" s="289">
        <v>27830.964000000007</v>
      </c>
      <c r="E208" s="289">
        <v>33161.807500000017</v>
      </c>
      <c r="F208" s="290"/>
      <c r="G208" s="290">
        <v>55.756949999999996</v>
      </c>
      <c r="H208" s="179">
        <v>0.74506934640205369</v>
      </c>
      <c r="I208" s="34"/>
    </row>
    <row r="209" spans="1:10" ht="10.5" customHeight="1" x14ac:dyDescent="0.2">
      <c r="B209" s="16" t="s">
        <v>94</v>
      </c>
      <c r="C209" s="289">
        <v>780.44999999999993</v>
      </c>
      <c r="D209" s="289">
        <v>34819.25</v>
      </c>
      <c r="E209" s="289">
        <v>35599.699999999997</v>
      </c>
      <c r="F209" s="290"/>
      <c r="G209" s="290"/>
      <c r="H209" s="179">
        <v>-0.34779243282617667</v>
      </c>
      <c r="I209" s="34"/>
    </row>
    <row r="210" spans="1:10" ht="10.5" customHeight="1" x14ac:dyDescent="0.2">
      <c r="B210" s="16" t="s">
        <v>92</v>
      </c>
      <c r="C210" s="289">
        <v>19647.240000000005</v>
      </c>
      <c r="D210" s="289">
        <v>2958.1000000000004</v>
      </c>
      <c r="E210" s="289">
        <v>22605.340000000004</v>
      </c>
      <c r="F210" s="290"/>
      <c r="G210" s="290"/>
      <c r="H210" s="179">
        <v>-0.29502304043990157</v>
      </c>
      <c r="I210" s="34"/>
    </row>
    <row r="211" spans="1:10" s="28" customFormat="1" ht="10.5" customHeight="1" x14ac:dyDescent="0.2">
      <c r="A211" s="24"/>
      <c r="B211" s="16" t="s">
        <v>93</v>
      </c>
      <c r="C211" s="289">
        <v>20036.210000000003</v>
      </c>
      <c r="D211" s="289">
        <v>3429</v>
      </c>
      <c r="E211" s="289">
        <v>23465.210000000003</v>
      </c>
      <c r="F211" s="290"/>
      <c r="G211" s="290"/>
      <c r="H211" s="179">
        <v>-0.37019504588288665</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115540.71000000002</v>
      </c>
      <c r="D213" s="289">
        <v>12434.68</v>
      </c>
      <c r="E213" s="289">
        <v>127975.39000000003</v>
      </c>
      <c r="F213" s="290"/>
      <c r="G213" s="290">
        <v>334.01</v>
      </c>
      <c r="H213" s="179">
        <v>7.6211521613389621E-2</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8669.91</v>
      </c>
      <c r="D219" s="289">
        <v>195.9</v>
      </c>
      <c r="E219" s="289">
        <v>8865.81</v>
      </c>
      <c r="F219" s="290"/>
      <c r="G219" s="290">
        <v>30.38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197228.12000000002</v>
      </c>
      <c r="D222" s="295">
        <v>122687.08</v>
      </c>
      <c r="E222" s="295">
        <v>319915.2</v>
      </c>
      <c r="F222" s="296"/>
      <c r="G222" s="296">
        <v>496</v>
      </c>
      <c r="H222" s="190">
        <v>0.12256839867804969</v>
      </c>
      <c r="I222" s="47"/>
      <c r="J222" s="5"/>
    </row>
    <row r="223" spans="1:10" s="28" customFormat="1" ht="10.5" customHeight="1" x14ac:dyDescent="0.2">
      <c r="A223" s="24"/>
      <c r="B223" s="269" t="s">
        <v>382</v>
      </c>
      <c r="C223" s="295"/>
      <c r="D223" s="295">
        <v>25</v>
      </c>
      <c r="E223" s="295">
        <v>25</v>
      </c>
      <c r="F223" s="296"/>
      <c r="G223" s="296"/>
      <c r="H223" s="190">
        <v>0</v>
      </c>
      <c r="I223" s="47"/>
      <c r="J223" s="5"/>
    </row>
    <row r="224" spans="1:10" s="28" customFormat="1" ht="10.5" customHeight="1" x14ac:dyDescent="0.2">
      <c r="A224" s="24"/>
      <c r="B224" s="268" t="s">
        <v>255</v>
      </c>
      <c r="C224" s="295"/>
      <c r="D224" s="295">
        <v>900</v>
      </c>
      <c r="E224" s="295">
        <v>900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5808990.2564000012</v>
      </c>
      <c r="E228" s="295">
        <v>5808990.2564000012</v>
      </c>
      <c r="F228" s="296"/>
      <c r="G228" s="296"/>
      <c r="H228" s="190">
        <v>0.25918586525496101</v>
      </c>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8693.8697000000011</v>
      </c>
      <c r="E230" s="295">
        <v>8693.8697000000011</v>
      </c>
      <c r="F230" s="296"/>
      <c r="G230" s="296"/>
      <c r="H230" s="190"/>
      <c r="I230" s="47"/>
      <c r="J230" s="5"/>
    </row>
    <row r="231" spans="1:11" s="28" customFormat="1" ht="10.5" customHeight="1" x14ac:dyDescent="0.2">
      <c r="A231" s="24"/>
      <c r="B231" s="16" t="s">
        <v>374</v>
      </c>
      <c r="C231" s="295">
        <v>13050</v>
      </c>
      <c r="D231" s="295">
        <v>8008.4624999999978</v>
      </c>
      <c r="E231" s="295">
        <v>21058.462499999998</v>
      </c>
      <c r="F231" s="296"/>
      <c r="G231" s="296">
        <v>57</v>
      </c>
      <c r="H231" s="190">
        <v>-0.36675313152312961</v>
      </c>
      <c r="I231" s="47"/>
      <c r="J231" s="5"/>
    </row>
    <row r="232" spans="1:11" s="28" customFormat="1" ht="10.5" customHeight="1" x14ac:dyDescent="0.2">
      <c r="A232" s="24"/>
      <c r="B232" s="16" t="s">
        <v>420</v>
      </c>
      <c r="C232" s="295"/>
      <c r="D232" s="295">
        <v>196539.87225000004</v>
      </c>
      <c r="E232" s="295">
        <v>196539.87225000004</v>
      </c>
      <c r="F232" s="296"/>
      <c r="G232" s="296"/>
      <c r="H232" s="190">
        <v>0.47944546618843242</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27901.700000000004</v>
      </c>
      <c r="D235" s="295">
        <v>181856.8195579999</v>
      </c>
      <c r="E235" s="295">
        <v>209758.51955799991</v>
      </c>
      <c r="F235" s="296"/>
      <c r="G235" s="296">
        <v>1257.144366</v>
      </c>
      <c r="H235" s="190">
        <v>0.15051432691263411</v>
      </c>
      <c r="I235" s="47"/>
      <c r="J235" s="5"/>
    </row>
    <row r="236" spans="1:11" s="28" customFormat="1" ht="10.5" customHeight="1" x14ac:dyDescent="0.2">
      <c r="A236" s="24"/>
      <c r="B236" s="16" t="s">
        <v>283</v>
      </c>
      <c r="C236" s="295"/>
      <c r="D236" s="295">
        <v>-104328</v>
      </c>
      <c r="E236" s="295">
        <v>-104328</v>
      </c>
      <c r="F236" s="296"/>
      <c r="G236" s="296">
        <v>-192</v>
      </c>
      <c r="H236" s="190">
        <v>-6.3999999999999613E-3</v>
      </c>
      <c r="I236" s="47"/>
      <c r="J236" s="5"/>
    </row>
    <row r="237" spans="1:11" s="28" customFormat="1" ht="12.75" customHeight="1" x14ac:dyDescent="0.2">
      <c r="A237" s="24"/>
      <c r="B237" s="16" t="s">
        <v>279</v>
      </c>
      <c r="C237" s="295">
        <v>16</v>
      </c>
      <c r="D237" s="295">
        <v>-2914238</v>
      </c>
      <c r="E237" s="295">
        <v>-2914222</v>
      </c>
      <c r="F237" s="296"/>
      <c r="G237" s="296">
        <v>-12836</v>
      </c>
      <c r="H237" s="190">
        <v>0.92417581692010065</v>
      </c>
      <c r="I237" s="47"/>
    </row>
    <row r="238" spans="1:11" ht="10.5" customHeight="1" x14ac:dyDescent="0.2">
      <c r="B238" s="35" t="s">
        <v>245</v>
      </c>
      <c r="C238" s="297">
        <v>83819205.909999982</v>
      </c>
      <c r="D238" s="297">
        <v>57401974.922130004</v>
      </c>
      <c r="E238" s="297">
        <v>141221180.83213001</v>
      </c>
      <c r="F238" s="298"/>
      <c r="G238" s="298">
        <v>437837.39561600005</v>
      </c>
      <c r="H238" s="180">
        <v>-6.6303085955027097E-2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408734646.75999844</v>
      </c>
      <c r="D241" s="295">
        <v>245068250.10303491</v>
      </c>
      <c r="E241" s="295">
        <v>653802896.86303353</v>
      </c>
      <c r="F241" s="296">
        <v>35533432.43999999</v>
      </c>
      <c r="G241" s="296">
        <v>3638540.1422500014</v>
      </c>
      <c r="H241" s="190">
        <v>-1.8126227314523069E-2</v>
      </c>
      <c r="I241" s="47"/>
    </row>
    <row r="242" spans="2:9" ht="10.5" customHeight="1" x14ac:dyDescent="0.2">
      <c r="B242" s="16" t="s">
        <v>387</v>
      </c>
      <c r="C242" s="295">
        <v>152474.13068499992</v>
      </c>
      <c r="D242" s="295">
        <v>433924.42859500018</v>
      </c>
      <c r="E242" s="295">
        <v>586398.55928000004</v>
      </c>
      <c r="F242" s="296">
        <v>116729.31080000005</v>
      </c>
      <c r="G242" s="296">
        <v>2321.1316499999998</v>
      </c>
      <c r="H242" s="190"/>
      <c r="I242" s="47"/>
    </row>
    <row r="243" spans="2:9" ht="10.5" customHeight="1" x14ac:dyDescent="0.2">
      <c r="B243" s="16" t="s">
        <v>104</v>
      </c>
      <c r="C243" s="295">
        <v>316825721.08000034</v>
      </c>
      <c r="D243" s="295">
        <v>648497345.9599992</v>
      </c>
      <c r="E243" s="295">
        <v>965323067.03999972</v>
      </c>
      <c r="F243" s="296">
        <v>358488903.92999959</v>
      </c>
      <c r="G243" s="296">
        <v>5461993.6899999995</v>
      </c>
      <c r="H243" s="190">
        <v>-1.1127841671072281E-2</v>
      </c>
      <c r="I243" s="47"/>
    </row>
    <row r="244" spans="2:9" ht="10.5" customHeight="1" x14ac:dyDescent="0.2">
      <c r="B244" s="33" t="s">
        <v>106</v>
      </c>
      <c r="C244" s="295">
        <v>291124995.31000036</v>
      </c>
      <c r="D244" s="295">
        <v>641061188.08999932</v>
      </c>
      <c r="E244" s="295">
        <v>932186183.39999962</v>
      </c>
      <c r="F244" s="296">
        <v>353817200.81999964</v>
      </c>
      <c r="G244" s="296">
        <v>5248719.54</v>
      </c>
      <c r="H244" s="190">
        <v>-7.04654002064109E-3</v>
      </c>
      <c r="I244" s="47"/>
    </row>
    <row r="245" spans="2:9" ht="10.5" customHeight="1" x14ac:dyDescent="0.2">
      <c r="B245" s="33" t="s">
        <v>304</v>
      </c>
      <c r="C245" s="295">
        <v>8226113.2100000139</v>
      </c>
      <c r="D245" s="295">
        <v>168896189.82999983</v>
      </c>
      <c r="E245" s="295">
        <v>177122303.03999987</v>
      </c>
      <c r="F245" s="296">
        <v>146176712.27999985</v>
      </c>
      <c r="G245" s="296">
        <v>1109387.97</v>
      </c>
      <c r="H245" s="190">
        <v>3.2340852922395857E-2</v>
      </c>
      <c r="I245" s="47"/>
    </row>
    <row r="246" spans="2:9" ht="10.5" customHeight="1" x14ac:dyDescent="0.2">
      <c r="B246" s="33" t="s">
        <v>305</v>
      </c>
      <c r="C246" s="295">
        <v>32541.980000000021</v>
      </c>
      <c r="D246" s="295">
        <v>48507.24000000002</v>
      </c>
      <c r="E246" s="295">
        <v>81049.22000000003</v>
      </c>
      <c r="F246" s="296">
        <v>71207.940000000031</v>
      </c>
      <c r="G246" s="296">
        <v>257.39</v>
      </c>
      <c r="H246" s="190">
        <v>-0.15730680773725614</v>
      </c>
      <c r="I246" s="47"/>
    </row>
    <row r="247" spans="2:9" ht="10.5" customHeight="1" x14ac:dyDescent="0.2">
      <c r="B247" s="33" t="s">
        <v>306</v>
      </c>
      <c r="C247" s="295">
        <v>485920.4000000002</v>
      </c>
      <c r="D247" s="295">
        <v>76669871.039999932</v>
      </c>
      <c r="E247" s="295">
        <v>77155791.439999923</v>
      </c>
      <c r="F247" s="296">
        <v>75563279.639999926</v>
      </c>
      <c r="G247" s="296">
        <v>452573.31999999989</v>
      </c>
      <c r="H247" s="190">
        <v>3.6828423754563522E-2</v>
      </c>
      <c r="I247" s="47"/>
    </row>
    <row r="248" spans="2:9" ht="10.5" customHeight="1" x14ac:dyDescent="0.2">
      <c r="B248" s="33" t="s">
        <v>307</v>
      </c>
      <c r="C248" s="295">
        <v>71608553.440000281</v>
      </c>
      <c r="D248" s="295">
        <v>61172247.479999885</v>
      </c>
      <c r="E248" s="295">
        <v>132780800.92000017</v>
      </c>
      <c r="F248" s="296">
        <v>7800813.7000000114</v>
      </c>
      <c r="G248" s="296">
        <v>819089.3200000003</v>
      </c>
      <c r="H248" s="190">
        <v>-4.6215674044487121E-2</v>
      </c>
      <c r="I248" s="47"/>
    </row>
    <row r="249" spans="2:9" ht="10.5" customHeight="1" x14ac:dyDescent="0.2">
      <c r="B249" s="33" t="s">
        <v>308</v>
      </c>
      <c r="C249" s="295">
        <v>90001858.579999983</v>
      </c>
      <c r="D249" s="295">
        <v>87237705.919999883</v>
      </c>
      <c r="E249" s="295">
        <v>177239564.49999985</v>
      </c>
      <c r="F249" s="296">
        <v>30775761.009999979</v>
      </c>
      <c r="G249" s="296">
        <v>978843.46</v>
      </c>
      <c r="H249" s="190">
        <v>-3.1279289533124421E-2</v>
      </c>
      <c r="I249" s="47"/>
    </row>
    <row r="250" spans="2:9" ht="10.5" customHeight="1" x14ac:dyDescent="0.2">
      <c r="B250" s="33" t="s">
        <v>309</v>
      </c>
      <c r="C250" s="295">
        <v>120770007.70000012</v>
      </c>
      <c r="D250" s="295">
        <v>247036666.57999977</v>
      </c>
      <c r="E250" s="295">
        <v>367806674.27999985</v>
      </c>
      <c r="F250" s="296">
        <v>93429426.249999821</v>
      </c>
      <c r="G250" s="296">
        <v>1888568.08</v>
      </c>
      <c r="H250" s="190">
        <v>-7.3750883958439983E-3</v>
      </c>
      <c r="I250" s="47"/>
    </row>
    <row r="251" spans="2:9" ht="10.5" customHeight="1" x14ac:dyDescent="0.2">
      <c r="B251" s="33" t="s">
        <v>105</v>
      </c>
      <c r="C251" s="295">
        <v>25700725.769999988</v>
      </c>
      <c r="D251" s="295">
        <v>7436157.870000001</v>
      </c>
      <c r="E251" s="295">
        <v>33136883.639999986</v>
      </c>
      <c r="F251" s="296">
        <v>4671703.1100000031</v>
      </c>
      <c r="G251" s="296">
        <v>213274.14999999997</v>
      </c>
      <c r="H251" s="190">
        <v>-0.11361790784585712</v>
      </c>
      <c r="I251" s="47"/>
    </row>
    <row r="252" spans="2:9" ht="10.5" customHeight="1" x14ac:dyDescent="0.2">
      <c r="B252" s="16" t="s">
        <v>116</v>
      </c>
      <c r="C252" s="295">
        <v>131879507.70000018</v>
      </c>
      <c r="D252" s="295">
        <v>14077959.589999989</v>
      </c>
      <c r="E252" s="295">
        <v>145957467.29000017</v>
      </c>
      <c r="F252" s="296">
        <v>281556.19999999995</v>
      </c>
      <c r="G252" s="296">
        <v>1091268.0099999995</v>
      </c>
      <c r="H252" s="190">
        <v>-0.1634440079577395</v>
      </c>
      <c r="I252" s="47"/>
    </row>
    <row r="253" spans="2:9" ht="10.5" customHeight="1" x14ac:dyDescent="0.2">
      <c r="B253" s="16" t="s">
        <v>117</v>
      </c>
      <c r="C253" s="295">
        <v>82952385.829999983</v>
      </c>
      <c r="D253" s="295">
        <v>11563710.969999999</v>
      </c>
      <c r="E253" s="295">
        <v>94516096.799999997</v>
      </c>
      <c r="F253" s="296">
        <v>6691.2</v>
      </c>
      <c r="G253" s="296">
        <v>609112.14000000013</v>
      </c>
      <c r="H253" s="190">
        <v>-0.20951170206942538</v>
      </c>
      <c r="I253" s="47"/>
    </row>
    <row r="254" spans="2:9" ht="10.5" customHeight="1" x14ac:dyDescent="0.2">
      <c r="B254" s="16" t="s">
        <v>118</v>
      </c>
      <c r="C254" s="295">
        <v>2209234.9300000016</v>
      </c>
      <c r="D254" s="295">
        <v>47093868.530000001</v>
      </c>
      <c r="E254" s="295">
        <v>49303103.460000001</v>
      </c>
      <c r="F254" s="296"/>
      <c r="G254" s="296">
        <v>235656.53</v>
      </c>
      <c r="H254" s="190">
        <v>-6.3863924264063066E-2</v>
      </c>
      <c r="I254" s="47"/>
    </row>
    <row r="255" spans="2:9" ht="10.5" customHeight="1" x14ac:dyDescent="0.2">
      <c r="B255" s="16" t="s">
        <v>100</v>
      </c>
      <c r="C255" s="295">
        <v>7194792.4599999916</v>
      </c>
      <c r="D255" s="295">
        <v>34341997.031700015</v>
      </c>
      <c r="E255" s="295">
        <v>41536789.491700001</v>
      </c>
      <c r="F255" s="296">
        <v>29213.989999999991</v>
      </c>
      <c r="G255" s="296">
        <v>134605.6</v>
      </c>
      <c r="H255" s="190">
        <v>-0.12863980472333825</v>
      </c>
      <c r="I255" s="47"/>
    </row>
    <row r="256" spans="2:9" ht="10.5" customHeight="1" x14ac:dyDescent="0.2">
      <c r="B256" s="16" t="s">
        <v>388</v>
      </c>
      <c r="C256" s="295">
        <v>24049.219315000028</v>
      </c>
      <c r="D256" s="295">
        <v>98091.921405000059</v>
      </c>
      <c r="E256" s="295">
        <v>122141.14072000008</v>
      </c>
      <c r="F256" s="296">
        <v>14631.689200000015</v>
      </c>
      <c r="G256" s="296">
        <v>437.36834999999991</v>
      </c>
      <c r="H256" s="190"/>
      <c r="I256" s="20"/>
    </row>
    <row r="257" spans="2:9" ht="10.5" customHeight="1" x14ac:dyDescent="0.2">
      <c r="B257" s="16" t="s">
        <v>107</v>
      </c>
      <c r="C257" s="295"/>
      <c r="D257" s="295">
        <v>144722363.52000001</v>
      </c>
      <c r="E257" s="295">
        <v>144722363.52000001</v>
      </c>
      <c r="F257" s="296">
        <v>143657013.52000001</v>
      </c>
      <c r="G257" s="296">
        <v>754923.38</v>
      </c>
      <c r="H257" s="190">
        <v>4.3919224447517724E-2</v>
      </c>
      <c r="I257" s="47"/>
    </row>
    <row r="258" spans="2:9" ht="10.5" customHeight="1" x14ac:dyDescent="0.2">
      <c r="B258" s="33" t="s">
        <v>110</v>
      </c>
      <c r="C258" s="289"/>
      <c r="D258" s="289">
        <v>47228360.960000008</v>
      </c>
      <c r="E258" s="289">
        <v>47228360.960000008</v>
      </c>
      <c r="F258" s="290">
        <v>47228360.960000008</v>
      </c>
      <c r="G258" s="290">
        <v>239741.88000000003</v>
      </c>
      <c r="H258" s="179">
        <v>6.3417703840366046E-2</v>
      </c>
      <c r="I258" s="47"/>
    </row>
    <row r="259" spans="2:9" ht="10.5" customHeight="1" x14ac:dyDescent="0.2">
      <c r="B259" s="33" t="s">
        <v>109</v>
      </c>
      <c r="C259" s="295"/>
      <c r="D259" s="295">
        <v>77919344.819999993</v>
      </c>
      <c r="E259" s="295">
        <v>77919344.819999993</v>
      </c>
      <c r="F259" s="296">
        <v>77919344.819999993</v>
      </c>
      <c r="G259" s="296">
        <v>420831.49999999994</v>
      </c>
      <c r="H259" s="190">
        <v>3.8064769796853248E-2</v>
      </c>
      <c r="I259" s="47"/>
    </row>
    <row r="260" spans="2:9" ht="10.5" customHeight="1" x14ac:dyDescent="0.2">
      <c r="B260" s="33" t="s">
        <v>112</v>
      </c>
      <c r="C260" s="295"/>
      <c r="D260" s="295">
        <v>19191157.740000002</v>
      </c>
      <c r="E260" s="295">
        <v>19191157.740000002</v>
      </c>
      <c r="F260" s="296">
        <v>18508807.740000002</v>
      </c>
      <c r="G260" s="296">
        <v>92850</v>
      </c>
      <c r="H260" s="190">
        <v>2.1203337042222437E-2</v>
      </c>
      <c r="I260" s="47"/>
    </row>
    <row r="261" spans="2:9" ht="10.5" customHeight="1" x14ac:dyDescent="0.2">
      <c r="B261" s="33" t="s">
        <v>111</v>
      </c>
      <c r="C261" s="295"/>
      <c r="D261" s="295">
        <v>383500</v>
      </c>
      <c r="E261" s="295">
        <v>383500</v>
      </c>
      <c r="F261" s="296">
        <v>500</v>
      </c>
      <c r="G261" s="296">
        <v>1500</v>
      </c>
      <c r="H261" s="190">
        <v>4.4945461203777182E-2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203650863.09160012</v>
      </c>
      <c r="E265" s="295">
        <v>203650863.09160012</v>
      </c>
      <c r="F265" s="296"/>
      <c r="G265" s="296"/>
      <c r="H265" s="190">
        <v>8.138090754142846E-2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12400233.71000004</v>
      </c>
      <c r="D268" s="295">
        <v>12029653.499999994</v>
      </c>
      <c r="E268" s="295">
        <v>24429887.210000034</v>
      </c>
      <c r="F268" s="296">
        <v>1481896.6599999983</v>
      </c>
      <c r="G268" s="296">
        <v>126759.28</v>
      </c>
      <c r="H268" s="190">
        <v>-0.1117341286894652</v>
      </c>
      <c r="I268" s="47"/>
    </row>
    <row r="269" spans="2:9" ht="10.5" customHeight="1" x14ac:dyDescent="0.2">
      <c r="B269" s="16" t="s">
        <v>114</v>
      </c>
      <c r="C269" s="295">
        <v>139753.37999999989</v>
      </c>
      <c r="D269" s="295">
        <v>9012557.2499999832</v>
      </c>
      <c r="E269" s="295">
        <v>9152310.6299999841</v>
      </c>
      <c r="F269" s="296">
        <v>721.84999999999991</v>
      </c>
      <c r="G269" s="296">
        <v>51127.590000000018</v>
      </c>
      <c r="H269" s="190">
        <v>-3.7219333398509802E-2</v>
      </c>
      <c r="I269" s="47"/>
    </row>
    <row r="270" spans="2:9" ht="10.5" customHeight="1" x14ac:dyDescent="0.2">
      <c r="B270" s="16" t="s">
        <v>123</v>
      </c>
      <c r="C270" s="295">
        <v>3169385.4600000023</v>
      </c>
      <c r="D270" s="295">
        <v>311646.52000000008</v>
      </c>
      <c r="E270" s="295">
        <v>3481031.9800000023</v>
      </c>
      <c r="F270" s="296">
        <v>332.62</v>
      </c>
      <c r="G270" s="296">
        <v>20525.95</v>
      </c>
      <c r="H270" s="190">
        <v>9.9971653316153208E-3</v>
      </c>
      <c r="I270" s="47"/>
    </row>
    <row r="271" spans="2:9" ht="10.5" customHeight="1" x14ac:dyDescent="0.2">
      <c r="B271" s="16" t="s">
        <v>95</v>
      </c>
      <c r="C271" s="295">
        <v>608874.52000000014</v>
      </c>
      <c r="D271" s="295">
        <v>4448397.34</v>
      </c>
      <c r="E271" s="295">
        <v>5057271.8600000003</v>
      </c>
      <c r="F271" s="296">
        <v>3874725.74</v>
      </c>
      <c r="G271" s="296">
        <v>13029.960000000003</v>
      </c>
      <c r="H271" s="190">
        <v>-3.3608631465222971E-2</v>
      </c>
      <c r="I271" s="47"/>
    </row>
    <row r="272" spans="2:9" ht="10.5" customHeight="1" x14ac:dyDescent="0.2">
      <c r="B272" s="16" t="s">
        <v>422</v>
      </c>
      <c r="C272" s="295">
        <v>17470785.180000003</v>
      </c>
      <c r="D272" s="295">
        <v>7978485.3710709978</v>
      </c>
      <c r="E272" s="295">
        <v>25449270.551071007</v>
      </c>
      <c r="F272" s="296">
        <v>33838.700000000004</v>
      </c>
      <c r="G272" s="296">
        <v>148755.73000000001</v>
      </c>
      <c r="H272" s="190">
        <v>0.13308187264446225</v>
      </c>
      <c r="I272" s="47"/>
    </row>
    <row r="273" spans="2:10" ht="10.5" customHeight="1" x14ac:dyDescent="0.2">
      <c r="B273" s="16" t="s">
        <v>418</v>
      </c>
      <c r="C273" s="295"/>
      <c r="D273" s="295">
        <v>123176.45239200001</v>
      </c>
      <c r="E273" s="295">
        <v>123176.45239200001</v>
      </c>
      <c r="F273" s="296"/>
      <c r="G273" s="296">
        <v>3528</v>
      </c>
      <c r="H273" s="190">
        <v>-0.18542464125118008</v>
      </c>
      <c r="I273" s="34"/>
    </row>
    <row r="274" spans="2:10" ht="10.5" customHeight="1" x14ac:dyDescent="0.2">
      <c r="B274" s="16" t="s">
        <v>441</v>
      </c>
      <c r="C274" s="295"/>
      <c r="D274" s="295">
        <v>7568689.0153339971</v>
      </c>
      <c r="E274" s="295">
        <v>7568689.0153339971</v>
      </c>
      <c r="F274" s="296"/>
      <c r="G274" s="296"/>
      <c r="H274" s="190">
        <v>0.31738546562098735</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9182856.3482960016</v>
      </c>
      <c r="E276" s="295">
        <v>9182856.3482960016</v>
      </c>
      <c r="F276" s="296"/>
      <c r="G276" s="296"/>
      <c r="H276" s="190">
        <v>-0.19495918809704593</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294164.00647999998</v>
      </c>
      <c r="E279" s="295">
        <v>294164.00647999998</v>
      </c>
      <c r="F279" s="296"/>
      <c r="G279" s="296"/>
      <c r="H279" s="190">
        <v>-0.1395790362852859</v>
      </c>
      <c r="I279" s="47"/>
    </row>
    <row r="280" spans="2:10" ht="10.5" customHeight="1" x14ac:dyDescent="0.2">
      <c r="B280" s="269" t="s">
        <v>412</v>
      </c>
      <c r="C280" s="295"/>
      <c r="D280" s="295">
        <v>271729.55027000001</v>
      </c>
      <c r="E280" s="295">
        <v>271729.55027000001</v>
      </c>
      <c r="F280" s="296"/>
      <c r="G280" s="296"/>
      <c r="H280" s="190">
        <v>0.56307951263810718</v>
      </c>
      <c r="I280" s="47"/>
    </row>
    <row r="281" spans="2:10" ht="10.5" customHeight="1" x14ac:dyDescent="0.2">
      <c r="B281" s="16" t="s">
        <v>94</v>
      </c>
      <c r="C281" s="295">
        <v>31105.149999999991</v>
      </c>
      <c r="D281" s="295">
        <v>698704.18</v>
      </c>
      <c r="E281" s="295">
        <v>729809.33</v>
      </c>
      <c r="F281" s="296"/>
      <c r="G281" s="296">
        <v>1688.83</v>
      </c>
      <c r="H281" s="190">
        <v>-0.13667500817060763</v>
      </c>
      <c r="I281" s="47"/>
    </row>
    <row r="282" spans="2:10" ht="10.5" customHeight="1" x14ac:dyDescent="0.2">
      <c r="B282" s="16" t="s">
        <v>92</v>
      </c>
      <c r="C282" s="295">
        <v>152022.30000000002</v>
      </c>
      <c r="D282" s="295">
        <v>20862.940000000002</v>
      </c>
      <c r="E282" s="295">
        <v>172885.24000000002</v>
      </c>
      <c r="F282" s="296">
        <v>396.86</v>
      </c>
      <c r="G282" s="296">
        <v>462.02000000000004</v>
      </c>
      <c r="H282" s="190">
        <v>-0.37557929535999157</v>
      </c>
      <c r="I282" s="47"/>
    </row>
    <row r="283" spans="2:10" ht="10.5" customHeight="1" x14ac:dyDescent="0.2">
      <c r="B283" s="16" t="s">
        <v>93</v>
      </c>
      <c r="C283" s="295">
        <v>269818.20000000013</v>
      </c>
      <c r="D283" s="295">
        <v>41482.5</v>
      </c>
      <c r="E283" s="295">
        <v>311300.70000000019</v>
      </c>
      <c r="F283" s="296">
        <v>13371.819999999998</v>
      </c>
      <c r="G283" s="296">
        <v>949.65000000000009</v>
      </c>
      <c r="H283" s="190">
        <v>-0.27429986179324772</v>
      </c>
      <c r="I283" s="47"/>
    </row>
    <row r="284" spans="2:10" ht="10.5" customHeight="1" x14ac:dyDescent="0.2">
      <c r="B284" s="16" t="s">
        <v>91</v>
      </c>
      <c r="C284" s="295">
        <v>2198552.9500000002</v>
      </c>
      <c r="D284" s="295">
        <v>1300296.47</v>
      </c>
      <c r="E284" s="295">
        <v>3498849.42</v>
      </c>
      <c r="F284" s="296">
        <v>103095.03</v>
      </c>
      <c r="G284" s="296">
        <v>26280.32</v>
      </c>
      <c r="H284" s="190">
        <v>-8.8541583712956839E-2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269513.70000000024</v>
      </c>
      <c r="D286" s="295">
        <v>1697.5000000000005</v>
      </c>
      <c r="E286" s="295">
        <v>271211.20000000019</v>
      </c>
      <c r="F286" s="296">
        <v>218.15999999999997</v>
      </c>
      <c r="G286" s="296">
        <v>1514.5200000000002</v>
      </c>
      <c r="H286" s="190">
        <v>0.30007789599327084</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125</v>
      </c>
      <c r="E288" s="295">
        <v>125</v>
      </c>
      <c r="F288" s="296"/>
      <c r="G288" s="296"/>
      <c r="H288" s="190">
        <v>-0.16666666666666663</v>
      </c>
      <c r="I288" s="47"/>
    </row>
    <row r="289" spans="1:11" ht="10.5" customHeight="1" x14ac:dyDescent="0.2">
      <c r="B289" s="268" t="s">
        <v>255</v>
      </c>
      <c r="C289" s="295"/>
      <c r="D289" s="295">
        <v>8850</v>
      </c>
      <c r="E289" s="295">
        <v>8850</v>
      </c>
      <c r="F289" s="296">
        <v>7950</v>
      </c>
      <c r="G289" s="296"/>
      <c r="H289" s="190">
        <v>0.51282051282051277</v>
      </c>
      <c r="I289" s="47"/>
    </row>
    <row r="290" spans="1:11" ht="10.5" customHeight="1" x14ac:dyDescent="0.2">
      <c r="B290" s="16" t="s">
        <v>486</v>
      </c>
      <c r="C290" s="295"/>
      <c r="D290" s="295">
        <v>2155968.1962000015</v>
      </c>
      <c r="E290" s="295">
        <v>2155968.1962000015</v>
      </c>
      <c r="F290" s="296"/>
      <c r="G290" s="296"/>
      <c r="H290" s="190">
        <v>-0.33157467608521651</v>
      </c>
      <c r="I290" s="47"/>
    </row>
    <row r="291" spans="1:11" ht="10.5" customHeight="1" x14ac:dyDescent="0.2">
      <c r="B291" s="268" t="s">
        <v>487</v>
      </c>
      <c r="C291" s="295"/>
      <c r="D291" s="295">
        <v>2017499.2828000002</v>
      </c>
      <c r="E291" s="295">
        <v>2017499.2828000002</v>
      </c>
      <c r="F291" s="296"/>
      <c r="G291" s="296"/>
      <c r="H291" s="190">
        <v>9.7023971860597191E-2</v>
      </c>
      <c r="I291" s="47"/>
    </row>
    <row r="292" spans="1:11" ht="10.5" customHeight="1" x14ac:dyDescent="0.2">
      <c r="B292" s="16" t="s">
        <v>374</v>
      </c>
      <c r="C292" s="295">
        <v>133433.48000000004</v>
      </c>
      <c r="D292" s="295">
        <v>121838.93749999999</v>
      </c>
      <c r="E292" s="295">
        <v>255272.41750000001</v>
      </c>
      <c r="F292" s="296"/>
      <c r="G292" s="296">
        <v>627</v>
      </c>
      <c r="H292" s="190">
        <v>-0.2782669505948393</v>
      </c>
      <c r="I292" s="47"/>
    </row>
    <row r="293" spans="1:11" ht="10.5" customHeight="1" x14ac:dyDescent="0.2">
      <c r="B293" s="16" t="s">
        <v>420</v>
      </c>
      <c r="C293" s="295"/>
      <c r="D293" s="295">
        <v>13293648.560154997</v>
      </c>
      <c r="E293" s="295">
        <v>13293648.560154997</v>
      </c>
      <c r="F293" s="296"/>
      <c r="G293" s="296"/>
      <c r="H293" s="190">
        <v>0.29550880277406066</v>
      </c>
      <c r="I293" s="47"/>
    </row>
    <row r="294" spans="1:11" ht="10.5" customHeight="1" x14ac:dyDescent="0.2">
      <c r="B294" s="574" t="s">
        <v>460</v>
      </c>
      <c r="C294" s="295"/>
      <c r="D294" s="295">
        <v>-495.24</v>
      </c>
      <c r="E294" s="295">
        <v>-495.24</v>
      </c>
      <c r="F294" s="296"/>
      <c r="G294" s="296"/>
      <c r="H294" s="190"/>
      <c r="I294" s="47"/>
    </row>
    <row r="295" spans="1:11" ht="13.5" customHeight="1" x14ac:dyDescent="0.2">
      <c r="B295" s="16" t="s">
        <v>99</v>
      </c>
      <c r="C295" s="295">
        <v>513133.52000000101</v>
      </c>
      <c r="D295" s="295">
        <v>1407652.7706330002</v>
      </c>
      <c r="E295" s="295">
        <v>1920786.2906330016</v>
      </c>
      <c r="F295" s="296">
        <v>219048.01445200003</v>
      </c>
      <c r="G295" s="296">
        <v>5697.9366280000004</v>
      </c>
      <c r="H295" s="190">
        <v>8.7798373291039455E-2</v>
      </c>
      <c r="I295" s="117"/>
    </row>
    <row r="296" spans="1:11" s="28" customFormat="1" ht="14.25" customHeight="1" x14ac:dyDescent="0.2">
      <c r="A296" s="24"/>
      <c r="B296" s="16" t="s">
        <v>283</v>
      </c>
      <c r="C296" s="295"/>
      <c r="D296" s="295">
        <v>-3055428.07</v>
      </c>
      <c r="E296" s="295">
        <v>-3055428.07</v>
      </c>
      <c r="F296" s="296">
        <v>-26904</v>
      </c>
      <c r="G296" s="296">
        <v>-21000</v>
      </c>
      <c r="H296" s="190">
        <v>4.0127313490961214E-2</v>
      </c>
      <c r="I296" s="47"/>
      <c r="J296" s="5"/>
    </row>
    <row r="297" spans="1:11" s="28" customFormat="1" ht="14.25" customHeight="1" x14ac:dyDescent="0.2">
      <c r="A297" s="24"/>
      <c r="B297" s="16" t="s">
        <v>279</v>
      </c>
      <c r="C297" s="295">
        <v>29</v>
      </c>
      <c r="D297" s="295">
        <v>-55997932</v>
      </c>
      <c r="E297" s="295">
        <v>-55997903</v>
      </c>
      <c r="F297" s="296">
        <v>-112977</v>
      </c>
      <c r="G297" s="296">
        <v>-357053</v>
      </c>
      <c r="H297" s="190">
        <v>0.78143913637177542</v>
      </c>
      <c r="I297" s="47"/>
    </row>
    <row r="298" spans="1:11" s="28" customFormat="1" ht="11.25" customHeight="1" x14ac:dyDescent="0.2">
      <c r="A298" s="24"/>
      <c r="B298" s="263" t="s">
        <v>286</v>
      </c>
      <c r="C298" s="299">
        <v>987329452.65999925</v>
      </c>
      <c r="D298" s="299">
        <v>1362784501.5274653</v>
      </c>
      <c r="E298" s="299">
        <v>2350113954.1874647</v>
      </c>
      <c r="F298" s="300">
        <v>543723886.73445153</v>
      </c>
      <c r="G298" s="300">
        <v>11951751.778878003</v>
      </c>
      <c r="H298" s="234">
        <v>-3.6106682642943144E-2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JUIN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42500363.939999431</v>
      </c>
      <c r="D311" s="301">
        <v>244145227.53699991</v>
      </c>
      <c r="E311" s="301">
        <v>286645591.47699934</v>
      </c>
      <c r="F311" s="302">
        <v>1097633.1999999671</v>
      </c>
      <c r="G311" s="302">
        <v>1088724.3389999978</v>
      </c>
      <c r="H311" s="239">
        <v>-0.13157716393984176</v>
      </c>
      <c r="I311" s="20"/>
    </row>
    <row r="312" spans="1:9" ht="10.5" customHeight="1" x14ac:dyDescent="0.2">
      <c r="A312" s="2"/>
      <c r="B312" s="37" t="s">
        <v>126</v>
      </c>
      <c r="C312" s="301">
        <v>212971.04999999993</v>
      </c>
      <c r="D312" s="301">
        <v>3190080.459999999</v>
      </c>
      <c r="E312" s="301">
        <v>3403051.5099999993</v>
      </c>
      <c r="F312" s="302"/>
      <c r="G312" s="302">
        <v>11677.979999999998</v>
      </c>
      <c r="H312" s="239"/>
      <c r="I312" s="20"/>
    </row>
    <row r="313" spans="1:9" ht="10.5" customHeight="1" x14ac:dyDescent="0.2">
      <c r="A313" s="2"/>
      <c r="B313" s="37" t="s">
        <v>127</v>
      </c>
      <c r="C313" s="301">
        <v>14534927.559999982</v>
      </c>
      <c r="D313" s="301">
        <v>189658908.78000033</v>
      </c>
      <c r="E313" s="301">
        <v>204193836.3400003</v>
      </c>
      <c r="F313" s="302"/>
      <c r="G313" s="302">
        <v>713130.70000000007</v>
      </c>
      <c r="H313" s="239">
        <v>0.84716071294295636</v>
      </c>
      <c r="I313" s="20"/>
    </row>
    <row r="314" spans="1:9" ht="10.5" customHeight="1" x14ac:dyDescent="0.2">
      <c r="A314" s="2"/>
      <c r="B314" s="37" t="s">
        <v>219</v>
      </c>
      <c r="C314" s="301">
        <v>12194757.200000435</v>
      </c>
      <c r="D314" s="301">
        <v>118252486.3899993</v>
      </c>
      <c r="E314" s="301">
        <v>130447243.58999974</v>
      </c>
      <c r="F314" s="302"/>
      <c r="G314" s="302">
        <v>489179.63000000012</v>
      </c>
      <c r="H314" s="239">
        <v>1.5987602208853202E-2</v>
      </c>
      <c r="I314" s="20"/>
    </row>
    <row r="315" spans="1:9" ht="10.5" customHeight="1" x14ac:dyDescent="0.2">
      <c r="A315" s="2"/>
      <c r="B315" s="37" t="s">
        <v>312</v>
      </c>
      <c r="C315" s="301"/>
      <c r="D315" s="301">
        <v>725810.28910999978</v>
      </c>
      <c r="E315" s="301">
        <v>725810.28910999978</v>
      </c>
      <c r="F315" s="302"/>
      <c r="G315" s="302"/>
      <c r="H315" s="239">
        <v>0.43822621302827058</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10961.400000000005</v>
      </c>
      <c r="D319" s="301">
        <v>25612.799999999999</v>
      </c>
      <c r="E319" s="301">
        <v>36574.200000000004</v>
      </c>
      <c r="F319" s="302"/>
      <c r="G319" s="302">
        <v>266</v>
      </c>
      <c r="H319" s="239">
        <v>0.15645256148383258</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70698.100600000005</v>
      </c>
      <c r="E321" s="301">
        <v>70698.100600000005</v>
      </c>
      <c r="F321" s="302"/>
      <c r="G321" s="302"/>
      <c r="H321" s="239">
        <v>-0.46600450927272496</v>
      </c>
      <c r="I321" s="20"/>
    </row>
    <row r="322" spans="1:11" ht="10.5" customHeight="1" x14ac:dyDescent="0.2">
      <c r="A322" s="2"/>
      <c r="B322" s="16" t="s">
        <v>423</v>
      </c>
      <c r="C322" s="301"/>
      <c r="D322" s="301">
        <v>5940</v>
      </c>
      <c r="E322" s="301">
        <v>5940</v>
      </c>
      <c r="F322" s="302"/>
      <c r="G322" s="302">
        <v>60</v>
      </c>
      <c r="H322" s="239"/>
      <c r="I322" s="20"/>
    </row>
    <row r="323" spans="1:11" s="60" customFormat="1" ht="10.5" customHeight="1" x14ac:dyDescent="0.2">
      <c r="A323" s="24"/>
      <c r="B323" s="16" t="s">
        <v>280</v>
      </c>
      <c r="C323" s="301"/>
      <c r="D323" s="301">
        <v>-5667964.6100000162</v>
      </c>
      <c r="E323" s="301">
        <v>-5667964.6100000162</v>
      </c>
      <c r="F323" s="302">
        <v>-687.5</v>
      </c>
      <c r="G323" s="302">
        <v>-42217.190000000024</v>
      </c>
      <c r="H323" s="239">
        <v>0.26724922366918369</v>
      </c>
      <c r="I323" s="59"/>
      <c r="J323" s="5"/>
    </row>
    <row r="324" spans="1:11" s="28" customFormat="1" ht="15.75" customHeight="1" x14ac:dyDescent="0.2">
      <c r="A324" s="54"/>
      <c r="B324" s="35" t="s">
        <v>131</v>
      </c>
      <c r="C324" s="303">
        <v>69453981.149999842</v>
      </c>
      <c r="D324" s="303">
        <v>550406799.74670959</v>
      </c>
      <c r="E324" s="303">
        <v>619860780.89670932</v>
      </c>
      <c r="F324" s="304">
        <v>1096945.6999999671</v>
      </c>
      <c r="G324" s="304">
        <v>2260821.4589999979</v>
      </c>
      <c r="H324" s="237">
        <v>-7.6203061627664659E-2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141101939.80999961</v>
      </c>
      <c r="D327" s="301">
        <v>81525773.369999588</v>
      </c>
      <c r="E327" s="301">
        <v>222627713.17999923</v>
      </c>
      <c r="F327" s="302">
        <v>5896526.7600000044</v>
      </c>
      <c r="G327" s="302">
        <v>1220484.7699999998</v>
      </c>
      <c r="H327" s="239">
        <v>-6.2241894288671107E-2</v>
      </c>
      <c r="I327" s="20"/>
    </row>
    <row r="328" spans="1:11" ht="10.5" customHeight="1" x14ac:dyDescent="0.2">
      <c r="A328" s="2"/>
      <c r="B328" s="37" t="s">
        <v>133</v>
      </c>
      <c r="C328" s="301">
        <v>27551139.189999975</v>
      </c>
      <c r="D328" s="301">
        <v>98417185.149998978</v>
      </c>
      <c r="E328" s="301">
        <v>125968324.33999896</v>
      </c>
      <c r="F328" s="302">
        <v>4628811.5500000231</v>
      </c>
      <c r="G328" s="302">
        <v>527737.32999999996</v>
      </c>
      <c r="H328" s="239">
        <v>0.15400284395905461</v>
      </c>
      <c r="I328" s="20"/>
    </row>
    <row r="329" spans="1:11" ht="10.5" customHeight="1" x14ac:dyDescent="0.2">
      <c r="A329" s="2"/>
      <c r="B329" s="37" t="s">
        <v>134</v>
      </c>
      <c r="C329" s="305">
        <v>662221.21000000602</v>
      </c>
      <c r="D329" s="301">
        <v>6787311.2500000019</v>
      </c>
      <c r="E329" s="301">
        <v>7449532.4600000083</v>
      </c>
      <c r="F329" s="302">
        <v>5396224.1100000041</v>
      </c>
      <c r="G329" s="302">
        <v>25022.480000000003</v>
      </c>
      <c r="H329" s="239">
        <v>-0.50407270469773713</v>
      </c>
      <c r="I329" s="20"/>
    </row>
    <row r="330" spans="1:11" ht="10.5" customHeight="1" x14ac:dyDescent="0.2">
      <c r="A330" s="2"/>
      <c r="B330" s="37" t="s">
        <v>220</v>
      </c>
      <c r="C330" s="301">
        <v>1906949.0100000002</v>
      </c>
      <c r="D330" s="301">
        <v>12465393.780000001</v>
      </c>
      <c r="E330" s="301">
        <v>14372342.790000003</v>
      </c>
      <c r="F330" s="302">
        <v>2613.3199999999997</v>
      </c>
      <c r="G330" s="302">
        <v>74674.09</v>
      </c>
      <c r="H330" s="239">
        <v>-0.10183102358522467</v>
      </c>
      <c r="I330" s="20"/>
    </row>
    <row r="331" spans="1:11" ht="10.5" customHeight="1" x14ac:dyDescent="0.2">
      <c r="A331" s="2"/>
      <c r="B331" s="37" t="s">
        <v>352</v>
      </c>
      <c r="C331" s="301"/>
      <c r="D331" s="301">
        <v>2408300.4002099996</v>
      </c>
      <c r="E331" s="301">
        <v>2408300.4002099996</v>
      </c>
      <c r="F331" s="302"/>
      <c r="G331" s="302"/>
      <c r="H331" s="239">
        <v>0.13548277763290084</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86.4</v>
      </c>
      <c r="D333" s="301">
        <v>4132</v>
      </c>
      <c r="E333" s="301">
        <v>4218.3999999999996</v>
      </c>
      <c r="F333" s="302"/>
      <c r="G333" s="302">
        <v>10</v>
      </c>
      <c r="H333" s="239"/>
      <c r="I333" s="20"/>
    </row>
    <row r="334" spans="1:11" ht="10.5" customHeight="1" x14ac:dyDescent="0.2">
      <c r="A334" s="2"/>
      <c r="B334" s="574" t="s">
        <v>453</v>
      </c>
      <c r="C334" s="301"/>
      <c r="D334" s="301">
        <v>1968</v>
      </c>
      <c r="E334" s="301">
        <v>1968</v>
      </c>
      <c r="F334" s="302"/>
      <c r="G334" s="302"/>
      <c r="H334" s="239">
        <v>-0.50151975683890582</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18034</v>
      </c>
      <c r="D336" s="301">
        <v>24800</v>
      </c>
      <c r="E336" s="301">
        <v>42834</v>
      </c>
      <c r="F336" s="302"/>
      <c r="G336" s="302">
        <v>442</v>
      </c>
      <c r="H336" s="239">
        <v>-8.4547980337678963E-2</v>
      </c>
      <c r="I336" s="20"/>
    </row>
    <row r="337" spans="1:11" ht="10.5" customHeight="1" x14ac:dyDescent="0.2">
      <c r="A337" s="2"/>
      <c r="B337" s="16" t="s">
        <v>280</v>
      </c>
      <c r="C337" s="301"/>
      <c r="D337" s="301">
        <v>-10594758.77999999</v>
      </c>
      <c r="E337" s="301">
        <v>-10594758.77999999</v>
      </c>
      <c r="F337" s="302">
        <v>-556.16</v>
      </c>
      <c r="G337" s="302">
        <v>-63654.69000000001</v>
      </c>
      <c r="H337" s="239">
        <v>0.46866600164639927</v>
      </c>
      <c r="I337" s="20"/>
    </row>
    <row r="338" spans="1:11" s="28" customFormat="1" ht="16.5" customHeight="1" x14ac:dyDescent="0.2">
      <c r="A338" s="54"/>
      <c r="B338" s="35" t="s">
        <v>135</v>
      </c>
      <c r="C338" s="303">
        <v>171240369.61999962</v>
      </c>
      <c r="D338" s="303">
        <v>191040105.1702086</v>
      </c>
      <c r="E338" s="303">
        <v>362280474.79020828</v>
      </c>
      <c r="F338" s="304">
        <v>15923619.58000003</v>
      </c>
      <c r="G338" s="304">
        <v>1784715.9799999997</v>
      </c>
      <c r="H338" s="237">
        <v>-2.7547219351503061E-2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43051703.459999576</v>
      </c>
      <c r="D341" s="301">
        <v>31592809.510000091</v>
      </c>
      <c r="E341" s="301">
        <v>74644512.969999656</v>
      </c>
      <c r="F341" s="302">
        <v>330099.25000000006</v>
      </c>
      <c r="G341" s="302">
        <v>312847.3899999999</v>
      </c>
      <c r="H341" s="239">
        <v>-4.9701873173249589E-2</v>
      </c>
      <c r="I341" s="20"/>
    </row>
    <row r="342" spans="1:11" ht="10.5" customHeight="1" x14ac:dyDescent="0.2">
      <c r="A342" s="2"/>
      <c r="B342" s="37" t="s">
        <v>221</v>
      </c>
      <c r="C342" s="301">
        <v>20589.760000000002</v>
      </c>
      <c r="D342" s="301">
        <v>626461.92999999993</v>
      </c>
      <c r="E342" s="301">
        <v>647051.68999999994</v>
      </c>
      <c r="F342" s="302">
        <v>14.5</v>
      </c>
      <c r="G342" s="302">
        <v>1462.85</v>
      </c>
      <c r="H342" s="239">
        <v>-8.5959412663816903E-2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380</v>
      </c>
      <c r="E344" s="301">
        <v>380</v>
      </c>
      <c r="F344" s="302"/>
      <c r="G344" s="302"/>
      <c r="H344" s="239">
        <v>0.35714285714285721</v>
      </c>
      <c r="I344" s="27"/>
      <c r="J344" s="5"/>
    </row>
    <row r="345" spans="1:11" s="28" customFormat="1" ht="10.5" customHeight="1" x14ac:dyDescent="0.2">
      <c r="A345" s="54"/>
      <c r="B345" s="16" t="s">
        <v>436</v>
      </c>
      <c r="C345" s="301">
        <v>163875</v>
      </c>
      <c r="D345" s="301">
        <v>145376</v>
      </c>
      <c r="E345" s="301">
        <v>309251</v>
      </c>
      <c r="F345" s="302"/>
      <c r="G345" s="302">
        <v>1100</v>
      </c>
      <c r="H345" s="239">
        <v>-2.2712974464035307E-3</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-236297.45999999982</v>
      </c>
      <c r="E348" s="301">
        <v>-236297.45999999982</v>
      </c>
      <c r="F348" s="302"/>
      <c r="G348" s="302">
        <v>-855.41</v>
      </c>
      <c r="H348" s="239">
        <v>0.35539614645777839</v>
      </c>
      <c r="I348" s="20"/>
    </row>
    <row r="349" spans="1:11" s="28" customFormat="1" ht="16.5" customHeight="1" x14ac:dyDescent="0.2">
      <c r="A349" s="54"/>
      <c r="B349" s="16" t="s">
        <v>356</v>
      </c>
      <c r="C349" s="301"/>
      <c r="D349" s="301">
        <v>398461.04893000005</v>
      </c>
      <c r="E349" s="301">
        <v>398461.04893000005</v>
      </c>
      <c r="F349" s="302"/>
      <c r="G349" s="302"/>
      <c r="H349" s="239">
        <v>0.3169052831265613</v>
      </c>
      <c r="I349" s="27"/>
      <c r="J349" s="5"/>
    </row>
    <row r="350" spans="1:11" s="28" customFormat="1" ht="16.5" customHeight="1" x14ac:dyDescent="0.2">
      <c r="A350" s="54"/>
      <c r="B350" s="35" t="s">
        <v>137</v>
      </c>
      <c r="C350" s="303">
        <v>43236168.219999574</v>
      </c>
      <c r="D350" s="303">
        <v>32527191.028930087</v>
      </c>
      <c r="E350" s="303">
        <v>75763359.24892965</v>
      </c>
      <c r="F350" s="304">
        <v>330113.75000000006</v>
      </c>
      <c r="G350" s="304">
        <v>314554.8299999999</v>
      </c>
      <c r="H350" s="237">
        <v>-4.9332337847830532E-2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12968052.280000035</v>
      </c>
      <c r="D353" s="301">
        <v>4323542.570000018</v>
      </c>
      <c r="E353" s="301">
        <v>17291594.850000054</v>
      </c>
      <c r="F353" s="302">
        <v>4965.68</v>
      </c>
      <c r="G353" s="302">
        <v>60834.839999999989</v>
      </c>
      <c r="H353" s="239">
        <v>4.7023542414562636E-2</v>
      </c>
      <c r="I353" s="56"/>
      <c r="J353" s="5"/>
    </row>
    <row r="354" spans="1:11" s="57" customFormat="1" ht="10.5" customHeight="1" x14ac:dyDescent="0.2">
      <c r="A354" s="6"/>
      <c r="B354" s="37" t="s">
        <v>222</v>
      </c>
      <c r="C354" s="301">
        <v>568.5</v>
      </c>
      <c r="D354" s="301">
        <v>5433.0100000000011</v>
      </c>
      <c r="E354" s="301">
        <v>6001.5100000000011</v>
      </c>
      <c r="F354" s="302">
        <v>2.5</v>
      </c>
      <c r="G354" s="302">
        <v>8.74</v>
      </c>
      <c r="H354" s="239">
        <v>-5.0246715471703007E-2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769.8</v>
      </c>
      <c r="D356" s="306">
        <v>1150</v>
      </c>
      <c r="E356" s="306">
        <v>1919.8</v>
      </c>
      <c r="F356" s="307"/>
      <c r="G356" s="307"/>
      <c r="H356" s="182">
        <v>3.6161485319516462E-2</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-502914.79000000015</v>
      </c>
      <c r="E361" s="306">
        <v>-502914.79000000015</v>
      </c>
      <c r="F361" s="307"/>
      <c r="G361" s="307">
        <v>-1787.78</v>
      </c>
      <c r="H361" s="182">
        <v>0.81610615252596985</v>
      </c>
      <c r="I361" s="59"/>
    </row>
    <row r="362" spans="1:11" s="57" customFormat="1" ht="10.5" customHeight="1" x14ac:dyDescent="0.2">
      <c r="A362" s="6"/>
      <c r="B362" s="35" t="s">
        <v>142</v>
      </c>
      <c r="C362" s="308">
        <v>12969390.580000035</v>
      </c>
      <c r="D362" s="308">
        <v>3827210.7900000177</v>
      </c>
      <c r="E362" s="308">
        <v>16796601.370000053</v>
      </c>
      <c r="F362" s="309">
        <v>4968.18</v>
      </c>
      <c r="G362" s="309">
        <v>59055.799999999988</v>
      </c>
      <c r="H362" s="183">
        <v>3.3875368146032869E-2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367611.69000000157</v>
      </c>
      <c r="D364" s="308">
        <v>49306.570000000007</v>
      </c>
      <c r="E364" s="308">
        <v>416918.26000000158</v>
      </c>
      <c r="F364" s="309"/>
      <c r="G364" s="309">
        <v>1339.5700000000002</v>
      </c>
      <c r="H364" s="183"/>
      <c r="I364" s="56"/>
      <c r="J364" s="5"/>
    </row>
    <row r="365" spans="1:11" s="57" customFormat="1" ht="10.5" customHeight="1" x14ac:dyDescent="0.2">
      <c r="A365" s="6"/>
      <c r="B365" s="37" t="s">
        <v>179</v>
      </c>
      <c r="C365" s="306">
        <v>52753.829999999973</v>
      </c>
      <c r="D365" s="306">
        <v>5743344.8499999782</v>
      </c>
      <c r="E365" s="306">
        <v>5796098.6799999783</v>
      </c>
      <c r="F365" s="307">
        <v>3082.71</v>
      </c>
      <c r="G365" s="307">
        <v>19138.030000000002</v>
      </c>
      <c r="H365" s="182">
        <v>9.8508256113696069E-2</v>
      </c>
      <c r="I365" s="56"/>
      <c r="J365" s="5"/>
    </row>
    <row r="366" spans="1:11" s="57" customFormat="1" ht="10.5" customHeight="1" x14ac:dyDescent="0.2">
      <c r="A366" s="6"/>
      <c r="B366" s="37" t="s">
        <v>223</v>
      </c>
      <c r="C366" s="364">
        <v>695.51</v>
      </c>
      <c r="D366" s="306">
        <v>134913.10000000003</v>
      </c>
      <c r="E366" s="306">
        <v>135608.61000000004</v>
      </c>
      <c r="F366" s="307"/>
      <c r="G366" s="307">
        <v>438.69999999999993</v>
      </c>
      <c r="H366" s="182">
        <v>-5.7792688782628998E-2</v>
      </c>
      <c r="I366" s="56"/>
      <c r="J366" s="5"/>
    </row>
    <row r="367" spans="1:11" s="60" customFormat="1" ht="11.25" customHeight="1" x14ac:dyDescent="0.2">
      <c r="A367" s="24"/>
      <c r="B367" s="37" t="s">
        <v>498</v>
      </c>
      <c r="C367" s="306"/>
      <c r="D367" s="306">
        <v>860</v>
      </c>
      <c r="E367" s="306">
        <v>860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-94910.949999999881</v>
      </c>
      <c r="E371" s="306">
        <v>-94910.949999999881</v>
      </c>
      <c r="F371" s="307"/>
      <c r="G371" s="307">
        <v>-407.95000000000005</v>
      </c>
      <c r="H371" s="182">
        <v>0.777755113546859</v>
      </c>
      <c r="I371" s="59"/>
    </row>
    <row r="372" spans="1:11" s="60" customFormat="1" ht="10.5" customHeight="1" x14ac:dyDescent="0.2">
      <c r="A372" s="24"/>
      <c r="B372" s="35" t="s">
        <v>143</v>
      </c>
      <c r="C372" s="308">
        <v>421061.03000000148</v>
      </c>
      <c r="D372" s="308">
        <v>5833513.5699999789</v>
      </c>
      <c r="E372" s="308">
        <v>6254574.5999999801</v>
      </c>
      <c r="F372" s="309">
        <v>3082.71</v>
      </c>
      <c r="G372" s="309">
        <v>20508.350000000006</v>
      </c>
      <c r="H372" s="183">
        <v>0.16299172884459501</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1609823.7999999998</v>
      </c>
      <c r="D374" s="306">
        <v>219528</v>
      </c>
      <c r="E374" s="306">
        <v>1829351.7999999998</v>
      </c>
      <c r="F374" s="307"/>
      <c r="G374" s="307">
        <v>5314</v>
      </c>
      <c r="H374" s="182">
        <v>-2.884410079179911E-2</v>
      </c>
      <c r="I374" s="56"/>
      <c r="J374" s="5"/>
    </row>
    <row r="375" spans="1:11" s="57" customFormat="1" ht="10.5" customHeight="1" x14ac:dyDescent="0.2">
      <c r="A375" s="6"/>
      <c r="B375" s="35" t="s">
        <v>467</v>
      </c>
      <c r="C375" s="308">
        <v>1609823.7999999998</v>
      </c>
      <c r="D375" s="308">
        <v>219528</v>
      </c>
      <c r="E375" s="308">
        <v>1829351.7999999998</v>
      </c>
      <c r="F375" s="309"/>
      <c r="G375" s="309">
        <v>5314</v>
      </c>
      <c r="H375" s="183">
        <v>-2.884410079179911E-2</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1766.849999999999</v>
      </c>
      <c r="D377" s="306">
        <v>23117.87000000001</v>
      </c>
      <c r="E377" s="306">
        <v>24884.720000000008</v>
      </c>
      <c r="F377" s="307"/>
      <c r="G377" s="307"/>
      <c r="H377" s="182">
        <v>7.2524782346349292E-2</v>
      </c>
      <c r="I377" s="59"/>
      <c r="J377" s="5"/>
    </row>
    <row r="378" spans="1:11" s="63" customFormat="1" ht="14.25" customHeight="1" x14ac:dyDescent="0.2">
      <c r="A378" s="61"/>
      <c r="B378" s="37" t="s">
        <v>224</v>
      </c>
      <c r="C378" s="306">
        <v>197.54000000000005</v>
      </c>
      <c r="D378" s="306">
        <v>8730.9000000000015</v>
      </c>
      <c r="E378" s="306">
        <v>8928.4400000000023</v>
      </c>
      <c r="F378" s="307"/>
      <c r="G378" s="307"/>
      <c r="H378" s="182">
        <v>8.2942674062205901E-2</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1964.389999999999</v>
      </c>
      <c r="D382" s="308">
        <v>31848.770000000011</v>
      </c>
      <c r="E382" s="308">
        <v>33813.160000000011</v>
      </c>
      <c r="F382" s="309"/>
      <c r="G382" s="309"/>
      <c r="H382" s="183">
        <v>7.5256124587038009E-2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c r="D385" s="306"/>
      <c r="E385" s="306"/>
      <c r="F385" s="307"/>
      <c r="G385" s="307"/>
      <c r="H385" s="182"/>
      <c r="I385" s="56"/>
      <c r="J385" s="5"/>
    </row>
    <row r="386" spans="1:11" s="57" customFormat="1" ht="10.5" customHeight="1" x14ac:dyDescent="0.2">
      <c r="A386" s="6"/>
      <c r="B386" s="37" t="s">
        <v>125</v>
      </c>
      <c r="C386" s="306">
        <v>859172.24000001268</v>
      </c>
      <c r="D386" s="306">
        <v>4587023.4599999692</v>
      </c>
      <c r="E386" s="306">
        <v>5446195.6999999816</v>
      </c>
      <c r="F386" s="307"/>
      <c r="G386" s="307">
        <v>14221.289999999997</v>
      </c>
      <c r="H386" s="182">
        <v>-9.156398414216349E-2</v>
      </c>
      <c r="I386" s="56"/>
      <c r="J386" s="5"/>
    </row>
    <row r="387" spans="1:11" s="57" customFormat="1" ht="10.5" customHeight="1" x14ac:dyDescent="0.2">
      <c r="A387" s="6"/>
      <c r="B387" s="37" t="s">
        <v>126</v>
      </c>
      <c r="C387" s="306">
        <v>1783.7299999999989</v>
      </c>
      <c r="D387" s="306">
        <v>17052.859999999997</v>
      </c>
      <c r="E387" s="306">
        <v>18836.589999999997</v>
      </c>
      <c r="F387" s="307"/>
      <c r="G387" s="307"/>
      <c r="H387" s="182"/>
      <c r="I387" s="56"/>
      <c r="J387" s="5"/>
    </row>
    <row r="388" spans="1:11" s="57" customFormat="1" ht="10.5" customHeight="1" x14ac:dyDescent="0.2">
      <c r="A388" s="6"/>
      <c r="B388" s="37" t="s">
        <v>127</v>
      </c>
      <c r="C388" s="306">
        <v>296193.0199999999</v>
      </c>
      <c r="D388" s="306">
        <v>3125665.7999999993</v>
      </c>
      <c r="E388" s="306">
        <v>3421858.8199999994</v>
      </c>
      <c r="F388" s="307"/>
      <c r="G388" s="307">
        <v>8796.2599999999984</v>
      </c>
      <c r="H388" s="182"/>
      <c r="I388" s="56"/>
      <c r="J388" s="5"/>
    </row>
    <row r="389" spans="1:11" s="57" customFormat="1" ht="10.5" customHeight="1" x14ac:dyDescent="0.2">
      <c r="A389" s="6"/>
      <c r="B389" s="37" t="s">
        <v>133</v>
      </c>
      <c r="C389" s="306">
        <v>65399.199999999968</v>
      </c>
      <c r="D389" s="306">
        <v>171363.66</v>
      </c>
      <c r="E389" s="306">
        <v>236762.86</v>
      </c>
      <c r="F389" s="307"/>
      <c r="G389" s="307">
        <v>1457.25</v>
      </c>
      <c r="H389" s="182">
        <v>0.26951800025126227</v>
      </c>
      <c r="I389" s="56"/>
      <c r="J389" s="5"/>
    </row>
    <row r="390" spans="1:11" s="57" customFormat="1" ht="10.5" customHeight="1" x14ac:dyDescent="0.2">
      <c r="A390" s="6"/>
      <c r="B390" s="37" t="s">
        <v>134</v>
      </c>
      <c r="C390" s="306">
        <v>14602.170000000004</v>
      </c>
      <c r="D390" s="306">
        <v>68209.700000000012</v>
      </c>
      <c r="E390" s="306">
        <v>82811.87000000001</v>
      </c>
      <c r="F390" s="307"/>
      <c r="G390" s="307">
        <v>89.970000000000013</v>
      </c>
      <c r="H390" s="182">
        <v>-0.20906399264191111</v>
      </c>
      <c r="I390" s="56"/>
      <c r="J390" s="5"/>
      <c r="K390" s="5"/>
    </row>
    <row r="391" spans="1:11" s="57" customFormat="1" ht="10.5" customHeight="1" x14ac:dyDescent="0.2">
      <c r="A391" s="6"/>
      <c r="B391" s="37" t="s">
        <v>24</v>
      </c>
      <c r="C391" s="306">
        <v>286493.12000000017</v>
      </c>
      <c r="D391" s="306">
        <v>262239.39000000019</v>
      </c>
      <c r="E391" s="306">
        <v>548732.51000000036</v>
      </c>
      <c r="F391" s="307"/>
      <c r="G391" s="307">
        <v>976.98</v>
      </c>
      <c r="H391" s="182">
        <v>0.14463735689751855</v>
      </c>
      <c r="I391" s="56"/>
    </row>
    <row r="392" spans="1:11" s="57" customFormat="1" ht="10.5" customHeight="1" x14ac:dyDescent="0.2">
      <c r="A392" s="6"/>
      <c r="B392" s="37" t="s">
        <v>138</v>
      </c>
      <c r="C392" s="306">
        <v>69738.190000000017</v>
      </c>
      <c r="D392" s="306">
        <v>49789.23</v>
      </c>
      <c r="E392" s="306">
        <v>119527.42000000003</v>
      </c>
      <c r="F392" s="307"/>
      <c r="G392" s="307">
        <v>427.14</v>
      </c>
      <c r="H392" s="182">
        <v>-0.10609069534976134</v>
      </c>
      <c r="I392" s="56"/>
    </row>
    <row r="393" spans="1:11" s="57" customFormat="1" ht="10.5" customHeight="1" x14ac:dyDescent="0.2">
      <c r="A393" s="6"/>
      <c r="B393" s="37" t="s">
        <v>34</v>
      </c>
      <c r="C393" s="306">
        <v>3436250.5999999843</v>
      </c>
      <c r="D393" s="306">
        <v>725115.82000000007</v>
      </c>
      <c r="E393" s="306">
        <v>4161366.4199999846</v>
      </c>
      <c r="F393" s="307"/>
      <c r="G393" s="307">
        <v>7625.35</v>
      </c>
      <c r="H393" s="182">
        <v>-0.18628863264185036</v>
      </c>
      <c r="I393" s="56"/>
      <c r="J393" s="5"/>
    </row>
    <row r="394" spans="1:11" s="57" customFormat="1" ht="10.5" customHeight="1" x14ac:dyDescent="0.2">
      <c r="A394" s="6"/>
      <c r="B394" s="37" t="s">
        <v>140</v>
      </c>
      <c r="C394" s="306">
        <v>934.76</v>
      </c>
      <c r="D394" s="306">
        <v>99.85</v>
      </c>
      <c r="E394" s="306">
        <v>1034.6099999999999</v>
      </c>
      <c r="F394" s="307"/>
      <c r="G394" s="307"/>
      <c r="H394" s="182"/>
      <c r="I394" s="56"/>
      <c r="J394" s="5"/>
    </row>
    <row r="395" spans="1:11" s="57" customFormat="1" ht="10.5" customHeight="1" x14ac:dyDescent="0.2">
      <c r="A395" s="6"/>
      <c r="B395" s="37" t="s">
        <v>129</v>
      </c>
      <c r="C395" s="306">
        <v>270814.2699999988</v>
      </c>
      <c r="D395" s="306">
        <v>2542840.13</v>
      </c>
      <c r="E395" s="306">
        <v>2813654.399999999</v>
      </c>
      <c r="F395" s="307"/>
      <c r="G395" s="307">
        <v>10076.969999999999</v>
      </c>
      <c r="H395" s="182">
        <v>8.5935681924625751E-2</v>
      </c>
      <c r="I395" s="56"/>
      <c r="J395" s="5"/>
    </row>
    <row r="396" spans="1:11" s="57" customFormat="1" ht="11.25" customHeight="1" x14ac:dyDescent="0.2">
      <c r="A396" s="6"/>
      <c r="B396" s="37" t="s">
        <v>381</v>
      </c>
      <c r="C396" s="306">
        <v>4057.5000000000014</v>
      </c>
      <c r="D396" s="306">
        <v>3107</v>
      </c>
      <c r="E396" s="306">
        <v>7164.5000000000018</v>
      </c>
      <c r="F396" s="307"/>
      <c r="G396" s="307"/>
      <c r="H396" s="182"/>
      <c r="I396" s="56"/>
      <c r="J396" s="5"/>
    </row>
    <row r="397" spans="1:11" s="57" customFormat="1" ht="11.25" customHeight="1" x14ac:dyDescent="0.2">
      <c r="A397" s="6"/>
      <c r="B397" s="16" t="s">
        <v>427</v>
      </c>
      <c r="C397" s="306">
        <v>150</v>
      </c>
      <c r="D397" s="306">
        <v>200</v>
      </c>
      <c r="E397" s="306">
        <v>350</v>
      </c>
      <c r="F397" s="307"/>
      <c r="G397" s="307"/>
      <c r="H397" s="182">
        <v>-0.40677966101694918</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266.58</v>
      </c>
      <c r="D400" s="306">
        <v>42734.200000000004</v>
      </c>
      <c r="E400" s="306">
        <v>43000.780000000006</v>
      </c>
      <c r="F400" s="307"/>
      <c r="G400" s="307">
        <v>30</v>
      </c>
      <c r="H400" s="182">
        <v>9.672757730131365E-2</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8904</v>
      </c>
      <c r="D403" s="306">
        <v>3280</v>
      </c>
      <c r="E403" s="306">
        <v>12184</v>
      </c>
      <c r="F403" s="307"/>
      <c r="G403" s="307"/>
      <c r="H403" s="182"/>
      <c r="I403" s="59"/>
    </row>
    <row r="404" spans="1:11" s="60" customFormat="1" ht="13.5" customHeight="1" x14ac:dyDescent="0.2">
      <c r="A404" s="24"/>
      <c r="B404" s="37" t="s">
        <v>424</v>
      </c>
      <c r="C404" s="306"/>
      <c r="D404" s="306">
        <v>14520</v>
      </c>
      <c r="E404" s="306">
        <v>14520</v>
      </c>
      <c r="F404" s="307"/>
      <c r="G404" s="307"/>
      <c r="H404" s="182"/>
      <c r="I404" s="59"/>
    </row>
    <row r="405" spans="1:11" s="60" customFormat="1" ht="10.5" customHeight="1" x14ac:dyDescent="0.2">
      <c r="A405" s="24"/>
      <c r="B405" s="37" t="s">
        <v>280</v>
      </c>
      <c r="C405" s="306"/>
      <c r="D405" s="306">
        <v>-293399.81999999995</v>
      </c>
      <c r="E405" s="306">
        <v>-293399.81999999995</v>
      </c>
      <c r="F405" s="307"/>
      <c r="G405" s="307">
        <v>-1070.82</v>
      </c>
      <c r="H405" s="182">
        <v>0.50687338064939103</v>
      </c>
      <c r="I405" s="59"/>
      <c r="J405" s="5"/>
    </row>
    <row r="406" spans="1:11" s="60" customFormat="1" ht="10.5" customHeight="1" x14ac:dyDescent="0.2">
      <c r="A406" s="24"/>
      <c r="B406" s="35" t="s">
        <v>246</v>
      </c>
      <c r="C406" s="308">
        <v>5314759.3799999952</v>
      </c>
      <c r="D406" s="308">
        <v>11319841.27999997</v>
      </c>
      <c r="E406" s="308">
        <v>16634600.659999967</v>
      </c>
      <c r="F406" s="309"/>
      <c r="G406" s="309">
        <v>42630.39</v>
      </c>
      <c r="H406" s="183">
        <v>-5.6764334699642593E-2</v>
      </c>
      <c r="I406" s="59"/>
      <c r="J406" s="5"/>
      <c r="K406" s="209" t="b">
        <f>IF(ABS(E406-SUM(E385:E405))&lt;0.001,TRUE,FALSE)</f>
        <v>1</v>
      </c>
    </row>
    <row r="407" spans="1:11" s="60" customFormat="1" ht="10.5" customHeight="1" x14ac:dyDescent="0.2">
      <c r="A407" s="24"/>
      <c r="B407" s="35" t="s">
        <v>287</v>
      </c>
      <c r="C407" s="308">
        <v>304247518.16999906</v>
      </c>
      <c r="D407" s="308">
        <v>795206038.35584819</v>
      </c>
      <c r="E407" s="308">
        <v>1099453556.5258474</v>
      </c>
      <c r="F407" s="309">
        <v>17358729.919999998</v>
      </c>
      <c r="G407" s="309">
        <v>4487600.8089999976</v>
      </c>
      <c r="H407" s="183">
        <v>-5.5781142836010988E-2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130503905.23999184</v>
      </c>
      <c r="D410" s="306">
        <v>156449599.22186235</v>
      </c>
      <c r="E410" s="306">
        <v>286953504.46185422</v>
      </c>
      <c r="F410" s="307">
        <v>33057953.232703988</v>
      </c>
      <c r="G410" s="307">
        <v>1791383.7116639982</v>
      </c>
      <c r="H410" s="182">
        <v>-8.138075104705722E-2</v>
      </c>
      <c r="I410" s="59"/>
      <c r="J410" s="5"/>
    </row>
    <row r="411" spans="1:11" s="60" customFormat="1" ht="10.5" customHeight="1" x14ac:dyDescent="0.2">
      <c r="A411" s="24"/>
      <c r="B411" s="37" t="s">
        <v>442</v>
      </c>
      <c r="C411" s="306">
        <v>260921.45000000231</v>
      </c>
      <c r="D411" s="306">
        <v>147417.94999999966</v>
      </c>
      <c r="E411" s="306">
        <v>408339.40000000206</v>
      </c>
      <c r="F411" s="307">
        <v>27538.050000000017</v>
      </c>
      <c r="G411" s="307">
        <v>1584.21</v>
      </c>
      <c r="H411" s="182">
        <v>-0.26236548072031651</v>
      </c>
      <c r="I411" s="59"/>
      <c r="J411" s="5"/>
    </row>
    <row r="412" spans="1:11" s="57" customFormat="1" ht="10.5" customHeight="1" x14ac:dyDescent="0.2">
      <c r="A412" s="6"/>
      <c r="B412" s="37" t="s">
        <v>147</v>
      </c>
      <c r="C412" s="306">
        <v>413353.47999999637</v>
      </c>
      <c r="D412" s="306">
        <v>462358.07000001369</v>
      </c>
      <c r="E412" s="306">
        <v>875711.55000001017</v>
      </c>
      <c r="F412" s="307">
        <v>90113.299999999668</v>
      </c>
      <c r="G412" s="307">
        <v>3617.1599999999935</v>
      </c>
      <c r="H412" s="182">
        <v>-0.15600457430428993</v>
      </c>
      <c r="I412" s="56"/>
      <c r="J412" s="5"/>
    </row>
    <row r="413" spans="1:11" s="57" customFormat="1" ht="10.5" customHeight="1" x14ac:dyDescent="0.2">
      <c r="A413" s="6"/>
      <c r="B413" s="37" t="s">
        <v>148</v>
      </c>
      <c r="C413" s="306">
        <v>2335627.7700003581</v>
      </c>
      <c r="D413" s="306">
        <v>2933282.2700002282</v>
      </c>
      <c r="E413" s="306">
        <v>5268910.0400005868</v>
      </c>
      <c r="F413" s="307">
        <v>575229.46000000695</v>
      </c>
      <c r="G413" s="307">
        <v>22186.170000000064</v>
      </c>
      <c r="H413" s="182">
        <v>-0.11113912342479226</v>
      </c>
      <c r="I413" s="56"/>
      <c r="J413" s="5"/>
    </row>
    <row r="414" spans="1:11" s="60" customFormat="1" ht="10.5" customHeight="1" x14ac:dyDescent="0.2">
      <c r="A414" s="24"/>
      <c r="B414" s="37" t="s">
        <v>125</v>
      </c>
      <c r="C414" s="306">
        <v>938616.07000000123</v>
      </c>
      <c r="D414" s="306">
        <v>1031746.1899999894</v>
      </c>
      <c r="E414" s="306">
        <v>1970362.2599999907</v>
      </c>
      <c r="F414" s="307">
        <v>205400.37999999983</v>
      </c>
      <c r="G414" s="307">
        <v>21025.129999999983</v>
      </c>
      <c r="H414" s="182">
        <v>-7.7175760257658377E-3</v>
      </c>
      <c r="I414" s="59"/>
      <c r="J414" s="5"/>
    </row>
    <row r="415" spans="1:11" s="60" customFormat="1" ht="10.5" customHeight="1" x14ac:dyDescent="0.2">
      <c r="A415" s="24"/>
      <c r="B415" s="37" t="s">
        <v>149</v>
      </c>
      <c r="C415" s="306">
        <v>23714.279999999701</v>
      </c>
      <c r="D415" s="306">
        <v>114559.87999999775</v>
      </c>
      <c r="E415" s="306">
        <v>138274.15999999747</v>
      </c>
      <c r="F415" s="307">
        <v>661.48000000000013</v>
      </c>
      <c r="G415" s="307">
        <v>538.64</v>
      </c>
      <c r="H415" s="182">
        <v>-0.23122621040006552</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121</v>
      </c>
      <c r="D417" s="306">
        <v>-39763420</v>
      </c>
      <c r="E417" s="306">
        <v>-39763299</v>
      </c>
      <c r="F417" s="307">
        <v>-45911</v>
      </c>
      <c r="G417" s="307">
        <v>-263302</v>
      </c>
      <c r="H417" s="182">
        <v>0.66170046389189618</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c r="E419" s="306"/>
      <c r="F419" s="307"/>
      <c r="G419" s="307"/>
      <c r="H419" s="182"/>
      <c r="I419" s="59"/>
      <c r="K419" s="209"/>
    </row>
    <row r="420" spans="1:11" s="60" customFormat="1" ht="10.5" customHeight="1" x14ac:dyDescent="0.2">
      <c r="A420" s="24"/>
      <c r="B420" s="575" t="s">
        <v>491</v>
      </c>
      <c r="C420" s="306"/>
      <c r="D420" s="306">
        <v>1221.0000000000005</v>
      </c>
      <c r="E420" s="306">
        <v>1221.0000000000005</v>
      </c>
      <c r="F420" s="307"/>
      <c r="G420" s="307">
        <v>11.100000000000001</v>
      </c>
      <c r="H420" s="182"/>
      <c r="I420" s="59"/>
      <c r="K420" s="209"/>
    </row>
    <row r="421" spans="1:11" s="60" customFormat="1" ht="10.5" customHeight="1" x14ac:dyDescent="0.2">
      <c r="A421" s="24"/>
      <c r="B421" s="41" t="s">
        <v>150</v>
      </c>
      <c r="C421" s="311">
        <v>134476259.28999221</v>
      </c>
      <c r="D421" s="311">
        <v>121376764.5818626</v>
      </c>
      <c r="E421" s="311">
        <v>255853023.87185481</v>
      </c>
      <c r="F421" s="312">
        <v>33910984.902703986</v>
      </c>
      <c r="G421" s="312">
        <v>1577044.1216639981</v>
      </c>
      <c r="H421" s="184">
        <v>-0.1419126924141233</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JUIN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1559329712.4200637</v>
      </c>
      <c r="E434" s="306">
        <v>1559329712.4200637</v>
      </c>
      <c r="F434" s="307">
        <v>2778153.6900000018</v>
      </c>
      <c r="G434" s="307">
        <v>7999735.4199999971</v>
      </c>
      <c r="H434" s="182">
        <v>-4.1839098020214793E-2</v>
      </c>
      <c r="I434" s="56"/>
      <c r="J434" s="5"/>
    </row>
    <row r="435" spans="1:11" s="57" customFormat="1" ht="10.5" customHeight="1" x14ac:dyDescent="0.2">
      <c r="A435" s="6"/>
      <c r="B435" s="16" t="s">
        <v>10</v>
      </c>
      <c r="C435" s="306">
        <v>365644707.82999057</v>
      </c>
      <c r="D435" s="306"/>
      <c r="E435" s="306">
        <v>365644707.82999057</v>
      </c>
      <c r="F435" s="307">
        <v>13858.270000000002</v>
      </c>
      <c r="G435" s="307">
        <v>2179548.2199999997</v>
      </c>
      <c r="H435" s="182">
        <v>-7.6018576934714033E-2</v>
      </c>
      <c r="I435" s="56"/>
      <c r="J435" s="5"/>
    </row>
    <row r="436" spans="1:11" s="60" customFormat="1" ht="10.5" customHeight="1" x14ac:dyDescent="0.2">
      <c r="A436" s="24"/>
      <c r="B436" s="16" t="s">
        <v>9</v>
      </c>
      <c r="C436" s="306">
        <v>79245.519999999931</v>
      </c>
      <c r="D436" s="306"/>
      <c r="E436" s="306">
        <v>79245.519999999931</v>
      </c>
      <c r="F436" s="307"/>
      <c r="G436" s="307">
        <v>60.779999999999987</v>
      </c>
      <c r="H436" s="182"/>
      <c r="I436" s="59"/>
      <c r="J436" s="5"/>
    </row>
    <row r="437" spans="1:11" s="60" customFormat="1" x14ac:dyDescent="0.2">
      <c r="A437" s="24"/>
      <c r="B437" s="16" t="s">
        <v>299</v>
      </c>
      <c r="C437" s="306">
        <v>37161495.419999704</v>
      </c>
      <c r="D437" s="306"/>
      <c r="E437" s="306">
        <v>37161495.419999704</v>
      </c>
      <c r="F437" s="307"/>
      <c r="G437" s="307">
        <v>138008.21000000025</v>
      </c>
      <c r="H437" s="182">
        <v>-8.996286464464831E-2</v>
      </c>
      <c r="I437" s="59"/>
      <c r="J437" s="5"/>
    </row>
    <row r="438" spans="1:11" s="57" customFormat="1" x14ac:dyDescent="0.2">
      <c r="A438" s="6"/>
      <c r="B438" s="16" t="s">
        <v>11</v>
      </c>
      <c r="C438" s="306">
        <v>197502.43999999994</v>
      </c>
      <c r="D438" s="306"/>
      <c r="E438" s="306">
        <v>197502.43999999994</v>
      </c>
      <c r="F438" s="307"/>
      <c r="G438" s="307">
        <v>192355.08999999994</v>
      </c>
      <c r="H438" s="182">
        <v>-0.16504766123861159</v>
      </c>
      <c r="I438" s="56"/>
      <c r="J438" s="5"/>
    </row>
    <row r="439" spans="1:11" s="57" customFormat="1" ht="10.5" customHeight="1" x14ac:dyDescent="0.2">
      <c r="A439" s="6"/>
      <c r="B439" s="16" t="s">
        <v>75</v>
      </c>
      <c r="C439" s="306">
        <v>5086775.4700001106</v>
      </c>
      <c r="D439" s="306"/>
      <c r="E439" s="306">
        <v>5086775.4700001106</v>
      </c>
      <c r="F439" s="313"/>
      <c r="G439" s="313">
        <v>26081.789999999906</v>
      </c>
      <c r="H439" s="185">
        <v>-4.8817436594076002E-2</v>
      </c>
      <c r="I439" s="66"/>
      <c r="J439" s="5"/>
    </row>
    <row r="440" spans="1:11" s="57" customFormat="1" ht="10.5" customHeight="1" x14ac:dyDescent="0.2">
      <c r="A440" s="6"/>
      <c r="B440" s="16" t="s">
        <v>85</v>
      </c>
      <c r="C440" s="306">
        <v>999318.75000000023</v>
      </c>
      <c r="D440" s="306">
        <v>188511161.54000017</v>
      </c>
      <c r="E440" s="306">
        <v>189510480.29000017</v>
      </c>
      <c r="F440" s="313">
        <v>189510480.29000017</v>
      </c>
      <c r="G440" s="313">
        <v>916272.94000000041</v>
      </c>
      <c r="H440" s="185">
        <v>3.8636047064576351E-2</v>
      </c>
      <c r="I440" s="66"/>
      <c r="J440" s="5"/>
    </row>
    <row r="441" spans="1:11" s="57" customFormat="1" ht="10.5" customHeight="1" x14ac:dyDescent="0.2">
      <c r="A441" s="6"/>
      <c r="B441" s="37" t="s">
        <v>25</v>
      </c>
      <c r="C441" s="306">
        <v>792952.77000001492</v>
      </c>
      <c r="D441" s="306"/>
      <c r="E441" s="306">
        <v>792952.77000001492</v>
      </c>
      <c r="F441" s="313"/>
      <c r="G441" s="313">
        <v>2853.5700000000029</v>
      </c>
      <c r="H441" s="185">
        <v>-0.2668513189561712</v>
      </c>
      <c r="I441" s="56"/>
      <c r="J441" s="5"/>
    </row>
    <row r="442" spans="1:11" s="57" customFormat="1" ht="10.5" customHeight="1" x14ac:dyDescent="0.2">
      <c r="A442" s="6"/>
      <c r="B442" s="37" t="s">
        <v>48</v>
      </c>
      <c r="C442" s="306"/>
      <c r="D442" s="306">
        <v>672525.2441400016</v>
      </c>
      <c r="E442" s="306">
        <v>672525.2441400016</v>
      </c>
      <c r="F442" s="307">
        <v>170.33957500000002</v>
      </c>
      <c r="G442" s="307">
        <v>1733.7973700000002</v>
      </c>
      <c r="H442" s="182">
        <v>3.0812990349828207E-2</v>
      </c>
      <c r="I442" s="56"/>
      <c r="J442" s="5"/>
    </row>
    <row r="443" spans="1:11" s="60" customFormat="1" ht="10.5" customHeight="1" x14ac:dyDescent="0.2">
      <c r="A443" s="24"/>
      <c r="B443" s="37" t="s">
        <v>355</v>
      </c>
      <c r="C443" s="306"/>
      <c r="D443" s="306">
        <v>540838.29486200167</v>
      </c>
      <c r="E443" s="306">
        <v>540838.29486200167</v>
      </c>
      <c r="F443" s="307"/>
      <c r="G443" s="307">
        <v>4298.3800000000028</v>
      </c>
      <c r="H443" s="182"/>
      <c r="I443" s="59"/>
      <c r="J443" s="5"/>
    </row>
    <row r="444" spans="1:11" s="57" customFormat="1" ht="12.75" customHeight="1" x14ac:dyDescent="0.2">
      <c r="A444" s="6"/>
      <c r="B444" s="37" t="s">
        <v>79</v>
      </c>
      <c r="C444" s="314"/>
      <c r="D444" s="306">
        <v>9757428.3800000064</v>
      </c>
      <c r="E444" s="306">
        <v>9757428.3800000064</v>
      </c>
      <c r="F444" s="313"/>
      <c r="G444" s="313">
        <v>11150.55</v>
      </c>
      <c r="H444" s="185">
        <v>-7.9197247193295683E-2</v>
      </c>
      <c r="I444" s="56"/>
    </row>
    <row r="445" spans="1:11" s="57" customFormat="1" ht="10.5" customHeight="1" x14ac:dyDescent="0.2">
      <c r="A445" s="6"/>
      <c r="B445" s="563" t="s">
        <v>432</v>
      </c>
      <c r="C445" s="314">
        <v>39005548.550011933</v>
      </c>
      <c r="D445" s="306">
        <v>50293379.180007428</v>
      </c>
      <c r="E445" s="306">
        <v>89298927.730019361</v>
      </c>
      <c r="F445" s="313"/>
      <c r="G445" s="313">
        <v>625705.17000000994</v>
      </c>
      <c r="H445" s="185">
        <v>-6.383459612056841E-2</v>
      </c>
      <c r="I445" s="56"/>
      <c r="J445" s="5"/>
    </row>
    <row r="446" spans="1:11" s="57" customFormat="1" ht="10.5" customHeight="1" x14ac:dyDescent="0.2">
      <c r="A446" s="6"/>
      <c r="B446" s="563" t="s">
        <v>440</v>
      </c>
      <c r="C446" s="314">
        <v>1254727.1199999831</v>
      </c>
      <c r="D446" s="306">
        <v>407584.43000000058</v>
      </c>
      <c r="E446" s="306">
        <v>1662311.5499999837</v>
      </c>
      <c r="F446" s="313"/>
      <c r="G446" s="313">
        <v>9034.2999999999975</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5147596.3300000317</v>
      </c>
      <c r="D448" s="306">
        <v>6457593.1699999701</v>
      </c>
      <c r="E448" s="306">
        <v>11605189.500000002</v>
      </c>
      <c r="F448" s="313"/>
      <c r="G448" s="313">
        <v>40780.78</v>
      </c>
      <c r="H448" s="185">
        <v>-4.0651947575993441E-2</v>
      </c>
      <c r="I448" s="56"/>
      <c r="J448" s="5"/>
      <c r="K448" s="57"/>
    </row>
    <row r="449" spans="1:11" s="60" customFormat="1" ht="14.25" customHeight="1" x14ac:dyDescent="0.2">
      <c r="A449" s="24"/>
      <c r="B449" s="574" t="s">
        <v>493</v>
      </c>
      <c r="C449" s="314"/>
      <c r="D449" s="306">
        <v>2567989.8776900009</v>
      </c>
      <c r="E449" s="306">
        <v>2567989.8776900009</v>
      </c>
      <c r="F449" s="313"/>
      <c r="G449" s="313"/>
      <c r="H449" s="185"/>
      <c r="I449" s="56"/>
      <c r="J449" s="5"/>
      <c r="K449" s="57"/>
    </row>
    <row r="450" spans="1:11" s="60" customFormat="1" ht="14.25" customHeight="1" x14ac:dyDescent="0.2">
      <c r="A450" s="24"/>
      <c r="B450" s="563" t="s">
        <v>445</v>
      </c>
      <c r="C450" s="314"/>
      <c r="D450" s="306">
        <v>28154.959999998824</v>
      </c>
      <c r="E450" s="306">
        <v>28154.959999998824</v>
      </c>
      <c r="F450" s="313"/>
      <c r="G450" s="313">
        <v>97.719999999999885</v>
      </c>
      <c r="H450" s="185">
        <v>-7.7357558780642877E-2</v>
      </c>
      <c r="I450" s="56"/>
      <c r="J450" s="5"/>
      <c r="K450" s="57"/>
    </row>
    <row r="451" spans="1:11" ht="14.25" customHeight="1" x14ac:dyDescent="0.2">
      <c r="A451" s="2"/>
      <c r="B451" s="16" t="s">
        <v>280</v>
      </c>
      <c r="C451" s="310"/>
      <c r="D451" s="306">
        <v>-82232490.999999598</v>
      </c>
      <c r="E451" s="306">
        <v>-82232490.999999598</v>
      </c>
      <c r="F451" s="313"/>
      <c r="G451" s="313">
        <v>-528506.69999999891</v>
      </c>
      <c r="H451" s="185">
        <v>0.4970766048109827</v>
      </c>
      <c r="I451" s="59"/>
      <c r="J451" s="60"/>
      <c r="K451" s="60"/>
    </row>
    <row r="452" spans="1:11" ht="10.5" customHeight="1" x14ac:dyDescent="0.2">
      <c r="A452" s="2"/>
      <c r="B452" s="29" t="s">
        <v>156</v>
      </c>
      <c r="C452" s="308">
        <v>455369870.20000231</v>
      </c>
      <c r="D452" s="308">
        <v>1736333876.4967635</v>
      </c>
      <c r="E452" s="308">
        <v>2191703746.6967659</v>
      </c>
      <c r="F452" s="315">
        <v>192302662.58957517</v>
      </c>
      <c r="G452" s="315">
        <v>11619210.017370008</v>
      </c>
      <c r="H452" s="186">
        <v>-5.4337190876365904E-2</v>
      </c>
      <c r="I452" s="69"/>
      <c r="K452" s="209" t="b">
        <f>IF(ABS(E452-SUM(E434:E451))&lt;0.001,TRUE,FALSE)</f>
        <v>1</v>
      </c>
    </row>
    <row r="453" spans="1:11" ht="21" customHeight="1" x14ac:dyDescent="0.2">
      <c r="A453" s="2"/>
      <c r="B453" s="29" t="s">
        <v>153</v>
      </c>
      <c r="C453" s="308"/>
      <c r="D453" s="308">
        <v>37195.240000000005</v>
      </c>
      <c r="E453" s="308">
        <v>37195.240000000005</v>
      </c>
      <c r="F453" s="315"/>
      <c r="G453" s="315"/>
      <c r="H453" s="186">
        <v>-0.11835615905847341</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118902258.45999858</v>
      </c>
      <c r="D456" s="317">
        <v>391221295.17000228</v>
      </c>
      <c r="E456" s="317">
        <v>510123553.63000083</v>
      </c>
      <c r="F456" s="318"/>
      <c r="G456" s="318">
        <v>2810816.5200000023</v>
      </c>
      <c r="H456" s="281">
        <v>-2.8327898502555904E-4</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35100665.750001632</v>
      </c>
      <c r="D458" s="317">
        <v>12232549.029999979</v>
      </c>
      <c r="E458" s="317">
        <v>47333214.780001611</v>
      </c>
      <c r="F458" s="318"/>
      <c r="G458" s="318">
        <v>262786.81000000006</v>
      </c>
      <c r="H458" s="281">
        <v>-8.425035491052435E-2</v>
      </c>
      <c r="I458" s="69"/>
    </row>
    <row r="459" spans="1:11" ht="10.5" customHeight="1" x14ac:dyDescent="0.2">
      <c r="A459" s="2"/>
      <c r="B459" s="16" t="s">
        <v>258</v>
      </c>
      <c r="C459" s="317">
        <v>6203593.2700000089</v>
      </c>
      <c r="D459" s="317">
        <v>1732309.9400000006</v>
      </c>
      <c r="E459" s="317">
        <v>7935903.2100000102</v>
      </c>
      <c r="F459" s="318"/>
      <c r="G459" s="318">
        <v>24544.19</v>
      </c>
      <c r="H459" s="281">
        <v>0.10279606861812374</v>
      </c>
      <c r="I459" s="69"/>
    </row>
    <row r="460" spans="1:11" ht="10.5" customHeight="1" x14ac:dyDescent="0.2">
      <c r="A460" s="2"/>
      <c r="B460" s="67" t="s">
        <v>259</v>
      </c>
      <c r="C460" s="317">
        <v>21961985.09</v>
      </c>
      <c r="D460" s="317">
        <v>9925362.2599999923</v>
      </c>
      <c r="E460" s="317">
        <v>31887347.349999994</v>
      </c>
      <c r="F460" s="318"/>
      <c r="G460" s="318">
        <v>169929.14</v>
      </c>
      <c r="H460" s="281">
        <v>-7.1826498991145793E-2</v>
      </c>
      <c r="I460" s="69"/>
    </row>
    <row r="461" spans="1:11" ht="10.5" customHeight="1" x14ac:dyDescent="0.2">
      <c r="A461" s="2"/>
      <c r="B461" s="67" t="s">
        <v>260</v>
      </c>
      <c r="C461" s="317">
        <v>929929.7900000083</v>
      </c>
      <c r="D461" s="317">
        <v>1801407.9099999929</v>
      </c>
      <c r="E461" s="317">
        <v>2731337.7000000011</v>
      </c>
      <c r="F461" s="318"/>
      <c r="G461" s="318">
        <v>12074.4</v>
      </c>
      <c r="H461" s="281">
        <v>-0.15208372261853775</v>
      </c>
      <c r="I461" s="71"/>
    </row>
    <row r="462" spans="1:11" ht="18.75" customHeight="1" x14ac:dyDescent="0.2">
      <c r="A462" s="2"/>
      <c r="B462" s="67" t="s">
        <v>261</v>
      </c>
      <c r="C462" s="317"/>
      <c r="D462" s="317">
        <v>1012713.5100000009</v>
      </c>
      <c r="E462" s="317">
        <v>1012713.5100000009</v>
      </c>
      <c r="F462" s="318"/>
      <c r="G462" s="318">
        <v>4512.9000000000005</v>
      </c>
      <c r="H462" s="281">
        <v>-0.27176314397495704</v>
      </c>
      <c r="I462" s="69"/>
    </row>
    <row r="463" spans="1:11" ht="10.5" customHeight="1" x14ac:dyDescent="0.2">
      <c r="A463" s="2"/>
      <c r="B463" s="67" t="s">
        <v>262</v>
      </c>
      <c r="C463" s="317">
        <v>819360.8399999988</v>
      </c>
      <c r="D463" s="317">
        <v>7280915.3100000378</v>
      </c>
      <c r="E463" s="317">
        <v>8100276.1500000367</v>
      </c>
      <c r="F463" s="318"/>
      <c r="G463" s="318">
        <v>19798.87</v>
      </c>
      <c r="H463" s="281">
        <v>-6.1216434342517001E-2</v>
      </c>
      <c r="I463" s="69"/>
    </row>
    <row r="464" spans="1:11" ht="10.5" customHeight="1" x14ac:dyDescent="0.2">
      <c r="A464" s="2"/>
      <c r="B464" s="67" t="s">
        <v>264</v>
      </c>
      <c r="C464" s="317"/>
      <c r="D464" s="317">
        <v>26787801.669999804</v>
      </c>
      <c r="E464" s="317">
        <v>26787801.669999804</v>
      </c>
      <c r="F464" s="318"/>
      <c r="G464" s="318">
        <v>140570.60999999999</v>
      </c>
      <c r="H464" s="281">
        <v>-6.231341785152833E-2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54883.510000000213</v>
      </c>
      <c r="D467" s="317">
        <v>199986.32999999967</v>
      </c>
      <c r="E467" s="317">
        <v>254869.83999999988</v>
      </c>
      <c r="F467" s="318"/>
      <c r="G467" s="318">
        <v>486.65</v>
      </c>
      <c r="H467" s="281">
        <v>-0.24369501877885014</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12754365.610000068</v>
      </c>
      <c r="E470" s="317">
        <v>12754365.610000068</v>
      </c>
      <c r="F470" s="318"/>
      <c r="G470" s="318">
        <v>52789.640000000014</v>
      </c>
      <c r="H470" s="281">
        <v>-8.7725190609148851E-2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12689.439999999999</v>
      </c>
      <c r="E472" s="317">
        <v>12689.439999999999</v>
      </c>
      <c r="F472" s="318"/>
      <c r="G472" s="318"/>
      <c r="H472" s="281">
        <v>-0.56615400605564981</v>
      </c>
      <c r="I472" s="69"/>
    </row>
    <row r="473" spans="1:11" s="28" customFormat="1" x14ac:dyDescent="0.2">
      <c r="A473" s="54"/>
      <c r="B473" s="29" t="s">
        <v>155</v>
      </c>
      <c r="C473" s="308">
        <v>183972676.71000028</v>
      </c>
      <c r="D473" s="308">
        <v>464961396.18000221</v>
      </c>
      <c r="E473" s="308">
        <v>648934072.89000249</v>
      </c>
      <c r="F473" s="315"/>
      <c r="G473" s="315">
        <v>3498309.7300000032</v>
      </c>
      <c r="H473" s="186">
        <v>-1.6263591103481967E-2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15214321.63000001</v>
      </c>
      <c r="D475" s="308">
        <v>9362617.1600000001</v>
      </c>
      <c r="E475" s="308">
        <v>24576938.79000001</v>
      </c>
      <c r="F475" s="315"/>
      <c r="G475" s="315">
        <v>103180.51000000002</v>
      </c>
      <c r="H475" s="186">
        <v>-4.0507225240638878E-2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4198.3700000000008</v>
      </c>
      <c r="D477" s="306">
        <v>6432.7999999999993</v>
      </c>
      <c r="E477" s="306">
        <v>10631.17</v>
      </c>
      <c r="F477" s="313"/>
      <c r="G477" s="313">
        <v>246.08</v>
      </c>
      <c r="H477" s="185">
        <v>-0.61718364592628117</v>
      </c>
      <c r="I477" s="69"/>
    </row>
    <row r="478" spans="1:11" s="28" customFormat="1" ht="10.5" customHeight="1" x14ac:dyDescent="0.2">
      <c r="A478" s="54"/>
      <c r="B478" s="75" t="s">
        <v>159</v>
      </c>
      <c r="C478" s="306">
        <v>12138965.230000021</v>
      </c>
      <c r="D478" s="306">
        <v>115828297.4300002</v>
      </c>
      <c r="E478" s="306">
        <v>127967262.66000021</v>
      </c>
      <c r="F478" s="313"/>
      <c r="G478" s="313">
        <v>443830.84999999951</v>
      </c>
      <c r="H478" s="185">
        <v>-5.6226774801693802E-2</v>
      </c>
      <c r="I478" s="70"/>
    </row>
    <row r="479" spans="1:11" ht="10.5" customHeight="1" x14ac:dyDescent="0.2">
      <c r="A479" s="2"/>
      <c r="B479" s="75" t="s">
        <v>26</v>
      </c>
      <c r="C479" s="306">
        <v>4092770.7500000051</v>
      </c>
      <c r="D479" s="306">
        <v>65925453.989999607</v>
      </c>
      <c r="E479" s="306">
        <v>70018224.739999607</v>
      </c>
      <c r="F479" s="313"/>
      <c r="G479" s="313">
        <v>348939.91000000009</v>
      </c>
      <c r="H479" s="185">
        <v>-1.7895830344345498E-3</v>
      </c>
      <c r="I479" s="69"/>
    </row>
    <row r="480" spans="1:11" ht="10.5" customHeight="1" x14ac:dyDescent="0.2">
      <c r="A480" s="2"/>
      <c r="B480" s="75" t="s">
        <v>27</v>
      </c>
      <c r="C480" s="306">
        <v>11798213.130000029</v>
      </c>
      <c r="D480" s="306">
        <v>196066442.99999985</v>
      </c>
      <c r="E480" s="306">
        <v>207864656.12999988</v>
      </c>
      <c r="F480" s="313"/>
      <c r="G480" s="313">
        <v>1044922.4199999989</v>
      </c>
      <c r="H480" s="185">
        <v>-3.5325550243554549E-2</v>
      </c>
      <c r="I480" s="69"/>
    </row>
    <row r="481" spans="1:11" ht="10.5" customHeight="1" x14ac:dyDescent="0.2">
      <c r="A481" s="2"/>
      <c r="B481" s="75" t="s">
        <v>274</v>
      </c>
      <c r="C481" s="306">
        <v>334566.58000000037</v>
      </c>
      <c r="D481" s="306">
        <v>4924856.2100000074</v>
      </c>
      <c r="E481" s="306">
        <v>5259422.7900000075</v>
      </c>
      <c r="F481" s="313"/>
      <c r="G481" s="313">
        <v>44981.030000000006</v>
      </c>
      <c r="H481" s="185">
        <v>-9.4257637073141165E-2</v>
      </c>
      <c r="I481" s="69"/>
    </row>
    <row r="482" spans="1:11" ht="10.5" customHeight="1" x14ac:dyDescent="0.2">
      <c r="A482" s="2"/>
      <c r="B482" s="75" t="s">
        <v>273</v>
      </c>
      <c r="C482" s="306">
        <v>1755</v>
      </c>
      <c r="D482" s="306">
        <v>7050</v>
      </c>
      <c r="E482" s="306">
        <v>8805</v>
      </c>
      <c r="F482" s="313"/>
      <c r="G482" s="313">
        <v>4400</v>
      </c>
      <c r="H482" s="185">
        <v>-0.46951184244772837</v>
      </c>
      <c r="I482" s="69"/>
    </row>
    <row r="483" spans="1:11" ht="10.5" customHeight="1" x14ac:dyDescent="0.2">
      <c r="A483" s="2"/>
      <c r="B483" s="75" t="s">
        <v>49</v>
      </c>
      <c r="C483" s="306">
        <v>6205.2999999999993</v>
      </c>
      <c r="D483" s="306">
        <v>40159217.503730029</v>
      </c>
      <c r="E483" s="306">
        <v>40165422.803730026</v>
      </c>
      <c r="F483" s="313"/>
      <c r="G483" s="313">
        <v>120657.43000000002</v>
      </c>
      <c r="H483" s="185">
        <v>-8.6603026981833753E-2</v>
      </c>
      <c r="I483" s="69"/>
    </row>
    <row r="484" spans="1:11" ht="10.5" customHeight="1" x14ac:dyDescent="0.2">
      <c r="A484" s="2"/>
      <c r="B484" s="37" t="s">
        <v>349</v>
      </c>
      <c r="C484" s="305"/>
      <c r="D484" s="306">
        <v>7812543.1274459958</v>
      </c>
      <c r="E484" s="306">
        <v>7812543.1274459958</v>
      </c>
      <c r="F484" s="313"/>
      <c r="G484" s="313"/>
      <c r="H484" s="185"/>
      <c r="I484" s="69"/>
    </row>
    <row r="485" spans="1:11" x14ac:dyDescent="0.2">
      <c r="A485" s="2"/>
      <c r="B485" s="574" t="s">
        <v>459</v>
      </c>
      <c r="C485" s="306"/>
      <c r="D485" s="306">
        <v>21085.34</v>
      </c>
      <c r="E485" s="306">
        <v>21085.34</v>
      </c>
      <c r="F485" s="313"/>
      <c r="G485" s="313"/>
      <c r="H485" s="185">
        <v>-1.5301919394760222E-2</v>
      </c>
      <c r="I485" s="69"/>
    </row>
    <row r="486" spans="1:11" x14ac:dyDescent="0.2">
      <c r="A486" s="2"/>
      <c r="B486" s="75" t="s">
        <v>28</v>
      </c>
      <c r="C486" s="306">
        <v>215837.98000000013</v>
      </c>
      <c r="D486" s="306">
        <v>1965521.7300000002</v>
      </c>
      <c r="E486" s="306">
        <v>2181359.71</v>
      </c>
      <c r="F486" s="313"/>
      <c r="G486" s="313">
        <v>4885.05</v>
      </c>
      <c r="H486" s="185">
        <v>1.2720776707948689E-2</v>
      </c>
      <c r="I486" s="69"/>
    </row>
    <row r="487" spans="1:11" ht="10.5" customHeight="1" x14ac:dyDescent="0.2">
      <c r="A487" s="2"/>
      <c r="B487" s="37" t="s">
        <v>280</v>
      </c>
      <c r="C487" s="306"/>
      <c r="D487" s="306">
        <v>-2225383.9099999988</v>
      </c>
      <c r="E487" s="306">
        <v>-2225383.9099999988</v>
      </c>
      <c r="F487" s="313"/>
      <c r="G487" s="313">
        <v>-12765.470000000008</v>
      </c>
      <c r="H487" s="185">
        <v>7.2051232491591843E-2</v>
      </c>
      <c r="I487" s="69"/>
    </row>
    <row r="488" spans="1:11" ht="10.5" customHeight="1" x14ac:dyDescent="0.2">
      <c r="A488" s="2"/>
      <c r="B488" s="35" t="s">
        <v>160</v>
      </c>
      <c r="C488" s="308">
        <v>28592512.340000052</v>
      </c>
      <c r="D488" s="308">
        <v>430491517.22117567</v>
      </c>
      <c r="E488" s="308">
        <v>459084029.56117576</v>
      </c>
      <c r="F488" s="315"/>
      <c r="G488" s="315">
        <v>2000097.2999999986</v>
      </c>
      <c r="H488" s="186">
        <v>-2.6490059867398497E-2</v>
      </c>
      <c r="I488" s="69"/>
      <c r="K488" s="209" t="b">
        <f>IF(ABS(E488-SUM(E477:E487))&lt;0.001,TRUE,FALSE)</f>
        <v>1</v>
      </c>
    </row>
    <row r="489" spans="1:11" ht="10.5" customHeight="1" x14ac:dyDescent="0.2">
      <c r="A489" s="2"/>
      <c r="B489" s="76" t="s">
        <v>33</v>
      </c>
      <c r="C489" s="306"/>
      <c r="D489" s="306">
        <v>184965.11</v>
      </c>
      <c r="E489" s="306">
        <v>184965.11</v>
      </c>
      <c r="F489" s="313"/>
      <c r="G489" s="313"/>
      <c r="H489" s="185"/>
      <c r="I489" s="69"/>
    </row>
    <row r="490" spans="1:11" x14ac:dyDescent="0.2">
      <c r="A490" s="2"/>
      <c r="B490" s="76" t="s">
        <v>383</v>
      </c>
      <c r="C490" s="306"/>
      <c r="D490" s="306">
        <v>912421.37162999995</v>
      </c>
      <c r="E490" s="306">
        <v>912421.37162999995</v>
      </c>
      <c r="F490" s="313"/>
      <c r="G490" s="313"/>
      <c r="H490" s="185">
        <v>-0.4211585199044473</v>
      </c>
      <c r="I490" s="69"/>
    </row>
    <row r="491" spans="1:11" ht="10.5" customHeight="1" x14ac:dyDescent="0.2">
      <c r="A491" s="2"/>
      <c r="B491" s="76" t="s">
        <v>446</v>
      </c>
      <c r="C491" s="306"/>
      <c r="D491" s="306">
        <v>123808.01164999997</v>
      </c>
      <c r="E491" s="306">
        <v>123808.01164999997</v>
      </c>
      <c r="F491" s="313"/>
      <c r="G491" s="313"/>
      <c r="H491" s="185"/>
      <c r="I491" s="69"/>
    </row>
    <row r="492" spans="1:11" ht="10.5" customHeight="1" x14ac:dyDescent="0.2">
      <c r="A492" s="2"/>
      <c r="B492" s="76" t="s">
        <v>477</v>
      </c>
      <c r="C492" s="306"/>
      <c r="D492" s="306">
        <v>3657714.0607599942</v>
      </c>
      <c r="E492" s="306">
        <v>3657714.0607599942</v>
      </c>
      <c r="F492" s="313"/>
      <c r="G492" s="313">
        <v>34236.790310000004</v>
      </c>
      <c r="H492" s="185"/>
      <c r="I492" s="69"/>
    </row>
    <row r="493" spans="1:11" ht="10.5" customHeight="1" x14ac:dyDescent="0.2">
      <c r="A493" s="2"/>
      <c r="B493" s="76" t="s">
        <v>492</v>
      </c>
      <c r="C493" s="306"/>
      <c r="D493" s="306">
        <v>782574.93431999988</v>
      </c>
      <c r="E493" s="306">
        <v>782574.93431999988</v>
      </c>
      <c r="F493" s="313"/>
      <c r="G493" s="313"/>
      <c r="H493" s="185"/>
      <c r="I493" s="69"/>
    </row>
    <row r="494" spans="1:11" x14ac:dyDescent="0.2">
      <c r="A494" s="2"/>
      <c r="B494" s="76" t="s">
        <v>439</v>
      </c>
      <c r="C494" s="306"/>
      <c r="D494" s="306">
        <v>7922141.8536300026</v>
      </c>
      <c r="E494" s="306">
        <v>7922141.8536300026</v>
      </c>
      <c r="F494" s="313"/>
      <c r="G494" s="313"/>
      <c r="H494" s="185">
        <v>-0.23261131618630748</v>
      </c>
      <c r="I494" s="69"/>
    </row>
    <row r="495" spans="1:11" x14ac:dyDescent="0.2">
      <c r="A495" s="2"/>
      <c r="B495" s="76" t="s">
        <v>480</v>
      </c>
      <c r="C495" s="306"/>
      <c r="D495" s="306">
        <v>129275</v>
      </c>
      <c r="E495" s="306">
        <v>129275</v>
      </c>
      <c r="F495" s="313"/>
      <c r="G495" s="313"/>
      <c r="H495" s="185">
        <v>-5.232657055699419E-3</v>
      </c>
      <c r="I495" s="69"/>
    </row>
    <row r="496" spans="1:11" s="80" customFormat="1" ht="12.75" x14ac:dyDescent="0.2">
      <c r="A496" s="2"/>
      <c r="B496" s="76" t="s">
        <v>490</v>
      </c>
      <c r="C496" s="306">
        <v>138228.19999999998</v>
      </c>
      <c r="D496" s="306">
        <v>2488042.5099999998</v>
      </c>
      <c r="E496" s="306">
        <v>2626270.71</v>
      </c>
      <c r="F496" s="313"/>
      <c r="G496" s="313">
        <v>9860.16</v>
      </c>
      <c r="H496" s="185"/>
      <c r="I496" s="79"/>
      <c r="J496" s="5"/>
    </row>
    <row r="497" spans="1:12" s="80" customFormat="1" ht="12.75" x14ac:dyDescent="0.2">
      <c r="A497" s="2"/>
      <c r="B497" s="76" t="s">
        <v>494</v>
      </c>
      <c r="C497" s="306"/>
      <c r="D497" s="306">
        <v>330861.49026800005</v>
      </c>
      <c r="E497" s="306">
        <v>330861.49026800005</v>
      </c>
      <c r="F497" s="313"/>
      <c r="G497" s="313"/>
      <c r="H497" s="185"/>
      <c r="I497" s="79"/>
      <c r="J497" s="5"/>
    </row>
    <row r="498" spans="1:12" s="80" customFormat="1" ht="12.75" x14ac:dyDescent="0.2">
      <c r="A498" s="2"/>
      <c r="B498" s="76" t="s">
        <v>499</v>
      </c>
      <c r="C498" s="306"/>
      <c r="D498" s="306">
        <v>3364.64</v>
      </c>
      <c r="E498" s="306">
        <v>3364.64</v>
      </c>
      <c r="F498" s="313"/>
      <c r="G498" s="313"/>
      <c r="H498" s="185"/>
      <c r="I498" s="79"/>
      <c r="J498" s="5"/>
    </row>
    <row r="499" spans="1:12" s="80" customFormat="1" ht="12.75" x14ac:dyDescent="0.2">
      <c r="A499" s="2"/>
      <c r="B499" s="73" t="s">
        <v>158</v>
      </c>
      <c r="C499" s="306"/>
      <c r="D499" s="306">
        <v>182710.6</v>
      </c>
      <c r="E499" s="306">
        <v>182710.6</v>
      </c>
      <c r="F499" s="313"/>
      <c r="G499" s="313"/>
      <c r="H499" s="185"/>
      <c r="I499" s="79"/>
      <c r="J499" s="5"/>
    </row>
    <row r="500" spans="1:12" ht="16.5" customHeight="1" x14ac:dyDescent="0.2">
      <c r="A500" s="77"/>
      <c r="B500" s="78" t="s">
        <v>297</v>
      </c>
      <c r="C500" s="308">
        <v>43945062.170000061</v>
      </c>
      <c r="D500" s="308">
        <v>456572013.96343368</v>
      </c>
      <c r="E500" s="308">
        <v>500517076.13343376</v>
      </c>
      <c r="F500" s="315"/>
      <c r="G500" s="315">
        <v>2147374.7603099989</v>
      </c>
      <c r="H500" s="186">
        <v>-2.6141190302980011E-2</v>
      </c>
      <c r="I500" s="69"/>
      <c r="K500" s="209" t="b">
        <f>IF(ABS(E500-SUM(E475,E488,E489:E499))&lt;0.001,TRUE,FALSE)</f>
        <v>1</v>
      </c>
      <c r="L500" s="164"/>
    </row>
    <row r="501" spans="1:12" ht="12" customHeight="1" x14ac:dyDescent="0.2">
      <c r="A501" s="2"/>
      <c r="B501" s="76" t="s">
        <v>80</v>
      </c>
      <c r="C501" s="306"/>
      <c r="D501" s="306">
        <v>490374235.78999972</v>
      </c>
      <c r="E501" s="306">
        <v>490374235.78999972</v>
      </c>
      <c r="F501" s="313"/>
      <c r="G501" s="313"/>
      <c r="H501" s="185">
        <v>-5.5953887435308713E-2</v>
      </c>
      <c r="I501" s="69"/>
    </row>
    <row r="502" spans="1:12" ht="12" customHeight="1" x14ac:dyDescent="0.2">
      <c r="A502" s="2"/>
      <c r="B502" s="76" t="s">
        <v>81</v>
      </c>
      <c r="C502" s="306"/>
      <c r="D502" s="306">
        <v>350748815.06999928</v>
      </c>
      <c r="E502" s="306">
        <v>350748815.06999928</v>
      </c>
      <c r="F502" s="313"/>
      <c r="G502" s="313"/>
      <c r="H502" s="185">
        <v>-6.6168789825080676E-3</v>
      </c>
      <c r="I502" s="69"/>
    </row>
    <row r="503" spans="1:12" ht="12" customHeight="1" x14ac:dyDescent="0.2">
      <c r="A503" s="2"/>
      <c r="B503" s="76" t="s">
        <v>438</v>
      </c>
      <c r="C503" s="306"/>
      <c r="D503" s="306">
        <v>31961452.870000035</v>
      </c>
      <c r="E503" s="306">
        <v>31961452.870000035</v>
      </c>
      <c r="F503" s="313"/>
      <c r="G503" s="313"/>
      <c r="H503" s="185">
        <v>-2.3526553465062383E-2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873084503.72999907</v>
      </c>
      <c r="E507" s="308">
        <v>873084503.72999907</v>
      </c>
      <c r="F507" s="315"/>
      <c r="G507" s="315"/>
      <c r="H507" s="186">
        <v>-3.5538038109993897E-2</v>
      </c>
      <c r="I507" s="70"/>
      <c r="J507" s="5"/>
      <c r="K507" s="209" t="b">
        <f>IF(ABS(E507-SUM(E501:E506))&lt;0.001,TRUE,FALSE)</f>
        <v>1</v>
      </c>
    </row>
    <row r="508" spans="1:12" ht="10.5" customHeight="1" x14ac:dyDescent="0.2">
      <c r="A508" s="54"/>
      <c r="B508" s="52" t="s">
        <v>157</v>
      </c>
      <c r="C508" s="308">
        <v>1122011386.539994</v>
      </c>
      <c r="D508" s="308">
        <v>4447571788.5479088</v>
      </c>
      <c r="E508" s="308">
        <v>5569583175.0879021</v>
      </c>
      <c r="F508" s="315">
        <v>192302662.58957517</v>
      </c>
      <c r="G508" s="315">
        <v>23329539.438344005</v>
      </c>
      <c r="H508" s="186">
        <v>-4.9416824972501439E-2</v>
      </c>
      <c r="I508" s="69"/>
      <c r="K508" s="209" t="b">
        <f>IF(ABS(E508-SUM(E421,E407,E452:E453,E473,E474,E475,E488:E499,E507))&lt;0.001,TRUE,FALSE)</f>
        <v>1</v>
      </c>
    </row>
    <row r="509" spans="1:12" ht="10.5" customHeight="1" x14ac:dyDescent="0.2">
      <c r="A509" s="2"/>
      <c r="B509" s="167" t="s">
        <v>181</v>
      </c>
      <c r="C509" s="319"/>
      <c r="D509" s="319"/>
      <c r="E509" s="319"/>
      <c r="F509" s="320"/>
      <c r="G509" s="320"/>
      <c r="H509" s="240"/>
      <c r="I509" s="69"/>
    </row>
    <row r="510" spans="1:12" s="28" customFormat="1" x14ac:dyDescent="0.2">
      <c r="A510" s="2"/>
      <c r="B510" s="168" t="s">
        <v>182</v>
      </c>
      <c r="C510" s="321"/>
      <c r="D510" s="321"/>
      <c r="E510" s="321"/>
      <c r="F510" s="322"/>
      <c r="G510" s="322"/>
      <c r="H510" s="194"/>
      <c r="I510" s="70"/>
      <c r="J510" s="5"/>
    </row>
    <row r="511" spans="1:12" s="28" customFormat="1" ht="12.75" x14ac:dyDescent="0.2">
      <c r="A511" s="54"/>
      <c r="B511" s="212" t="s">
        <v>31</v>
      </c>
      <c r="C511" s="431">
        <v>2109340839.1999929</v>
      </c>
      <c r="D511" s="431">
        <v>5810356290.0753765</v>
      </c>
      <c r="E511" s="431">
        <v>7919697129.2753696</v>
      </c>
      <c r="F511" s="432"/>
      <c r="G511" s="432">
        <v>35281291.21722202</v>
      </c>
      <c r="H511" s="433">
        <v>-4.5505648237812113E-2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35385.05000000001</v>
      </c>
      <c r="E515" s="323">
        <v>35385.05000000001</v>
      </c>
      <c r="F515" s="324"/>
      <c r="G515" s="324"/>
      <c r="H515" s="433">
        <v>0.20250927665694451</v>
      </c>
      <c r="I515" s="70"/>
    </row>
    <row r="516" spans="1:11" s="28" customFormat="1" ht="12" x14ac:dyDescent="0.2">
      <c r="A516" s="54"/>
      <c r="B516" s="229" t="s">
        <v>421</v>
      </c>
      <c r="C516" s="229"/>
      <c r="D516" s="323">
        <v>51544.221680000002</v>
      </c>
      <c r="E516" s="323">
        <v>51544.221680000002</v>
      </c>
      <c r="F516" s="323"/>
      <c r="G516" s="324"/>
      <c r="H516" s="433">
        <v>0.68254798580609433</v>
      </c>
      <c r="I516" s="70"/>
    </row>
    <row r="517" spans="1:11" s="28" customFormat="1" ht="12" hidden="1" x14ac:dyDescent="0.2">
      <c r="A517" s="54"/>
      <c r="B517" s="229" t="s">
        <v>495</v>
      </c>
      <c r="C517" s="323"/>
      <c r="D517" s="323"/>
      <c r="E517" s="323"/>
      <c r="F517" s="323"/>
      <c r="G517" s="324"/>
      <c r="H517" s="433"/>
      <c r="I517" s="70"/>
    </row>
    <row r="518" spans="1:11" s="28" customFormat="1" ht="12" x14ac:dyDescent="0.2">
      <c r="A518" s="54"/>
      <c r="B518" s="229" t="s">
        <v>389</v>
      </c>
      <c r="C518" s="323"/>
      <c r="D518" s="323">
        <v>14539.490000000003</v>
      </c>
      <c r="E518" s="323">
        <v>14539.490000000003</v>
      </c>
      <c r="F518" s="323"/>
      <c r="G518" s="324"/>
      <c r="H518" s="433"/>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DE JUIN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626"/>
      <c r="C526" s="627"/>
      <c r="D526" s="87"/>
      <c r="E526" s="750" t="s">
        <v>6</v>
      </c>
      <c r="F526" s="339" t="str">
        <f>$H$5</f>
        <v>GAM</v>
      </c>
      <c r="G526" s="749"/>
      <c r="H526" s="89"/>
      <c r="I526" s="20"/>
    </row>
    <row r="527" spans="1:11" ht="12.75" customHeight="1" x14ac:dyDescent="0.2">
      <c r="B527" s="643" t="s">
        <v>296</v>
      </c>
      <c r="C527" s="753"/>
      <c r="D527" s="90"/>
      <c r="E527" s="301"/>
      <c r="F527" s="239"/>
      <c r="G527" s="199"/>
      <c r="H527" s="90"/>
      <c r="I527" s="20"/>
    </row>
    <row r="528" spans="1:11" ht="22.5" customHeight="1" x14ac:dyDescent="0.2">
      <c r="A528" s="91"/>
      <c r="B528" s="647" t="s">
        <v>295</v>
      </c>
      <c r="C528" s="648"/>
      <c r="D528" s="93"/>
      <c r="E528" s="303"/>
      <c r="F528" s="237"/>
      <c r="G528" s="200"/>
      <c r="H528" s="93"/>
      <c r="I528" s="20"/>
    </row>
    <row r="529" spans="1:11" ht="22.5" customHeight="1" x14ac:dyDescent="0.2">
      <c r="A529" s="91"/>
      <c r="B529" s="92" t="s">
        <v>294</v>
      </c>
      <c r="C529" s="172"/>
      <c r="D529" s="93"/>
      <c r="E529" s="303">
        <v>7027686096.8642035</v>
      </c>
      <c r="F529" s="237">
        <v>0.28471968848565221</v>
      </c>
      <c r="G529" s="200"/>
      <c r="H529" s="93"/>
      <c r="I529" s="20"/>
      <c r="J529" s="104"/>
      <c r="K529" s="209" t="b">
        <f>IF(ABS(E529-SUM(E530,E535,E547:E548,E551:E556))&lt;0.001,TRUE,FALSE)</f>
        <v>1</v>
      </c>
    </row>
    <row r="530" spans="1:11" ht="15" customHeight="1" x14ac:dyDescent="0.2">
      <c r="B530" s="645" t="s">
        <v>410</v>
      </c>
      <c r="C530" s="646"/>
      <c r="D530" s="90"/>
      <c r="E530" s="303">
        <v>2297939782.9100928</v>
      </c>
      <c r="F530" s="237">
        <v>0.43437055840292849</v>
      </c>
      <c r="G530" s="201"/>
      <c r="H530" s="90"/>
      <c r="I530" s="20"/>
      <c r="J530" s="104"/>
      <c r="K530" s="209" t="b">
        <f>IF(ABS(E530-SUM(E531:E534))&lt;0.001,TRUE,FALSE)</f>
        <v>1</v>
      </c>
    </row>
    <row r="531" spans="1:11" ht="15" customHeight="1" x14ac:dyDescent="0.2">
      <c r="B531" s="641" t="s">
        <v>72</v>
      </c>
      <c r="C531" s="642"/>
      <c r="D531" s="90"/>
      <c r="E531" s="301">
        <v>97695080.19925499</v>
      </c>
      <c r="F531" s="239">
        <v>-0.20819824710971346</v>
      </c>
      <c r="G531" s="199"/>
      <c r="H531" s="90"/>
      <c r="I531" s="20"/>
      <c r="J531" s="104"/>
    </row>
    <row r="532" spans="1:11" ht="15" customHeight="1" x14ac:dyDescent="0.2">
      <c r="B532" s="421" t="s">
        <v>404</v>
      </c>
      <c r="C532" s="404"/>
      <c r="D532" s="90"/>
      <c r="E532" s="301">
        <v>1284369113.4029303</v>
      </c>
      <c r="F532" s="239">
        <v>-9.7087102128658231E-2</v>
      </c>
      <c r="G532" s="199"/>
      <c r="H532" s="90"/>
      <c r="I532" s="20"/>
      <c r="J532" s="104"/>
    </row>
    <row r="533" spans="1:11" ht="15" customHeight="1" x14ac:dyDescent="0.2">
      <c r="B533" s="421" t="s">
        <v>407</v>
      </c>
      <c r="C533" s="404"/>
      <c r="D533" s="90"/>
      <c r="E533" s="301">
        <v>4762350.3897760017</v>
      </c>
      <c r="F533" s="239">
        <v>0.51933841434489825</v>
      </c>
      <c r="G533" s="199"/>
      <c r="H533" s="90"/>
      <c r="I533" s="20"/>
      <c r="J533" s="104"/>
    </row>
    <row r="534" spans="1:11" ht="15" customHeight="1" x14ac:dyDescent="0.2">
      <c r="B534" s="421" t="s">
        <v>405</v>
      </c>
      <c r="C534" s="404"/>
      <c r="D534" s="90"/>
      <c r="E534" s="301">
        <v>911113238.91813147</v>
      </c>
      <c r="F534" s="239"/>
      <c r="G534" s="199"/>
      <c r="H534" s="90"/>
      <c r="I534" s="20"/>
      <c r="J534" s="104"/>
    </row>
    <row r="535" spans="1:11" ht="15" customHeight="1" x14ac:dyDescent="0.2">
      <c r="B535" s="624" t="s">
        <v>71</v>
      </c>
      <c r="C535" s="625"/>
      <c r="D535" s="90"/>
      <c r="E535" s="303">
        <v>4043168914.7385616</v>
      </c>
      <c r="F535" s="237">
        <v>0.14142113154615044</v>
      </c>
      <c r="G535" s="201"/>
      <c r="H535" s="90"/>
      <c r="I535" s="20"/>
      <c r="J535" s="104"/>
      <c r="K535" s="209" t="b">
        <f>IF(ABS(E535-SUM(E536:E541))&lt;0.001,TRUE,FALSE)</f>
        <v>1</v>
      </c>
    </row>
    <row r="536" spans="1:11" ht="15" customHeight="1" x14ac:dyDescent="0.2">
      <c r="B536" s="641" t="s">
        <v>70</v>
      </c>
      <c r="C536" s="642"/>
      <c r="D536" s="90"/>
      <c r="E536" s="301"/>
      <c r="F536" s="239"/>
      <c r="G536" s="199"/>
      <c r="H536" s="90"/>
      <c r="I536" s="20"/>
      <c r="J536" s="104"/>
    </row>
    <row r="537" spans="1:11" ht="15" customHeight="1" x14ac:dyDescent="0.2">
      <c r="B537" s="641" t="s">
        <v>361</v>
      </c>
      <c r="C537" s="642"/>
      <c r="D537" s="90"/>
      <c r="E537" s="301">
        <v>0</v>
      </c>
      <c r="F537" s="239"/>
      <c r="G537" s="199"/>
      <c r="H537" s="90"/>
      <c r="I537" s="20"/>
      <c r="J537" s="104"/>
    </row>
    <row r="538" spans="1:11" ht="15" customHeight="1" x14ac:dyDescent="0.2">
      <c r="B538" s="639" t="s">
        <v>413</v>
      </c>
      <c r="C538" s="640"/>
      <c r="D538" s="90"/>
      <c r="E538" s="301">
        <v>3107881073.9441791</v>
      </c>
      <c r="F538" s="239">
        <v>0.12962902720968583</v>
      </c>
      <c r="G538" s="199"/>
      <c r="H538" s="90"/>
      <c r="I538" s="20"/>
      <c r="J538" s="104"/>
    </row>
    <row r="539" spans="1:11" ht="15" customHeight="1" x14ac:dyDescent="0.2">
      <c r="B539" s="641" t="s">
        <v>357</v>
      </c>
      <c r="C539" s="642"/>
      <c r="D539" s="90"/>
      <c r="E539" s="301">
        <v>578865616.75242674</v>
      </c>
      <c r="F539" s="239">
        <v>0.1727538009908467</v>
      </c>
      <c r="G539" s="199"/>
      <c r="H539" s="90"/>
      <c r="I539" s="20"/>
      <c r="J539" s="104"/>
    </row>
    <row r="540" spans="1:11" ht="15" customHeight="1" x14ac:dyDescent="0.2">
      <c r="B540" s="641" t="s">
        <v>358</v>
      </c>
      <c r="C540" s="642"/>
      <c r="D540" s="90"/>
      <c r="E540" s="301">
        <v>91460191.120136634</v>
      </c>
      <c r="F540" s="239">
        <v>-5.5124257440169133E-2</v>
      </c>
      <c r="G540" s="199"/>
      <c r="H540" s="90"/>
      <c r="I540" s="20"/>
      <c r="J540" s="104"/>
    </row>
    <row r="541" spans="1:11" ht="12.75" customHeight="1" x14ac:dyDescent="0.2">
      <c r="B541" s="641" t="s">
        <v>359</v>
      </c>
      <c r="C541" s="642"/>
      <c r="D541" s="90"/>
      <c r="E541" s="301">
        <v>264962032.92181996</v>
      </c>
      <c r="F541" s="239">
        <v>0.32090019543496529</v>
      </c>
      <c r="G541" s="199"/>
      <c r="H541" s="90"/>
      <c r="I541" s="20"/>
      <c r="J541" s="104"/>
      <c r="K541" s="209" t="b">
        <f>IF(ABS(E541-SUM(E542:E546))&lt;0.001,TRUE,FALSE)</f>
        <v>1</v>
      </c>
    </row>
    <row r="542" spans="1:11" ht="15" customHeight="1" x14ac:dyDescent="0.2">
      <c r="B542" s="607" t="s">
        <v>394</v>
      </c>
      <c r="C542" s="608"/>
      <c r="D542" s="90"/>
      <c r="E542" s="301">
        <v>211962547.30095598</v>
      </c>
      <c r="F542" s="239">
        <v>0.303544014908252</v>
      </c>
      <c r="G542" s="199"/>
      <c r="H542" s="90"/>
      <c r="I542" s="20"/>
      <c r="J542" s="104"/>
    </row>
    <row r="543" spans="1:11" ht="15" customHeight="1" x14ac:dyDescent="0.2">
      <c r="B543" s="607" t="s">
        <v>395</v>
      </c>
      <c r="C543" s="608"/>
      <c r="D543" s="90"/>
      <c r="E543" s="301">
        <v>4547685.0396530004</v>
      </c>
      <c r="F543" s="239">
        <v>0.24519306616015046</v>
      </c>
      <c r="G543" s="199"/>
      <c r="H543" s="90"/>
      <c r="I543" s="20"/>
      <c r="J543" s="104"/>
    </row>
    <row r="544" spans="1:11" ht="15" customHeight="1" x14ac:dyDescent="0.2">
      <c r="B544" s="607" t="s">
        <v>396</v>
      </c>
      <c r="C544" s="608"/>
      <c r="D544" s="90"/>
      <c r="E544" s="301">
        <v>7630694.1361990031</v>
      </c>
      <c r="F544" s="239">
        <v>0.62844658523608077</v>
      </c>
      <c r="G544" s="199"/>
      <c r="H544" s="90"/>
      <c r="I544" s="20"/>
      <c r="J544" s="104"/>
    </row>
    <row r="545" spans="1:11" ht="15" customHeight="1" x14ac:dyDescent="0.2">
      <c r="B545" s="607" t="s">
        <v>397</v>
      </c>
      <c r="C545" s="608"/>
      <c r="D545" s="90"/>
      <c r="E545" s="301">
        <v>1934385.7813560001</v>
      </c>
      <c r="F545" s="239">
        <v>-4.642067156725771E-3</v>
      </c>
      <c r="G545" s="199"/>
      <c r="H545" s="90"/>
      <c r="I545" s="20"/>
      <c r="J545" s="104"/>
    </row>
    <row r="546" spans="1:11" ht="12.75" x14ac:dyDescent="0.2">
      <c r="B546" s="631" t="s">
        <v>406</v>
      </c>
      <c r="C546" s="632"/>
      <c r="D546" s="90"/>
      <c r="E546" s="301">
        <v>38886720.663655967</v>
      </c>
      <c r="F546" s="239">
        <v>0.40356304567462109</v>
      </c>
      <c r="G546" s="199"/>
      <c r="H546" s="90"/>
      <c r="I546" s="20"/>
      <c r="J546" s="104"/>
    </row>
    <row r="547" spans="1:11" ht="18.75" customHeight="1" x14ac:dyDescent="0.2">
      <c r="B547" s="624" t="s">
        <v>362</v>
      </c>
      <c r="C547" s="625"/>
      <c r="D547" s="90"/>
      <c r="E547" s="303">
        <v>2807285.0000000023</v>
      </c>
      <c r="F547" s="237">
        <v>0.52765220352369457</v>
      </c>
      <c r="G547" s="199"/>
      <c r="H547" s="90"/>
      <c r="I547" s="20"/>
      <c r="J547" s="104"/>
      <c r="K547" s="209"/>
    </row>
    <row r="548" spans="1:11" ht="27.75" customHeight="1" x14ac:dyDescent="0.2">
      <c r="B548" s="622" t="s">
        <v>363</v>
      </c>
      <c r="C548" s="638"/>
      <c r="D548" s="90"/>
      <c r="E548" s="303">
        <v>683770114.21554828</v>
      </c>
      <c r="F548" s="237"/>
      <c r="G548" s="201"/>
      <c r="H548" s="90"/>
      <c r="I548" s="20"/>
      <c r="J548" s="104"/>
      <c r="K548" s="209" t="b">
        <f>IF(ABS(E548-SUM(E549:E550))&lt;0.001,TRUE,FALSE)</f>
        <v>1</v>
      </c>
    </row>
    <row r="549" spans="1:11" ht="17.25" customHeight="1" x14ac:dyDescent="0.2">
      <c r="B549" s="423" t="s">
        <v>408</v>
      </c>
      <c r="C549" s="405"/>
      <c r="D549" s="90"/>
      <c r="E549" s="301">
        <v>657150323.47022116</v>
      </c>
      <c r="F549" s="239"/>
      <c r="G549" s="201"/>
      <c r="H549" s="90"/>
      <c r="I549" s="20"/>
      <c r="J549" s="104"/>
    </row>
    <row r="550" spans="1:11" ht="24" customHeight="1" x14ac:dyDescent="0.2">
      <c r="B550" s="423" t="s">
        <v>409</v>
      </c>
      <c r="C550" s="405"/>
      <c r="D550" s="90"/>
      <c r="E550" s="301">
        <v>26619790.7453271</v>
      </c>
      <c r="F550" s="239"/>
      <c r="G550" s="201"/>
      <c r="H550" s="90"/>
      <c r="I550" s="20"/>
      <c r="J550" s="104"/>
    </row>
    <row r="551" spans="1:11" s="363" customFormat="1" ht="21.75" customHeight="1" x14ac:dyDescent="0.2">
      <c r="A551" s="6"/>
      <c r="B551" s="622" t="s">
        <v>364</v>
      </c>
      <c r="C551" s="638"/>
      <c r="D551" s="90"/>
      <c r="E551" s="301"/>
      <c r="F551" s="239"/>
      <c r="G551" s="199"/>
      <c r="H551" s="90"/>
      <c r="I551" s="362"/>
      <c r="J551" s="359"/>
    </row>
    <row r="552" spans="1:11" s="363" customFormat="1" ht="27" customHeight="1" x14ac:dyDescent="0.2">
      <c r="A552" s="356"/>
      <c r="B552" s="622" t="s">
        <v>365</v>
      </c>
      <c r="C552" s="630"/>
      <c r="D552" s="360"/>
      <c r="E552" s="301"/>
      <c r="F552" s="239"/>
      <c r="G552" s="361"/>
      <c r="H552" s="360"/>
      <c r="I552" s="362"/>
      <c r="J552" s="359"/>
    </row>
    <row r="553" spans="1:11" s="363" customFormat="1" ht="19.5" customHeight="1" x14ac:dyDescent="0.2">
      <c r="A553" s="356"/>
      <c r="B553" s="622" t="s">
        <v>366</v>
      </c>
      <c r="C553" s="630"/>
      <c r="D553" s="360"/>
      <c r="E553" s="301"/>
      <c r="F553" s="239"/>
      <c r="G553" s="361"/>
      <c r="H553" s="360"/>
      <c r="I553" s="362"/>
      <c r="J553" s="359"/>
    </row>
    <row r="554" spans="1:11" s="363" customFormat="1" ht="18.75" customHeight="1" x14ac:dyDescent="0.2">
      <c r="A554" s="356"/>
      <c r="B554" s="622" t="s">
        <v>367</v>
      </c>
      <c r="C554" s="630"/>
      <c r="D554" s="360"/>
      <c r="E554" s="301"/>
      <c r="F554" s="239"/>
      <c r="G554" s="361"/>
      <c r="H554" s="360"/>
      <c r="I554" s="362"/>
      <c r="J554" s="359"/>
    </row>
    <row r="555" spans="1:11" ht="12.75" customHeight="1" x14ac:dyDescent="0.2">
      <c r="A555" s="356"/>
      <c r="B555" s="622" t="s">
        <v>368</v>
      </c>
      <c r="C555" s="752"/>
      <c r="D555" s="360"/>
      <c r="E555" s="301"/>
      <c r="F555" s="239"/>
      <c r="G555" s="361"/>
      <c r="H555" s="360"/>
      <c r="I555" s="20"/>
      <c r="J555" s="104"/>
    </row>
    <row r="556" spans="1:11" s="95" customFormat="1" ht="16.5" customHeight="1" x14ac:dyDescent="0.2">
      <c r="A556" s="6"/>
      <c r="B556" s="622" t="s">
        <v>369</v>
      </c>
      <c r="C556" s="752"/>
      <c r="D556" s="90"/>
      <c r="E556" s="301"/>
      <c r="F556" s="239"/>
      <c r="G556" s="201"/>
      <c r="H556" s="90"/>
      <c r="I556" s="94"/>
      <c r="J556" s="104"/>
    </row>
    <row r="557" spans="1:11" s="95" customFormat="1" ht="16.5" customHeight="1" x14ac:dyDescent="0.2">
      <c r="A557" s="91"/>
      <c r="B557" s="628" t="s">
        <v>66</v>
      </c>
      <c r="C557" s="629"/>
      <c r="D557" s="93"/>
      <c r="E557" s="303">
        <v>287090299.55880243</v>
      </c>
      <c r="F557" s="237">
        <v>-0.18722174945168768</v>
      </c>
      <c r="G557" s="200"/>
      <c r="H557" s="93"/>
      <c r="I557" s="94"/>
      <c r="J557" s="104"/>
    </row>
    <row r="558" spans="1:11" ht="16.5" customHeight="1" x14ac:dyDescent="0.2">
      <c r="A558" s="91"/>
      <c r="B558" s="624" t="s">
        <v>375</v>
      </c>
      <c r="C558" s="625"/>
      <c r="D558" s="93"/>
      <c r="E558" s="301">
        <v>283570070.92880207</v>
      </c>
      <c r="F558" s="239">
        <v>-0.18791968753064181</v>
      </c>
      <c r="G558" s="200"/>
      <c r="H558" s="93"/>
      <c r="I558" s="20"/>
      <c r="J558" s="104"/>
    </row>
    <row r="559" spans="1:11" ht="13.5" customHeight="1" x14ac:dyDescent="0.2">
      <c r="B559" s="624" t="s">
        <v>236</v>
      </c>
      <c r="C559" s="625"/>
      <c r="D559" s="90"/>
      <c r="E559" s="301">
        <v>-87444</v>
      </c>
      <c r="F559" s="239"/>
      <c r="G559" s="199"/>
      <c r="H559" s="90"/>
      <c r="I559" s="20"/>
      <c r="J559" s="104"/>
    </row>
    <row r="560" spans="1:11" s="95" customFormat="1" ht="16.5" customHeight="1" x14ac:dyDescent="0.2">
      <c r="A560" s="6"/>
      <c r="B560" s="624" t="s">
        <v>316</v>
      </c>
      <c r="C560" s="625"/>
      <c r="D560" s="90"/>
      <c r="E560" s="301">
        <v>-5844</v>
      </c>
      <c r="F560" s="239">
        <v>8.7053571428571397E-2</v>
      </c>
      <c r="G560" s="199"/>
      <c r="H560" s="90"/>
      <c r="I560" s="94"/>
      <c r="J560" s="104"/>
    </row>
    <row r="561" spans="1:11" ht="18" customHeight="1" x14ac:dyDescent="0.2">
      <c r="A561" s="91"/>
      <c r="B561" s="628" t="s">
        <v>67</v>
      </c>
      <c r="C561" s="629"/>
      <c r="D561" s="93"/>
      <c r="E561" s="303">
        <v>50867366.776593864</v>
      </c>
      <c r="F561" s="237">
        <v>1.9401134430897748E-2</v>
      </c>
      <c r="G561" s="200"/>
      <c r="H561" s="93"/>
      <c r="I561" s="20"/>
      <c r="J561" s="104"/>
      <c r="K561" s="209" t="b">
        <f>IF(ABS(E561-SUM(E562:E563))&lt;0.001,TRUE,FALSE)</f>
        <v>1</v>
      </c>
    </row>
    <row r="562" spans="1:11" ht="12.75" x14ac:dyDescent="0.2">
      <c r="B562" s="624" t="s">
        <v>68</v>
      </c>
      <c r="C562" s="625"/>
      <c r="D562" s="90"/>
      <c r="E562" s="301">
        <v>45828172.27999986</v>
      </c>
      <c r="F562" s="239">
        <v>-9.5739649950972172E-3</v>
      </c>
      <c r="G562" s="199"/>
      <c r="H562" s="90"/>
      <c r="I562" s="20"/>
      <c r="J562" s="104"/>
    </row>
    <row r="563" spans="1:11" s="95" customFormat="1" ht="12.75" x14ac:dyDescent="0.2">
      <c r="A563" s="6"/>
      <c r="B563" s="624" t="s">
        <v>69</v>
      </c>
      <c r="C563" s="625"/>
      <c r="D563" s="90"/>
      <c r="E563" s="301">
        <v>5039194.4965940025</v>
      </c>
      <c r="F563" s="239">
        <v>0.38893729521922915</v>
      </c>
      <c r="G563" s="199"/>
      <c r="H563" s="90"/>
      <c r="I563" s="94"/>
      <c r="J563" s="104"/>
    </row>
    <row r="564" spans="1:11" ht="31.5" customHeight="1" x14ac:dyDescent="0.2">
      <c r="A564" s="91"/>
      <c r="B564" s="633" t="s">
        <v>293</v>
      </c>
      <c r="C564" s="634"/>
      <c r="D564" s="98"/>
      <c r="E564" s="326">
        <v>7365643763.1995993</v>
      </c>
      <c r="F564" s="243">
        <v>0.25408309849465605</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JUIN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626"/>
      <c r="C568" s="627"/>
      <c r="D568" s="87"/>
      <c r="E568" s="750" t="s">
        <v>6</v>
      </c>
      <c r="F568" s="339" t="str">
        <f>$H$5</f>
        <v>GAM</v>
      </c>
      <c r="G568" s="89"/>
      <c r="H568" s="20"/>
    </row>
    <row r="569" spans="1:11" s="104" customFormat="1" ht="27" customHeight="1" x14ac:dyDescent="0.2">
      <c r="A569" s="6"/>
      <c r="B569" s="635" t="s">
        <v>292</v>
      </c>
      <c r="C569" s="636"/>
      <c r="D569" s="637"/>
      <c r="E569" s="101"/>
      <c r="F569" s="176"/>
      <c r="G569" s="102"/>
      <c r="H569" s="103"/>
    </row>
    <row r="570" spans="1:11" s="104" customFormat="1" ht="32.25" customHeight="1" x14ac:dyDescent="0.2">
      <c r="A570" s="6"/>
      <c r="B570" s="604" t="s">
        <v>291</v>
      </c>
      <c r="C570" s="605"/>
      <c r="D570" s="606"/>
      <c r="E570" s="327">
        <v>1304738595.6542885</v>
      </c>
      <c r="F570" s="177">
        <v>-3.5857828173745387E-2</v>
      </c>
      <c r="G570" s="105"/>
      <c r="H570" s="106"/>
      <c r="K570" s="209" t="b">
        <f>IF(ABS(E570-SUM(E571,E585,E593:E594,E598))&lt;0.001,TRUE,FALSE)</f>
        <v>1</v>
      </c>
    </row>
    <row r="571" spans="1:11" s="104" customFormat="1" ht="28.5" customHeight="1" x14ac:dyDescent="0.2">
      <c r="A571" s="6"/>
      <c r="B571" s="595" t="s">
        <v>183</v>
      </c>
      <c r="C571" s="596"/>
      <c r="D571" s="600"/>
      <c r="E571" s="327">
        <v>1055208399.948011</v>
      </c>
      <c r="F571" s="177">
        <v>-6.198687081798393E-2</v>
      </c>
      <c r="G571" s="109"/>
      <c r="H571" s="106"/>
      <c r="K571" s="209" t="b">
        <f>IF(ABS(E571-SUM(E572:E584))&lt;0.001,TRUE,FALSE)</f>
        <v>1</v>
      </c>
    </row>
    <row r="572" spans="1:11" s="104" customFormat="1" ht="12.75" x14ac:dyDescent="0.2">
      <c r="A572" s="6"/>
      <c r="B572" s="601" t="s">
        <v>53</v>
      </c>
      <c r="C572" s="602"/>
      <c r="D572" s="603"/>
      <c r="E572" s="328">
        <v>790728443.32000065</v>
      </c>
      <c r="F572" s="174">
        <v>5.2768155363338565E-2</v>
      </c>
      <c r="G572" s="109"/>
      <c r="H572" s="106"/>
    </row>
    <row r="573" spans="1:11" s="104" customFormat="1" ht="12.75" x14ac:dyDescent="0.2">
      <c r="A573" s="6"/>
      <c r="B573" s="169" t="s">
        <v>360</v>
      </c>
      <c r="C573" s="383"/>
      <c r="D573" s="384"/>
      <c r="E573" s="328">
        <v>38419131.367280006</v>
      </c>
      <c r="F573" s="174">
        <v>-0.76806121950060513</v>
      </c>
      <c r="G573" s="109"/>
      <c r="H573" s="106"/>
    </row>
    <row r="574" spans="1:11" s="104" customFormat="1" ht="42.75" customHeight="1" x14ac:dyDescent="0.2">
      <c r="A574" s="6"/>
      <c r="B574" s="601" t="s">
        <v>429</v>
      </c>
      <c r="C574" s="602"/>
      <c r="D574" s="603"/>
      <c r="E574" s="328">
        <v>45465983.510000169</v>
      </c>
      <c r="F574" s="174">
        <v>4.2517358365155911E-2</v>
      </c>
      <c r="G574" s="109"/>
      <c r="H574" s="106"/>
    </row>
    <row r="575" spans="1:11" s="104" customFormat="1" ht="15" customHeight="1" x14ac:dyDescent="0.2">
      <c r="A575" s="6"/>
      <c r="B575" s="601" t="s">
        <v>54</v>
      </c>
      <c r="C575" s="602"/>
      <c r="D575" s="603"/>
      <c r="E575" s="328">
        <v>2871932.1999999993</v>
      </c>
      <c r="F575" s="174">
        <v>-4.8729756610569663E-2</v>
      </c>
      <c r="G575" s="109"/>
      <c r="H575" s="106"/>
    </row>
    <row r="576" spans="1:11" s="104" customFormat="1" ht="15" customHeight="1" x14ac:dyDescent="0.2">
      <c r="A576" s="6"/>
      <c r="B576" s="601" t="s">
        <v>627</v>
      </c>
      <c r="C576" s="602"/>
      <c r="D576" s="603"/>
      <c r="E576" s="328">
        <v>7349208.1099999817</v>
      </c>
      <c r="F576" s="174">
        <v>5.4880145009597259E-2</v>
      </c>
      <c r="G576" s="109"/>
      <c r="H576" s="106"/>
    </row>
    <row r="577" spans="1:11" s="104" customFormat="1" ht="12.75" x14ac:dyDescent="0.2">
      <c r="A577" s="6"/>
      <c r="B577" s="601" t="s">
        <v>302</v>
      </c>
      <c r="C577" s="602"/>
      <c r="D577" s="603"/>
      <c r="E577" s="328">
        <v>575.7299999999999</v>
      </c>
      <c r="F577" s="174">
        <v>-9.4949145614890207E-2</v>
      </c>
      <c r="G577" s="109"/>
      <c r="H577" s="106"/>
    </row>
    <row r="578" spans="1:11" s="104" customFormat="1" ht="12.75" x14ac:dyDescent="0.2">
      <c r="A578" s="6"/>
      <c r="B578" s="169" t="s">
        <v>184</v>
      </c>
      <c r="C578" s="170"/>
      <c r="D578" s="171"/>
      <c r="E578" s="328">
        <v>68037955.979999974</v>
      </c>
      <c r="F578" s="174">
        <v>7.2222813777419237E-2</v>
      </c>
      <c r="G578" s="109"/>
      <c r="H578" s="110"/>
    </row>
    <row r="579" spans="1:11" s="104" customFormat="1" ht="12.75" x14ac:dyDescent="0.2">
      <c r="A579" s="6"/>
      <c r="B579" s="395" t="s">
        <v>373</v>
      </c>
      <c r="C579" s="170"/>
      <c r="D579" s="171"/>
      <c r="E579" s="328">
        <v>87093584.030000016</v>
      </c>
      <c r="F579" s="174">
        <v>0.12903183448643785</v>
      </c>
      <c r="G579" s="109"/>
      <c r="H579" s="110"/>
    </row>
    <row r="580" spans="1:11" s="104" customFormat="1" ht="14.25" customHeight="1" x14ac:dyDescent="0.2">
      <c r="A580" s="6"/>
      <c r="B580" s="169" t="s">
        <v>185</v>
      </c>
      <c r="C580" s="170"/>
      <c r="D580" s="171"/>
      <c r="E580" s="328">
        <v>67695.390729999999</v>
      </c>
      <c r="F580" s="174">
        <v>2.428132523916493E-2</v>
      </c>
      <c r="G580" s="109"/>
      <c r="H580" s="110"/>
    </row>
    <row r="581" spans="1:11" s="104" customFormat="1" ht="12.75" x14ac:dyDescent="0.2">
      <c r="A581" s="6"/>
      <c r="B581" s="601" t="s">
        <v>186</v>
      </c>
      <c r="C581" s="602"/>
      <c r="D581" s="603"/>
      <c r="E581" s="328">
        <v>14849264.200000001</v>
      </c>
      <c r="F581" s="174">
        <v>9.947153529243935E-2</v>
      </c>
      <c r="G581" s="109"/>
      <c r="H581" s="110"/>
    </row>
    <row r="582" spans="1:11" s="104" customFormat="1" ht="12.75" x14ac:dyDescent="0.2">
      <c r="A582" s="6"/>
      <c r="B582" s="601" t="s">
        <v>187</v>
      </c>
      <c r="C582" s="602"/>
      <c r="D582" s="603"/>
      <c r="E582" s="328"/>
      <c r="F582" s="174"/>
      <c r="G582" s="109"/>
      <c r="H582" s="106"/>
    </row>
    <row r="583" spans="1:11" s="104" customFormat="1" ht="12.75" x14ac:dyDescent="0.2">
      <c r="A583" s="6"/>
      <c r="B583" s="601" t="s">
        <v>188</v>
      </c>
      <c r="C583" s="602"/>
      <c r="D583" s="603"/>
      <c r="E583" s="328">
        <v>106934.10999999986</v>
      </c>
      <c r="F583" s="174">
        <v>-1.574734516035714E-2</v>
      </c>
      <c r="G583" s="109"/>
      <c r="H583" s="106"/>
    </row>
    <row r="584" spans="1:11" s="104" customFormat="1" ht="21" customHeight="1" x14ac:dyDescent="0.2">
      <c r="A584" s="6"/>
      <c r="B584" s="601" t="s">
        <v>378</v>
      </c>
      <c r="C584" s="602"/>
      <c r="D584" s="603"/>
      <c r="E584" s="328">
        <v>217692</v>
      </c>
      <c r="F584" s="174">
        <v>-0.33333333333333337</v>
      </c>
      <c r="G584" s="109"/>
      <c r="H584" s="106"/>
    </row>
    <row r="585" spans="1:11" s="104" customFormat="1" ht="18" customHeight="1" x14ac:dyDescent="0.2">
      <c r="A585" s="6"/>
      <c r="B585" s="595" t="s">
        <v>55</v>
      </c>
      <c r="C585" s="596"/>
      <c r="D585" s="600"/>
      <c r="E585" s="327">
        <v>27978933.026277985</v>
      </c>
      <c r="F585" s="177">
        <v>0.13890342394950794</v>
      </c>
      <c r="G585" s="108"/>
      <c r="H585" s="106"/>
      <c r="K585" s="209" t="b">
        <f>IF(ABS(E585-SUM(E586,E589,E592))&lt;0.001,TRUE,FALSE)</f>
        <v>1</v>
      </c>
    </row>
    <row r="586" spans="1:11" s="104" customFormat="1" ht="15" customHeight="1" x14ac:dyDescent="0.2">
      <c r="A586" s="6"/>
      <c r="B586" s="619" t="s">
        <v>56</v>
      </c>
      <c r="C586" s="620"/>
      <c r="D586" s="621"/>
      <c r="E586" s="328">
        <v>14086887.075368995</v>
      </c>
      <c r="F586" s="174">
        <v>2.8550152809448948E-2</v>
      </c>
      <c r="G586" s="109"/>
      <c r="H586" s="106"/>
      <c r="K586" s="209" t="b">
        <f>IF(ABS(E586-SUM(E587:E588))&lt;0.001,TRUE,FALSE)</f>
        <v>1</v>
      </c>
    </row>
    <row r="587" spans="1:11" s="104" customFormat="1" ht="15" customHeight="1" x14ac:dyDescent="0.2">
      <c r="A587" s="6"/>
      <c r="B587" s="601" t="s">
        <v>57</v>
      </c>
      <c r="C587" s="602"/>
      <c r="D587" s="603"/>
      <c r="E587" s="328">
        <v>634803.86999999313</v>
      </c>
      <c r="F587" s="174">
        <v>4.6442251559425607E-2</v>
      </c>
      <c r="G587" s="109"/>
      <c r="H587" s="111"/>
    </row>
    <row r="588" spans="1:11" s="104" customFormat="1" ht="18" customHeight="1" x14ac:dyDescent="0.2">
      <c r="A588" s="24"/>
      <c r="B588" s="601" t="s">
        <v>58</v>
      </c>
      <c r="C588" s="602"/>
      <c r="D588" s="603"/>
      <c r="E588" s="328">
        <v>13452083.205369001</v>
      </c>
      <c r="F588" s="174">
        <v>2.7720929995830534E-2</v>
      </c>
      <c r="G588" s="109"/>
      <c r="H588" s="112"/>
    </row>
    <row r="589" spans="1:11" s="104" customFormat="1" ht="15" customHeight="1" x14ac:dyDescent="0.2">
      <c r="A589" s="24"/>
      <c r="B589" s="619" t="s">
        <v>379</v>
      </c>
      <c r="C589" s="620"/>
      <c r="D589" s="621"/>
      <c r="E589" s="328">
        <v>13892045.950908992</v>
      </c>
      <c r="F589" s="174">
        <v>0.27793639340141985</v>
      </c>
      <c r="G589" s="109"/>
      <c r="H589" s="107"/>
      <c r="K589" s="209" t="b">
        <f>IF(ABS(E589-SUM(E590:E591))&lt;0.001,TRUE,FALSE)</f>
        <v>1</v>
      </c>
    </row>
    <row r="590" spans="1:11" s="104" customFormat="1" ht="15" customHeight="1" x14ac:dyDescent="0.2">
      <c r="A590" s="6"/>
      <c r="B590" s="601" t="s">
        <v>372</v>
      </c>
      <c r="C590" s="602"/>
      <c r="D590" s="603"/>
      <c r="E590" s="328">
        <v>7443.17</v>
      </c>
      <c r="F590" s="174"/>
      <c r="G590" s="109"/>
      <c r="H590" s="106"/>
    </row>
    <row r="591" spans="1:11" s="104" customFormat="1" ht="15" customHeight="1" x14ac:dyDescent="0.2">
      <c r="A591" s="6"/>
      <c r="B591" s="601" t="s">
        <v>434</v>
      </c>
      <c r="C591" s="602"/>
      <c r="D591" s="603"/>
      <c r="E591" s="328">
        <v>13884602.780908993</v>
      </c>
      <c r="F591" s="174">
        <v>0.27725169239633485</v>
      </c>
      <c r="G591" s="109"/>
      <c r="H591" s="111"/>
    </row>
    <row r="592" spans="1:11" s="104" customFormat="1" ht="18" customHeight="1" x14ac:dyDescent="0.2">
      <c r="A592" s="6"/>
      <c r="B592" s="619" t="s">
        <v>180</v>
      </c>
      <c r="C592" s="620"/>
      <c r="D592" s="621"/>
      <c r="E592" s="328"/>
      <c r="F592" s="174"/>
      <c r="G592" s="109"/>
      <c r="H592" s="111"/>
    </row>
    <row r="593" spans="1:11" s="104" customFormat="1" ht="26.25" customHeight="1" x14ac:dyDescent="0.2">
      <c r="A593" s="24"/>
      <c r="B593" s="595" t="s">
        <v>189</v>
      </c>
      <c r="C593" s="596"/>
      <c r="D593" s="600"/>
      <c r="E593" s="327">
        <v>101996311.60999995</v>
      </c>
      <c r="F593" s="177">
        <v>3.6239155294355285E-2</v>
      </c>
      <c r="G593" s="109"/>
      <c r="H593" s="107"/>
    </row>
    <row r="594" spans="1:11" s="104" customFormat="1" ht="17.25" customHeight="1" x14ac:dyDescent="0.2">
      <c r="A594" s="6"/>
      <c r="B594" s="595" t="s">
        <v>190</v>
      </c>
      <c r="C594" s="596"/>
      <c r="D594" s="600"/>
      <c r="E594" s="327">
        <v>130193527.07000001</v>
      </c>
      <c r="F594" s="177">
        <v>0.12576103843056119</v>
      </c>
      <c r="G594" s="109"/>
      <c r="H594" s="106"/>
      <c r="K594" s="209" t="b">
        <f>IF(ABS(E594-SUM(E595:E597))&lt;0.001,TRUE,FALSE)</f>
        <v>1</v>
      </c>
    </row>
    <row r="595" spans="1:11" s="104" customFormat="1" ht="17.25" customHeight="1" x14ac:dyDescent="0.2">
      <c r="A595" s="6"/>
      <c r="B595" s="601" t="s">
        <v>191</v>
      </c>
      <c r="C595" s="602"/>
      <c r="D595" s="603"/>
      <c r="E595" s="328">
        <v>112285616.74000001</v>
      </c>
      <c r="F595" s="174">
        <v>0.15763400640743552</v>
      </c>
      <c r="G595" s="109"/>
      <c r="H595" s="106"/>
    </row>
    <row r="596" spans="1:11" s="104" customFormat="1" ht="17.25" customHeight="1" x14ac:dyDescent="0.2">
      <c r="A596" s="6"/>
      <c r="B596" s="601" t="s">
        <v>392</v>
      </c>
      <c r="C596" s="602"/>
      <c r="D596" s="603"/>
      <c r="E596" s="328">
        <v>37772.749999999985</v>
      </c>
      <c r="F596" s="174">
        <v>-5.9910477738274515E-2</v>
      </c>
      <c r="G596" s="109"/>
      <c r="H596" s="106"/>
    </row>
    <row r="597" spans="1:11" s="104" customFormat="1" ht="33" customHeight="1" x14ac:dyDescent="0.2">
      <c r="A597" s="6"/>
      <c r="B597" s="592" t="s">
        <v>393</v>
      </c>
      <c r="C597" s="383"/>
      <c r="D597" s="384"/>
      <c r="E597" s="328">
        <v>17870137.579999998</v>
      </c>
      <c r="F597" s="174">
        <v>-3.993067357846436E-2</v>
      </c>
      <c r="G597" s="109"/>
      <c r="H597" s="106"/>
    </row>
    <row r="598" spans="1:11" s="104" customFormat="1" ht="32.25" customHeight="1" x14ac:dyDescent="0.2">
      <c r="A598" s="6"/>
      <c r="B598" s="595" t="s">
        <v>82</v>
      </c>
      <c r="C598" s="609"/>
      <c r="D598" s="610"/>
      <c r="E598" s="327">
        <v>-10638576</v>
      </c>
      <c r="F598" s="177">
        <v>3.0727143569668769E-2</v>
      </c>
      <c r="G598" s="102"/>
      <c r="H598" s="106"/>
    </row>
    <row r="599" spans="1:11" s="104" customFormat="1" ht="12.75" customHeight="1" x14ac:dyDescent="0.2">
      <c r="A599" s="24"/>
      <c r="B599" s="604" t="s">
        <v>60</v>
      </c>
      <c r="C599" s="605"/>
      <c r="D599" s="606"/>
      <c r="E599" s="327">
        <v>44732190.871324033</v>
      </c>
      <c r="F599" s="177">
        <v>5.3309252733074075E-2</v>
      </c>
      <c r="G599" s="105"/>
      <c r="H599" s="107"/>
      <c r="K599" s="209" t="b">
        <f>IF(ABS(E599-SUM(E600:E602))&lt;0.001,TRUE,FALSE)</f>
        <v>1</v>
      </c>
    </row>
    <row r="600" spans="1:11" s="104" customFormat="1" ht="12.75" customHeight="1" x14ac:dyDescent="0.2">
      <c r="A600" s="24"/>
      <c r="B600" s="597" t="s">
        <v>390</v>
      </c>
      <c r="C600" s="598"/>
      <c r="D600" s="599"/>
      <c r="E600" s="328">
        <v>17315667.658663001</v>
      </c>
      <c r="F600" s="174">
        <v>-5.9592047214850119E-2</v>
      </c>
      <c r="G600" s="105"/>
      <c r="H600" s="107"/>
    </row>
    <row r="601" spans="1:11" s="104" customFormat="1" ht="12.75" x14ac:dyDescent="0.2">
      <c r="A601" s="24"/>
      <c r="B601" s="597" t="s">
        <v>391</v>
      </c>
      <c r="C601" s="598"/>
      <c r="D601" s="599"/>
      <c r="E601" s="328">
        <v>27416523.212661032</v>
      </c>
      <c r="F601" s="174">
        <v>0.13972859488447353</v>
      </c>
      <c r="G601" s="105"/>
      <c r="H601" s="107"/>
    </row>
    <row r="602" spans="1:11" s="104" customFormat="1" ht="12.75" x14ac:dyDescent="0.2">
      <c r="A602" s="24"/>
      <c r="B602" s="597" t="s">
        <v>462</v>
      </c>
      <c r="C602" s="598"/>
      <c r="D602" s="599"/>
      <c r="E602" s="328"/>
      <c r="F602" s="174"/>
      <c r="G602" s="105"/>
      <c r="H602" s="107"/>
    </row>
    <row r="603" spans="1:11" s="359" customFormat="1" ht="12.75" hidden="1" x14ac:dyDescent="0.2">
      <c r="A603" s="6"/>
      <c r="B603" s="604"/>
      <c r="C603" s="605"/>
      <c r="D603" s="606"/>
      <c r="E603" s="327"/>
      <c r="F603" s="177"/>
      <c r="G603" s="109"/>
      <c r="H603" s="106"/>
    </row>
    <row r="604" spans="1:11" s="359" customFormat="1" ht="32.25" customHeight="1" x14ac:dyDescent="0.2">
      <c r="A604" s="356"/>
      <c r="B604" s="604" t="s">
        <v>481</v>
      </c>
      <c r="C604" s="605"/>
      <c r="D604" s="606"/>
      <c r="E604" s="327"/>
      <c r="F604" s="327"/>
      <c r="G604" s="357"/>
      <c r="H604" s="358"/>
    </row>
    <row r="605" spans="1:11" s="359" customFormat="1" ht="24.75" customHeight="1" x14ac:dyDescent="0.2">
      <c r="A605" s="356"/>
      <c r="B605" s="604" t="s">
        <v>482</v>
      </c>
      <c r="C605" s="611"/>
      <c r="D605" s="612"/>
      <c r="E605" s="328"/>
      <c r="F605" s="174"/>
      <c r="G605" s="357"/>
      <c r="H605" s="358"/>
    </row>
    <row r="606" spans="1:11" s="359" customFormat="1" ht="21" customHeight="1" x14ac:dyDescent="0.2">
      <c r="A606" s="356"/>
      <c r="B606" s="604" t="s">
        <v>342</v>
      </c>
      <c r="C606" s="611"/>
      <c r="D606" s="612"/>
      <c r="E606" s="327">
        <v>335320222.46004093</v>
      </c>
      <c r="F606" s="177">
        <v>-0.12801096030661741</v>
      </c>
      <c r="G606" s="357"/>
      <c r="H606" s="358"/>
      <c r="K606" s="209" t="b">
        <f>IF(ABS(E606-SUM(E607,E616))&lt;0.001,TRUE,FALSE)</f>
        <v>1</v>
      </c>
    </row>
    <row r="607" spans="1:11" s="104" customFormat="1" ht="18" customHeight="1" x14ac:dyDescent="0.2">
      <c r="A607" s="356"/>
      <c r="B607" s="595" t="s">
        <v>61</v>
      </c>
      <c r="C607" s="596"/>
      <c r="D607" s="600"/>
      <c r="E607" s="327">
        <v>70814940.826121986</v>
      </c>
      <c r="F607" s="177">
        <v>-7.6924879461441886E-2</v>
      </c>
      <c r="G607" s="357"/>
      <c r="H607" s="358"/>
      <c r="K607" s="209" t="b">
        <f>IF(ABS(E607-SUM(E608:E615))&lt;0.001,TRUE,FALSE)</f>
        <v>0</v>
      </c>
    </row>
    <row r="608" spans="1:11" s="104" customFormat="1" ht="15" customHeight="1" x14ac:dyDescent="0.2">
      <c r="A608" s="6"/>
      <c r="B608" s="601" t="s">
        <v>471</v>
      </c>
      <c r="C608" s="602"/>
      <c r="D608" s="603"/>
      <c r="E608" s="328">
        <v>9229.33</v>
      </c>
      <c r="F608" s="174"/>
      <c r="G608" s="108"/>
      <c r="H608" s="106"/>
    </row>
    <row r="609" spans="1:11" s="104" customFormat="1" ht="15" customHeight="1" x14ac:dyDescent="0.2">
      <c r="A609" s="6"/>
      <c r="B609" s="601" t="s">
        <v>473</v>
      </c>
      <c r="C609" s="602"/>
      <c r="D609" s="603"/>
      <c r="E609" s="328">
        <v>70077372.390143022</v>
      </c>
      <c r="F609" s="174">
        <v>-7.2800370071956277E-2</v>
      </c>
      <c r="G609" s="108"/>
      <c r="H609" s="106"/>
    </row>
    <row r="610" spans="1:11" s="104" customFormat="1" ht="15" customHeight="1" x14ac:dyDescent="0.2">
      <c r="A610" s="6"/>
      <c r="B610" s="601" t="s">
        <v>430</v>
      </c>
      <c r="C610" s="602"/>
      <c r="D610" s="603"/>
      <c r="E610" s="328"/>
      <c r="F610" s="174"/>
      <c r="G610" s="108"/>
      <c r="H610" s="106"/>
    </row>
    <row r="611" spans="1:11" s="104" customFormat="1" ht="12.75" customHeight="1" x14ac:dyDescent="0.2">
      <c r="A611" s="6"/>
      <c r="B611" s="601" t="s">
        <v>469</v>
      </c>
      <c r="C611" s="602"/>
      <c r="D611" s="603"/>
      <c r="E611" s="328">
        <v>46.25</v>
      </c>
      <c r="F611" s="174"/>
      <c r="G611" s="109"/>
      <c r="H611" s="106"/>
    </row>
    <row r="612" spans="1:11" s="104" customFormat="1" ht="12.75" customHeight="1" x14ac:dyDescent="0.2">
      <c r="A612" s="6"/>
      <c r="B612" s="601" t="s">
        <v>399</v>
      </c>
      <c r="C612" s="602"/>
      <c r="D612" s="603"/>
      <c r="E612" s="328"/>
      <c r="F612" s="174"/>
      <c r="G612" s="109"/>
      <c r="H612" s="106"/>
    </row>
    <row r="613" spans="1:11" s="104" customFormat="1" ht="12.75" customHeight="1" x14ac:dyDescent="0.2">
      <c r="A613" s="6"/>
      <c r="B613" s="601" t="s">
        <v>400</v>
      </c>
      <c r="C613" s="602"/>
      <c r="D613" s="603"/>
      <c r="E613" s="328"/>
      <c r="F613" s="174"/>
      <c r="G613" s="102"/>
      <c r="H613" s="106"/>
    </row>
    <row r="614" spans="1:11" s="104" customFormat="1" ht="12.75" customHeight="1" x14ac:dyDescent="0.2">
      <c r="A614" s="6"/>
      <c r="B614" s="597" t="s">
        <v>443</v>
      </c>
      <c r="C614" s="598"/>
      <c r="D614" s="599"/>
      <c r="E614" s="328">
        <v>695015.19597899995</v>
      </c>
      <c r="F614" s="174">
        <v>-0.37088523410684449</v>
      </c>
      <c r="G614" s="102"/>
      <c r="H614" s="106"/>
    </row>
    <row r="615" spans="1:11" s="104" customFormat="1" ht="11.25" customHeight="1" x14ac:dyDescent="0.2">
      <c r="A615" s="6"/>
      <c r="B615" s="597" t="s">
        <v>401</v>
      </c>
      <c r="C615" s="598"/>
      <c r="D615" s="599"/>
      <c r="E615" s="328">
        <v>33102.329999999987</v>
      </c>
      <c r="F615" s="174">
        <v>-0.30999753617672199</v>
      </c>
      <c r="G615" s="102"/>
      <c r="H615" s="106"/>
    </row>
    <row r="616" spans="1:11" s="104" customFormat="1" ht="18.75" customHeight="1" x14ac:dyDescent="0.2">
      <c r="A616" s="6"/>
      <c r="B616" s="595" t="s">
        <v>62</v>
      </c>
      <c r="C616" s="596"/>
      <c r="D616" s="600"/>
      <c r="E616" s="327">
        <v>264505281.63391897</v>
      </c>
      <c r="F616" s="177">
        <v>-0.1407424564367401</v>
      </c>
      <c r="G616" s="109"/>
      <c r="H616" s="113"/>
      <c r="K616" s="209" t="b">
        <f>IF(ABS(E616-SUM(E617:E625))&lt;0.001,TRUE,FALSE)</f>
        <v>1</v>
      </c>
    </row>
    <row r="617" spans="1:11" s="104" customFormat="1" ht="12.75" customHeight="1" x14ac:dyDescent="0.2">
      <c r="A617" s="6"/>
      <c r="B617" s="601" t="s">
        <v>470</v>
      </c>
      <c r="C617" s="602"/>
      <c r="D617" s="603"/>
      <c r="E617" s="328">
        <v>141864954.80111513</v>
      </c>
      <c r="F617" s="174">
        <v>-0.22237388706775651</v>
      </c>
      <c r="G617" s="109"/>
      <c r="H617" s="113"/>
    </row>
    <row r="618" spans="1:11" s="104" customFormat="1" ht="12.75" customHeight="1" x14ac:dyDescent="0.2">
      <c r="A618" s="6"/>
      <c r="B618" s="601" t="s">
        <v>474</v>
      </c>
      <c r="C618" s="602"/>
      <c r="D618" s="603"/>
      <c r="E618" s="328">
        <v>88024366.827659935</v>
      </c>
      <c r="F618" s="174"/>
      <c r="G618" s="109"/>
      <c r="H618" s="113"/>
    </row>
    <row r="619" spans="1:11" s="104" customFormat="1" ht="12.75" customHeight="1" x14ac:dyDescent="0.2">
      <c r="A619" s="6"/>
      <c r="B619" s="601" t="s">
        <v>402</v>
      </c>
      <c r="C619" s="602"/>
      <c r="D619" s="603"/>
      <c r="E619" s="328">
        <v>-3533.6299999999806</v>
      </c>
      <c r="F619" s="174"/>
      <c r="G619" s="109"/>
      <c r="H619" s="113"/>
    </row>
    <row r="620" spans="1:11" s="104" customFormat="1" ht="12.75" customHeight="1" x14ac:dyDescent="0.2">
      <c r="A620" s="6"/>
      <c r="B620" s="601" t="s">
        <v>469</v>
      </c>
      <c r="C620" s="602"/>
      <c r="D620" s="603"/>
      <c r="E620" s="328">
        <v>1031033.49</v>
      </c>
      <c r="F620" s="174">
        <v>-0.38232012471719801</v>
      </c>
      <c r="G620" s="109"/>
      <c r="H620" s="113"/>
    </row>
    <row r="621" spans="1:11" s="104" customFormat="1" ht="12.75" customHeight="1" x14ac:dyDescent="0.2">
      <c r="A621" s="6"/>
      <c r="B621" s="601" t="s">
        <v>472</v>
      </c>
      <c r="C621" s="602"/>
      <c r="D621" s="603"/>
      <c r="E621" s="328">
        <v>17250384.360000029</v>
      </c>
      <c r="F621" s="174"/>
      <c r="G621" s="109"/>
      <c r="H621" s="113"/>
    </row>
    <row r="622" spans="1:11" s="104" customFormat="1" ht="12.75" customHeight="1" x14ac:dyDescent="0.2">
      <c r="A622" s="6"/>
      <c r="B622" s="601" t="s">
        <v>399</v>
      </c>
      <c r="C622" s="602"/>
      <c r="D622" s="603"/>
      <c r="E622" s="328">
        <v>11945047.1381</v>
      </c>
      <c r="F622" s="174">
        <v>-0.88103434912164846</v>
      </c>
      <c r="G622" s="109"/>
      <c r="H622" s="113"/>
    </row>
    <row r="623" spans="1:11" s="104" customFormat="1" ht="12.75" customHeight="1" x14ac:dyDescent="0.2">
      <c r="A623" s="6"/>
      <c r="B623" s="601" t="s">
        <v>400</v>
      </c>
      <c r="C623" s="602"/>
      <c r="D623" s="603"/>
      <c r="E623" s="328">
        <v>0</v>
      </c>
      <c r="F623" s="174">
        <v>-1</v>
      </c>
      <c r="G623" s="109"/>
      <c r="H623" s="113"/>
    </row>
    <row r="624" spans="1:11" s="457" customFormat="1" ht="12.75" customHeight="1" x14ac:dyDescent="0.2">
      <c r="A624" s="6"/>
      <c r="B624" s="169" t="s">
        <v>425</v>
      </c>
      <c r="C624" s="383"/>
      <c r="D624" s="384"/>
      <c r="E624" s="328">
        <v>3565039.2993059992</v>
      </c>
      <c r="F624" s="174">
        <v>0.26055904115774009</v>
      </c>
      <c r="G624" s="109"/>
      <c r="H624" s="113"/>
    </row>
    <row r="625" spans="1:11" s="457" customFormat="1" ht="21" customHeight="1" x14ac:dyDescent="0.2">
      <c r="A625" s="452"/>
      <c r="B625" s="616" t="s">
        <v>403</v>
      </c>
      <c r="C625" s="617"/>
      <c r="D625" s="618"/>
      <c r="E625" s="453">
        <v>827989.34773799987</v>
      </c>
      <c r="F625" s="454">
        <v>-0.7313458725351818</v>
      </c>
      <c r="G625" s="455"/>
      <c r="H625" s="456"/>
    </row>
    <row r="626" spans="1:11" s="457" customFormat="1" ht="18.75" customHeight="1" x14ac:dyDescent="0.2">
      <c r="A626" s="452"/>
      <c r="B626" s="604" t="s">
        <v>343</v>
      </c>
      <c r="C626" s="605"/>
      <c r="D626" s="605"/>
      <c r="E626" s="458"/>
      <c r="F626" s="459"/>
      <c r="G626" s="460"/>
      <c r="H626" s="461"/>
    </row>
    <row r="627" spans="1:11" s="457" customFormat="1" ht="15" customHeight="1" x14ac:dyDescent="0.2">
      <c r="A627" s="452"/>
      <c r="B627" s="604" t="s">
        <v>344</v>
      </c>
      <c r="C627" s="605"/>
      <c r="D627" s="605"/>
      <c r="E627" s="458">
        <v>23143448.918322012</v>
      </c>
      <c r="F627" s="459">
        <v>4.3976276674820847E-2</v>
      </c>
      <c r="G627" s="460"/>
      <c r="H627" s="461"/>
      <c r="K627" s="209" t="b">
        <f>IF(ABS(E627-SUM(E628:E630))&lt;0.001,TRUE,FALSE)</f>
        <v>1</v>
      </c>
    </row>
    <row r="628" spans="1:11" s="457" customFormat="1" ht="12.75" customHeight="1" x14ac:dyDescent="0.2">
      <c r="A628" s="452"/>
      <c r="B628" s="595" t="s">
        <v>63</v>
      </c>
      <c r="C628" s="596"/>
      <c r="D628" s="596"/>
      <c r="E628" s="453">
        <v>7279169.8183220113</v>
      </c>
      <c r="F628" s="454">
        <v>-4.2647719211676316E-2</v>
      </c>
      <c r="G628" s="462"/>
      <c r="H628" s="461"/>
    </row>
    <row r="629" spans="1:11" s="751" customFormat="1" ht="22.5" customHeight="1" x14ac:dyDescent="0.2">
      <c r="A629" s="452"/>
      <c r="B629" s="595" t="s">
        <v>64</v>
      </c>
      <c r="C629" s="596"/>
      <c r="D629" s="596"/>
      <c r="E629" s="453">
        <v>15864279.100000001</v>
      </c>
      <c r="F629" s="454">
        <v>0.19483625199226617</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13" t="s">
        <v>290</v>
      </c>
      <c r="C632" s="614"/>
      <c r="D632" s="615"/>
      <c r="E632" s="326">
        <v>1707934457.9039755</v>
      </c>
      <c r="F632" s="243">
        <v>-5.2435613209273035E-2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JUIN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626"/>
      <c r="C636" s="627"/>
      <c r="D636" s="87"/>
      <c r="E636" s="750" t="s">
        <v>6</v>
      </c>
      <c r="F636" s="339" t="str">
        <f>$H$5</f>
        <v>GAM</v>
      </c>
      <c r="G636" s="749"/>
      <c r="H636" s="89"/>
      <c r="I636" s="20"/>
    </row>
    <row r="637" spans="1:11" ht="15.75" customHeight="1" x14ac:dyDescent="0.2">
      <c r="A637" s="114"/>
      <c r="B637" s="126" t="s">
        <v>475</v>
      </c>
      <c r="C637" s="126"/>
      <c r="D637" s="126"/>
      <c r="E637" s="326">
        <v>70138500.146679997</v>
      </c>
      <c r="F637" s="243">
        <v>7.3016753071716956E-2</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9143716721.2502537</v>
      </c>
      <c r="F639" s="412">
        <v>0.18118439878500237</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4860994.0100000016</v>
      </c>
      <c r="F641" s="412">
        <v>-0.15317953863227252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9984965.1500000004</v>
      </c>
      <c r="F643" s="408">
        <v>0.21680344050186173</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2190.6000000000004</v>
      </c>
      <c r="F650" s="179">
        <v>-0.31350673769978055</v>
      </c>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17455705644.047302</v>
      </c>
      <c r="F659" s="418">
        <v>6.2349572189237756E-2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JUIN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2256295.0900000003</v>
      </c>
      <c r="D9" s="290">
        <v>32318.66</v>
      </c>
      <c r="E9" s="290">
        <v>11628.22</v>
      </c>
      <c r="F9" s="179">
        <v>-0.10985635990314901</v>
      </c>
      <c r="G9" s="20"/>
      <c r="H9" s="5"/>
      <c r="I9" s="5"/>
    </row>
    <row r="10" spans="1:9" ht="10.5" customHeight="1" x14ac:dyDescent="0.2">
      <c r="B10" s="16" t="s">
        <v>100</v>
      </c>
      <c r="C10" s="289">
        <v>35481.869999999995</v>
      </c>
      <c r="D10" s="290"/>
      <c r="E10" s="290">
        <v>89.5</v>
      </c>
      <c r="F10" s="179">
        <v>-0.26262460218532591</v>
      </c>
      <c r="G10" s="20"/>
      <c r="H10" s="5"/>
      <c r="I10" s="5"/>
    </row>
    <row r="11" spans="1:9" ht="10.5" customHeight="1" x14ac:dyDescent="0.2">
      <c r="B11" s="16" t="s">
        <v>340</v>
      </c>
      <c r="C11" s="289">
        <v>350083.92000000027</v>
      </c>
      <c r="D11" s="290">
        <v>5327.8600000000006</v>
      </c>
      <c r="E11" s="290">
        <v>1196.3499999999999</v>
      </c>
      <c r="F11" s="179">
        <v>-0.24193810920979608</v>
      </c>
      <c r="G11" s="20"/>
      <c r="H11" s="5"/>
      <c r="I11" s="5"/>
    </row>
    <row r="12" spans="1:9" ht="10.5" customHeight="1" x14ac:dyDescent="0.2">
      <c r="B12" s="340" t="s">
        <v>90</v>
      </c>
      <c r="C12" s="289">
        <v>349713.79000000033</v>
      </c>
      <c r="D12" s="290">
        <v>5204.26</v>
      </c>
      <c r="E12" s="290">
        <v>1194.43</v>
      </c>
      <c r="F12" s="179">
        <v>-0.24172360508068014</v>
      </c>
      <c r="G12" s="20"/>
      <c r="H12" s="5"/>
      <c r="I12" s="5"/>
    </row>
    <row r="13" spans="1:9" ht="10.5" customHeight="1" x14ac:dyDescent="0.2">
      <c r="B13" s="33" t="s">
        <v>304</v>
      </c>
      <c r="C13" s="289">
        <v>5186.3100000000013</v>
      </c>
      <c r="D13" s="290">
        <v>354.91999999999996</v>
      </c>
      <c r="E13" s="290"/>
      <c r="F13" s="179">
        <v>-0.26333125953450287</v>
      </c>
      <c r="G13" s="20"/>
      <c r="H13" s="5"/>
      <c r="I13" s="5"/>
    </row>
    <row r="14" spans="1:9" ht="10.5" customHeight="1" x14ac:dyDescent="0.2">
      <c r="B14" s="33" t="s">
        <v>305</v>
      </c>
      <c r="C14" s="289">
        <v>245.86</v>
      </c>
      <c r="D14" s="290">
        <v>245.86</v>
      </c>
      <c r="E14" s="290"/>
      <c r="F14" s="179">
        <v>0.16798099762470309</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270690.18000000028</v>
      </c>
      <c r="D16" s="290">
        <v>2148.9899999999998</v>
      </c>
      <c r="E16" s="290">
        <v>797.88</v>
      </c>
      <c r="F16" s="179">
        <v>-0.27337973438663299</v>
      </c>
      <c r="G16" s="20"/>
      <c r="H16" s="5"/>
      <c r="I16" s="5"/>
    </row>
    <row r="17" spans="1:9" ht="10.5" customHeight="1" x14ac:dyDescent="0.2">
      <c r="B17" s="33" t="s">
        <v>308</v>
      </c>
      <c r="C17" s="289">
        <v>106.32000000000001</v>
      </c>
      <c r="D17" s="290"/>
      <c r="E17" s="290"/>
      <c r="F17" s="179">
        <v>-0.4538449684080752</v>
      </c>
      <c r="G17" s="20"/>
      <c r="H17" s="5"/>
      <c r="I17" s="5"/>
    </row>
    <row r="18" spans="1:9" ht="10.5" customHeight="1" x14ac:dyDescent="0.2">
      <c r="B18" s="33" t="s">
        <v>309</v>
      </c>
      <c r="C18" s="289">
        <v>73485.12000000001</v>
      </c>
      <c r="D18" s="290">
        <v>2454.4900000000002</v>
      </c>
      <c r="E18" s="290">
        <v>396.55000000000007</v>
      </c>
      <c r="F18" s="179">
        <v>-9.5201045790003325E-2</v>
      </c>
      <c r="G18" s="20"/>
      <c r="H18" s="5"/>
      <c r="I18" s="5"/>
    </row>
    <row r="19" spans="1:9" ht="10.5" customHeight="1" x14ac:dyDescent="0.2">
      <c r="B19" s="33" t="s">
        <v>89</v>
      </c>
      <c r="C19" s="289">
        <v>370.13</v>
      </c>
      <c r="D19" s="290">
        <v>123.6</v>
      </c>
      <c r="E19" s="290">
        <v>1.92</v>
      </c>
      <c r="F19" s="179">
        <v>-0.40181976856939705</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80</v>
      </c>
      <c r="D23" s="290"/>
      <c r="E23" s="290"/>
      <c r="F23" s="179">
        <v>0</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73.600000000000009</v>
      </c>
      <c r="D25" s="290">
        <v>73.600000000000009</v>
      </c>
      <c r="E25" s="290"/>
      <c r="F25" s="179"/>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800268.73256999999</v>
      </c>
      <c r="D30" s="290"/>
      <c r="E30" s="290"/>
      <c r="F30" s="179">
        <v>6.1095900272538861E-2</v>
      </c>
      <c r="G30" s="34"/>
      <c r="H30" s="5"/>
      <c r="I30" s="5"/>
    </row>
    <row r="31" spans="1:9" ht="10.5" customHeight="1" x14ac:dyDescent="0.2">
      <c r="B31" s="16" t="s">
        <v>381</v>
      </c>
      <c r="C31" s="289">
        <v>76486.75999999998</v>
      </c>
      <c r="D31" s="290"/>
      <c r="E31" s="290">
        <v>600</v>
      </c>
      <c r="F31" s="179">
        <v>-0.12029561343721729</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760</v>
      </c>
      <c r="D34" s="290">
        <v>600</v>
      </c>
      <c r="E34" s="290"/>
      <c r="F34" s="179">
        <v>0.38307552320291172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3519529.9725699998</v>
      </c>
      <c r="D37" s="292">
        <v>38320.119999999995</v>
      </c>
      <c r="E37" s="292">
        <v>13514.069999999998</v>
      </c>
      <c r="F37" s="178">
        <v>-9.4415233658500908E-2</v>
      </c>
      <c r="G37" s="36"/>
    </row>
    <row r="38" spans="1:9" ht="10.5" customHeight="1" x14ac:dyDescent="0.2">
      <c r="B38" s="31" t="s">
        <v>102</v>
      </c>
      <c r="C38" s="291"/>
      <c r="D38" s="292"/>
      <c r="E38" s="292"/>
      <c r="F38" s="178"/>
      <c r="G38" s="20"/>
      <c r="H38" s="5"/>
      <c r="I38" s="5"/>
    </row>
    <row r="39" spans="1:9" ht="10.5" customHeight="1" x14ac:dyDescent="0.2">
      <c r="B39" s="16" t="s">
        <v>104</v>
      </c>
      <c r="C39" s="289">
        <v>12842558.370000001</v>
      </c>
      <c r="D39" s="290">
        <v>7802773.9000000069</v>
      </c>
      <c r="E39" s="290">
        <v>47030.79</v>
      </c>
      <c r="F39" s="179">
        <v>-9.0473824277163772E-2</v>
      </c>
      <c r="G39" s="34"/>
      <c r="H39" s="5"/>
      <c r="I39" s="5"/>
    </row>
    <row r="40" spans="1:9" ht="10.5" customHeight="1" x14ac:dyDescent="0.2">
      <c r="B40" s="33" t="s">
        <v>106</v>
      </c>
      <c r="C40" s="289">
        <v>12832785.480000004</v>
      </c>
      <c r="D40" s="290">
        <v>7798422.4000000078</v>
      </c>
      <c r="E40" s="290">
        <v>47003.91</v>
      </c>
      <c r="F40" s="179">
        <v>-9.060841917333573E-2</v>
      </c>
      <c r="G40" s="34"/>
      <c r="H40" s="5"/>
      <c r="I40" s="5"/>
    </row>
    <row r="41" spans="1:9" ht="10.5" customHeight="1" x14ac:dyDescent="0.2">
      <c r="B41" s="33" t="s">
        <v>304</v>
      </c>
      <c r="C41" s="289">
        <v>103922.42</v>
      </c>
      <c r="D41" s="290">
        <v>87672.989999999991</v>
      </c>
      <c r="E41" s="290">
        <v>90.6</v>
      </c>
      <c r="F41" s="179">
        <v>4.7143853679765479E-2</v>
      </c>
      <c r="G41" s="34"/>
      <c r="H41" s="5"/>
      <c r="I41" s="5"/>
    </row>
    <row r="42" spans="1:9" ht="10.5" customHeight="1" x14ac:dyDescent="0.2">
      <c r="B42" s="33" t="s">
        <v>305</v>
      </c>
      <c r="C42" s="289">
        <v>4486540.5000000037</v>
      </c>
      <c r="D42" s="290">
        <v>4373061.3700000038</v>
      </c>
      <c r="E42" s="290">
        <v>14031.9</v>
      </c>
      <c r="F42" s="179">
        <v>-7.6638733708953466E-2</v>
      </c>
      <c r="G42" s="34"/>
      <c r="H42" s="5"/>
      <c r="I42" s="5"/>
    </row>
    <row r="43" spans="1:9" ht="10.5" customHeight="1" x14ac:dyDescent="0.2">
      <c r="B43" s="33" t="s">
        <v>306</v>
      </c>
      <c r="C43" s="289">
        <v>2898002.4400000041</v>
      </c>
      <c r="D43" s="290">
        <v>2713143.1300000041</v>
      </c>
      <c r="E43" s="290">
        <v>9992.66</v>
      </c>
      <c r="F43" s="179">
        <v>-5.2727837215188367E-2</v>
      </c>
      <c r="G43" s="34"/>
      <c r="H43" s="5"/>
      <c r="I43" s="5"/>
    </row>
    <row r="44" spans="1:9" ht="10.5" customHeight="1" x14ac:dyDescent="0.2">
      <c r="B44" s="33" t="s">
        <v>307</v>
      </c>
      <c r="C44" s="289">
        <v>4358250.4999999953</v>
      </c>
      <c r="D44" s="290">
        <v>109477.32</v>
      </c>
      <c r="E44" s="290">
        <v>19281.760000000002</v>
      </c>
      <c r="F44" s="179">
        <v>-0.13185690813135809</v>
      </c>
      <c r="G44" s="34"/>
      <c r="H44" s="5"/>
      <c r="I44" s="5"/>
    </row>
    <row r="45" spans="1:9" ht="10.5" customHeight="1" x14ac:dyDescent="0.2">
      <c r="B45" s="33" t="s">
        <v>308</v>
      </c>
      <c r="C45" s="289">
        <v>82420.450000000041</v>
      </c>
      <c r="D45" s="290">
        <v>20905.080000000005</v>
      </c>
      <c r="E45" s="290">
        <v>328.57</v>
      </c>
      <c r="F45" s="179">
        <v>1.5344950924223166E-3</v>
      </c>
      <c r="G45" s="34"/>
      <c r="H45" s="5"/>
      <c r="I45" s="5"/>
    </row>
    <row r="46" spans="1:9" ht="10.5" customHeight="1" x14ac:dyDescent="0.2">
      <c r="B46" s="33" t="s">
        <v>309</v>
      </c>
      <c r="C46" s="289">
        <v>903649.16999999981</v>
      </c>
      <c r="D46" s="290">
        <v>494162.5099999996</v>
      </c>
      <c r="E46" s="290">
        <v>3278.42</v>
      </c>
      <c r="F46" s="179">
        <v>-8.8535100518789989E-2</v>
      </c>
      <c r="G46" s="34"/>
      <c r="H46" s="5"/>
      <c r="I46" s="5"/>
    </row>
    <row r="47" spans="1:9" ht="10.5" customHeight="1" x14ac:dyDescent="0.2">
      <c r="B47" s="33" t="s">
        <v>105</v>
      </c>
      <c r="C47" s="289">
        <v>9772.8900000000031</v>
      </c>
      <c r="D47" s="290">
        <v>4351.5000000000009</v>
      </c>
      <c r="E47" s="290">
        <v>26.880000000000003</v>
      </c>
      <c r="F47" s="179">
        <v>0.12892900131457652</v>
      </c>
      <c r="G47" s="34"/>
      <c r="H47" s="5"/>
      <c r="I47" s="5"/>
    </row>
    <row r="48" spans="1:9" ht="10.5" customHeight="1" x14ac:dyDescent="0.2">
      <c r="B48" s="16" t="s">
        <v>22</v>
      </c>
      <c r="C48" s="289">
        <v>5218489.8399999989</v>
      </c>
      <c r="D48" s="290">
        <v>1060225.4900000005</v>
      </c>
      <c r="E48" s="290">
        <v>22312.04</v>
      </c>
      <c r="F48" s="179">
        <v>-0.12095562916315539</v>
      </c>
      <c r="G48" s="34"/>
      <c r="H48" s="5"/>
      <c r="I48" s="5"/>
    </row>
    <row r="49" spans="1:9" ht="10.5" customHeight="1" x14ac:dyDescent="0.2">
      <c r="B49" s="16" t="s">
        <v>107</v>
      </c>
      <c r="C49" s="289">
        <v>104106.47</v>
      </c>
      <c r="D49" s="290">
        <v>104106.47</v>
      </c>
      <c r="E49" s="290">
        <v>392.1</v>
      </c>
      <c r="F49" s="179">
        <v>-5.4758478436311986E-3</v>
      </c>
      <c r="G49" s="34"/>
      <c r="H49" s="5"/>
      <c r="I49" s="5"/>
    </row>
    <row r="50" spans="1:9" ht="10.5" customHeight="1" x14ac:dyDescent="0.2">
      <c r="B50" s="33" t="s">
        <v>110</v>
      </c>
      <c r="C50" s="289">
        <v>65246.979999999996</v>
      </c>
      <c r="D50" s="290">
        <v>65246.979999999996</v>
      </c>
      <c r="E50" s="290">
        <v>392.1</v>
      </c>
      <c r="F50" s="179">
        <v>4.9303162157667835E-3</v>
      </c>
      <c r="G50" s="34"/>
      <c r="H50" s="5"/>
      <c r="I50" s="5"/>
    </row>
    <row r="51" spans="1:9" ht="10.5" customHeight="1" x14ac:dyDescent="0.2">
      <c r="B51" s="33" t="s">
        <v>109</v>
      </c>
      <c r="C51" s="289">
        <v>37759.490000000005</v>
      </c>
      <c r="D51" s="290">
        <v>37759.490000000005</v>
      </c>
      <c r="E51" s="290"/>
      <c r="F51" s="179">
        <v>-9.0103590785032273E-3</v>
      </c>
      <c r="G51" s="34"/>
      <c r="H51" s="5"/>
      <c r="I51" s="5"/>
    </row>
    <row r="52" spans="1:9" ht="10.5" customHeight="1" x14ac:dyDescent="0.2">
      <c r="B52" s="33" t="s">
        <v>112</v>
      </c>
      <c r="C52" s="289">
        <v>1100</v>
      </c>
      <c r="D52" s="290">
        <v>1100</v>
      </c>
      <c r="E52" s="290"/>
      <c r="F52" s="179">
        <v>-0.33333333333333337</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34459.479999999996</v>
      </c>
      <c r="D56" s="290">
        <v>34459.479999999996</v>
      </c>
      <c r="E56" s="290">
        <v>18.400000000000002</v>
      </c>
      <c r="F56" s="179">
        <v>-0.14957700318851785</v>
      </c>
      <c r="G56" s="34"/>
      <c r="H56" s="5"/>
      <c r="I56" s="5"/>
    </row>
    <row r="57" spans="1:9" ht="10.5" customHeight="1" x14ac:dyDescent="0.2">
      <c r="B57" s="16" t="s">
        <v>381</v>
      </c>
      <c r="C57" s="289">
        <v>86793.479999999981</v>
      </c>
      <c r="D57" s="290"/>
      <c r="E57" s="290">
        <v>714.7</v>
      </c>
      <c r="F57" s="179">
        <v>0.12901984999818494</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259338.74760000006</v>
      </c>
      <c r="D62" s="290"/>
      <c r="E62" s="290"/>
      <c r="F62" s="179">
        <v>7.2758948294332271E-2</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100</v>
      </c>
      <c r="D64" s="290"/>
      <c r="E64" s="290"/>
      <c r="F64" s="179">
        <v>-0.37130642524833402</v>
      </c>
      <c r="G64" s="27"/>
      <c r="H64" s="5"/>
    </row>
    <row r="65" spans="1:9" ht="10.5" customHeight="1" x14ac:dyDescent="0.2">
      <c r="B65" s="16" t="s">
        <v>93</v>
      </c>
      <c r="C65" s="289">
        <v>270</v>
      </c>
      <c r="D65" s="290"/>
      <c r="E65" s="290"/>
      <c r="F65" s="179">
        <v>-9.9999999999999978E-2</v>
      </c>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488.94</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481418.39999999997</v>
      </c>
      <c r="D71" s="290">
        <v>480668.39999999997</v>
      </c>
      <c r="E71" s="290">
        <v>3236.04</v>
      </c>
      <c r="F71" s="179">
        <v>-0.10861531292220628</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5472.9</v>
      </c>
      <c r="D74" s="290">
        <v>4294.8999999999996</v>
      </c>
      <c r="E74" s="290">
        <v>68</v>
      </c>
      <c r="F74" s="179">
        <v>-0.2402970571904498</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19033748.627599999</v>
      </c>
      <c r="D77" s="292">
        <v>9486585.1400000043</v>
      </c>
      <c r="E77" s="292">
        <v>73772.070000000007</v>
      </c>
      <c r="F77" s="178">
        <v>-9.6762694644392355E-2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7474784.9299999997</v>
      </c>
      <c r="D79" s="290">
        <v>1092544.1500000004</v>
      </c>
      <c r="E79" s="290">
        <v>33940.26</v>
      </c>
      <c r="F79" s="179">
        <v>-0.11763454418475505</v>
      </c>
      <c r="G79" s="27"/>
      <c r="H79" s="5"/>
    </row>
    <row r="80" spans="1:9" s="28" customFormat="1" ht="10.5" customHeight="1" x14ac:dyDescent="0.2">
      <c r="A80" s="24"/>
      <c r="B80" s="16" t="s">
        <v>104</v>
      </c>
      <c r="C80" s="289">
        <v>13192642.290000003</v>
      </c>
      <c r="D80" s="290">
        <v>7808101.7600000072</v>
      </c>
      <c r="E80" s="290">
        <v>48227.14</v>
      </c>
      <c r="F80" s="179">
        <v>-9.5270767451500094E-2</v>
      </c>
      <c r="G80" s="27"/>
      <c r="H80" s="5"/>
    </row>
    <row r="81" spans="1:9" s="28" customFormat="1" ht="10.5" customHeight="1" x14ac:dyDescent="0.2">
      <c r="A81" s="24"/>
      <c r="B81" s="33" t="s">
        <v>106</v>
      </c>
      <c r="C81" s="289">
        <v>13182499.270000003</v>
      </c>
      <c r="D81" s="290">
        <v>7803626.6600000076</v>
      </c>
      <c r="E81" s="290">
        <v>48198.34</v>
      </c>
      <c r="F81" s="179">
        <v>-9.5390936035993579E-2</v>
      </c>
      <c r="G81" s="27"/>
      <c r="H81" s="5"/>
    </row>
    <row r="82" spans="1:9" s="28" customFormat="1" ht="10.5" customHeight="1" x14ac:dyDescent="0.2">
      <c r="A82" s="24"/>
      <c r="B82" s="33" t="s">
        <v>304</v>
      </c>
      <c r="C82" s="289">
        <v>109108.73</v>
      </c>
      <c r="D82" s="290">
        <v>88027.909999999989</v>
      </c>
      <c r="E82" s="290">
        <v>90.6</v>
      </c>
      <c r="F82" s="179">
        <v>2.6578058710862384E-2</v>
      </c>
      <c r="G82" s="27"/>
      <c r="H82" s="5"/>
    </row>
    <row r="83" spans="1:9" s="28" customFormat="1" ht="10.5" customHeight="1" x14ac:dyDescent="0.2">
      <c r="A83" s="24"/>
      <c r="B83" s="33" t="s">
        <v>305</v>
      </c>
      <c r="C83" s="289">
        <v>4486786.3600000041</v>
      </c>
      <c r="D83" s="290">
        <v>4373307.2300000042</v>
      </c>
      <c r="E83" s="290">
        <v>14031.9</v>
      </c>
      <c r="F83" s="179">
        <v>-7.6628136662677759E-2</v>
      </c>
      <c r="G83" s="27"/>
      <c r="H83" s="5"/>
    </row>
    <row r="84" spans="1:9" s="28" customFormat="1" ht="10.5" customHeight="1" x14ac:dyDescent="0.2">
      <c r="A84" s="24"/>
      <c r="B84" s="33" t="s">
        <v>306</v>
      </c>
      <c r="C84" s="289">
        <v>2898002.4400000041</v>
      </c>
      <c r="D84" s="290">
        <v>2713143.1300000041</v>
      </c>
      <c r="E84" s="290">
        <v>9992.66</v>
      </c>
      <c r="F84" s="179">
        <v>-5.2727837215188367E-2</v>
      </c>
      <c r="G84" s="27"/>
      <c r="H84" s="5"/>
    </row>
    <row r="85" spans="1:9" s="28" customFormat="1" ht="10.5" customHeight="1" x14ac:dyDescent="0.2">
      <c r="A85" s="24"/>
      <c r="B85" s="33" t="s">
        <v>307</v>
      </c>
      <c r="C85" s="289">
        <v>4628940.679999995</v>
      </c>
      <c r="D85" s="290">
        <v>111626.31000000001</v>
      </c>
      <c r="E85" s="290">
        <v>20079.640000000003</v>
      </c>
      <c r="F85" s="179">
        <v>-0.14163339197115055</v>
      </c>
      <c r="G85" s="27"/>
      <c r="H85" s="5"/>
    </row>
    <row r="86" spans="1:9" ht="10.5" customHeight="1" x14ac:dyDescent="0.2">
      <c r="B86" s="33" t="s">
        <v>308</v>
      </c>
      <c r="C86" s="289">
        <v>82526.770000000048</v>
      </c>
      <c r="D86" s="290">
        <v>20905.080000000005</v>
      </c>
      <c r="E86" s="290">
        <v>328.57</v>
      </c>
      <c r="F86" s="179">
        <v>4.598197768326262E-4</v>
      </c>
      <c r="G86" s="34"/>
      <c r="H86" s="5"/>
      <c r="I86" s="5"/>
    </row>
    <row r="87" spans="1:9" ht="10.5" customHeight="1" x14ac:dyDescent="0.2">
      <c r="B87" s="33" t="s">
        <v>309</v>
      </c>
      <c r="C87" s="289">
        <v>977134.2899999998</v>
      </c>
      <c r="D87" s="290">
        <v>496616.99999999959</v>
      </c>
      <c r="E87" s="290">
        <v>3674.9700000000003</v>
      </c>
      <c r="F87" s="179">
        <v>-8.9039824800472456E-2</v>
      </c>
      <c r="G87" s="34"/>
      <c r="H87" s="5"/>
      <c r="I87" s="5"/>
    </row>
    <row r="88" spans="1:9" ht="10.5" customHeight="1" x14ac:dyDescent="0.2">
      <c r="B88" s="33" t="s">
        <v>105</v>
      </c>
      <c r="C88" s="289">
        <v>10143.020000000004</v>
      </c>
      <c r="D88" s="290">
        <v>4475.1000000000013</v>
      </c>
      <c r="E88" s="290">
        <v>28.800000000000004</v>
      </c>
      <c r="F88" s="179">
        <v>9.352339594244663E-2</v>
      </c>
      <c r="G88" s="34"/>
      <c r="H88" s="5"/>
      <c r="I88" s="5"/>
    </row>
    <row r="89" spans="1:9" s="28" customFormat="1" ht="10.5" customHeight="1" x14ac:dyDescent="0.2">
      <c r="A89" s="24"/>
      <c r="B89" s="16" t="s">
        <v>100</v>
      </c>
      <c r="C89" s="289">
        <v>35970.81</v>
      </c>
      <c r="D89" s="290">
        <v>56.5</v>
      </c>
      <c r="E89" s="290">
        <v>89.5</v>
      </c>
      <c r="F89" s="179">
        <v>-0.30565453181959013</v>
      </c>
      <c r="G89" s="27"/>
      <c r="H89" s="5"/>
    </row>
    <row r="90" spans="1:9" ht="10.5" customHeight="1" x14ac:dyDescent="0.2">
      <c r="B90" s="16" t="s">
        <v>107</v>
      </c>
      <c r="C90" s="289">
        <v>104106.47</v>
      </c>
      <c r="D90" s="290">
        <v>104106.47</v>
      </c>
      <c r="E90" s="290">
        <v>392.1</v>
      </c>
      <c r="F90" s="179">
        <v>-5.4758478436311986E-3</v>
      </c>
      <c r="G90" s="34"/>
      <c r="H90" s="5"/>
      <c r="I90" s="5"/>
    </row>
    <row r="91" spans="1:9" ht="10.5" customHeight="1" x14ac:dyDescent="0.2">
      <c r="B91" s="33" t="s">
        <v>110</v>
      </c>
      <c r="C91" s="289">
        <v>65246.979999999996</v>
      </c>
      <c r="D91" s="290">
        <v>65246.979999999996</v>
      </c>
      <c r="E91" s="290">
        <v>392.1</v>
      </c>
      <c r="F91" s="179">
        <v>4.9303162157667835E-3</v>
      </c>
      <c r="G91" s="34"/>
      <c r="H91" s="5"/>
      <c r="I91" s="5"/>
    </row>
    <row r="92" spans="1:9" ht="10.5" customHeight="1" x14ac:dyDescent="0.2">
      <c r="B92" s="33" t="s">
        <v>109</v>
      </c>
      <c r="C92" s="289">
        <v>37759.490000000005</v>
      </c>
      <c r="D92" s="290">
        <v>37759.490000000005</v>
      </c>
      <c r="E92" s="290"/>
      <c r="F92" s="179">
        <v>-9.0103590785032273E-3</v>
      </c>
      <c r="G92" s="20"/>
      <c r="H92" s="5"/>
      <c r="I92" s="5"/>
    </row>
    <row r="93" spans="1:9" ht="10.5" customHeight="1" x14ac:dyDescent="0.2">
      <c r="B93" s="33" t="s">
        <v>112</v>
      </c>
      <c r="C93" s="289">
        <v>1100</v>
      </c>
      <c r="D93" s="290">
        <v>1100</v>
      </c>
      <c r="E93" s="290"/>
      <c r="F93" s="179">
        <v>-0.33333333333333337</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34533.079999999994</v>
      </c>
      <c r="D99" s="290">
        <v>34533.079999999994</v>
      </c>
      <c r="E99" s="290">
        <v>18.400000000000002</v>
      </c>
      <c r="F99" s="179">
        <v>-0.14814745379735017</v>
      </c>
      <c r="G99" s="34"/>
      <c r="H99" s="5"/>
      <c r="I99" s="5"/>
    </row>
    <row r="100" spans="1:9" ht="10.5" customHeight="1" x14ac:dyDescent="0.2">
      <c r="B100" s="16" t="s">
        <v>381</v>
      </c>
      <c r="C100" s="289">
        <v>163280.24</v>
      </c>
      <c r="D100" s="290"/>
      <c r="E100" s="290">
        <v>1314.7</v>
      </c>
      <c r="F100" s="179">
        <v>-3.3012241100885964E-3</v>
      </c>
      <c r="G100" s="34"/>
      <c r="H100" s="5"/>
      <c r="I100" s="5"/>
    </row>
    <row r="101" spans="1:9" ht="10.5" customHeight="1" x14ac:dyDescent="0.2">
      <c r="B101" s="16" t="s">
        <v>417</v>
      </c>
      <c r="C101" s="289">
        <v>1059607.4801700001</v>
      </c>
      <c r="D101" s="290"/>
      <c r="E101" s="290"/>
      <c r="F101" s="179">
        <v>6.3926927933364741E-2</v>
      </c>
      <c r="G101" s="34"/>
      <c r="H101" s="5"/>
      <c r="I101" s="5"/>
    </row>
    <row r="102" spans="1:9" ht="10.5" customHeight="1" x14ac:dyDescent="0.2">
      <c r="B102" s="16" t="s">
        <v>91</v>
      </c>
      <c r="C102" s="289">
        <v>80</v>
      </c>
      <c r="D102" s="290"/>
      <c r="E102" s="290"/>
      <c r="F102" s="179"/>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100</v>
      </c>
      <c r="D108" s="290"/>
      <c r="E108" s="290"/>
      <c r="F108" s="179">
        <v>-0.37130642524833402</v>
      </c>
      <c r="G108" s="34"/>
      <c r="H108" s="5"/>
      <c r="I108" s="5"/>
    </row>
    <row r="109" spans="1:9" ht="10.5" customHeight="1" x14ac:dyDescent="0.2">
      <c r="B109" s="16" t="s">
        <v>93</v>
      </c>
      <c r="C109" s="289">
        <v>270</v>
      </c>
      <c r="D109" s="290"/>
      <c r="E109" s="290"/>
      <c r="F109" s="179">
        <v>-9.9999999999999978E-2</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481418.39999999997</v>
      </c>
      <c r="D112" s="290">
        <v>480668.39999999997</v>
      </c>
      <c r="E112" s="290">
        <v>3236.04</v>
      </c>
      <c r="F112" s="179">
        <v>-0.10861531292220628</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6232.9</v>
      </c>
      <c r="D115" s="290">
        <v>4894.8999999999996</v>
      </c>
      <c r="E115" s="290">
        <v>68</v>
      </c>
      <c r="F115" s="179">
        <v>-0.19611788224672733</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22553278.600169998</v>
      </c>
      <c r="D118" s="292">
        <v>9524905.2600000054</v>
      </c>
      <c r="E118" s="292">
        <v>87286.140000000014</v>
      </c>
      <c r="F118" s="178">
        <v>-9.6397165640709548E-2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16641517.439999996</v>
      </c>
      <c r="D120" s="290">
        <v>12286.849999999999</v>
      </c>
      <c r="E120" s="290">
        <v>116551.12999999999</v>
      </c>
      <c r="F120" s="179">
        <v>-1.6164113734886909E-2</v>
      </c>
      <c r="G120" s="34"/>
      <c r="H120" s="5"/>
      <c r="I120" s="5"/>
    </row>
    <row r="121" spans="1:9" ht="10.5" customHeight="1" x14ac:dyDescent="0.2">
      <c r="B121" s="16" t="s">
        <v>100</v>
      </c>
      <c r="C121" s="289">
        <v>1523483.6600000004</v>
      </c>
      <c r="D121" s="290"/>
      <c r="E121" s="290">
        <v>10133.119999999999</v>
      </c>
      <c r="F121" s="179">
        <v>0.36415222196634178</v>
      </c>
      <c r="G121" s="34"/>
      <c r="H121" s="5"/>
      <c r="I121" s="5"/>
    </row>
    <row r="122" spans="1:9" ht="10.5" customHeight="1" x14ac:dyDescent="0.2">
      <c r="B122" s="16" t="s">
        <v>177</v>
      </c>
      <c r="C122" s="289">
        <v>233342.27000000005</v>
      </c>
      <c r="D122" s="290"/>
      <c r="E122" s="290">
        <v>1512.3</v>
      </c>
      <c r="F122" s="179">
        <v>6.4238729402353423E-2</v>
      </c>
      <c r="G122" s="34"/>
      <c r="H122" s="5"/>
      <c r="I122" s="5"/>
    </row>
    <row r="123" spans="1:9" ht="10.5" customHeight="1" x14ac:dyDescent="0.2">
      <c r="B123" s="16" t="s">
        <v>22</v>
      </c>
      <c r="C123" s="289">
        <v>2862668.310000001</v>
      </c>
      <c r="D123" s="290">
        <v>6086.5</v>
      </c>
      <c r="E123" s="290">
        <v>19109</v>
      </c>
      <c r="F123" s="179">
        <v>1.5369020069730732E-2</v>
      </c>
      <c r="G123" s="34"/>
      <c r="H123" s="5"/>
      <c r="I123" s="5"/>
    </row>
    <row r="124" spans="1:9" ht="10.5" customHeight="1" x14ac:dyDescent="0.2">
      <c r="B124" s="16" t="s">
        <v>381</v>
      </c>
      <c r="C124" s="289">
        <v>46502.2</v>
      </c>
      <c r="D124" s="290"/>
      <c r="E124" s="290">
        <v>320</v>
      </c>
      <c r="F124" s="179">
        <v>0.24356385866295116</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2288539.1599999997</v>
      </c>
      <c r="D126" s="290">
        <v>2966.49</v>
      </c>
      <c r="E126" s="290">
        <v>15174.490000000003</v>
      </c>
      <c r="F126" s="179">
        <v>-3.5604668328460543E-2</v>
      </c>
      <c r="G126" s="34"/>
      <c r="H126" s="5"/>
      <c r="I126" s="5"/>
    </row>
    <row r="127" spans="1:9" ht="10.5" customHeight="1" x14ac:dyDescent="0.2">
      <c r="B127" s="37" t="s">
        <v>382</v>
      </c>
      <c r="C127" s="289">
        <v>150727.66</v>
      </c>
      <c r="D127" s="290"/>
      <c r="E127" s="290">
        <v>875</v>
      </c>
      <c r="F127" s="179">
        <v>-0.26237336144315349</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699</v>
      </c>
      <c r="D130" s="290"/>
      <c r="E130" s="290"/>
      <c r="F130" s="179">
        <v>-0.51458333333333339</v>
      </c>
      <c r="G130" s="208"/>
      <c r="H130" s="205"/>
      <c r="I130" s="34"/>
    </row>
    <row r="131" spans="1:9" ht="10.5" customHeight="1" x14ac:dyDescent="0.2">
      <c r="B131" s="41" t="s">
        <v>120</v>
      </c>
      <c r="C131" s="293">
        <v>23747479.699999992</v>
      </c>
      <c r="D131" s="294">
        <v>21339.839999999997</v>
      </c>
      <c r="E131" s="294">
        <v>163675.03999999998</v>
      </c>
      <c r="F131" s="286">
        <v>2.5730820029838952E-3</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JUIN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566994.62000000023</v>
      </c>
      <c r="D144" s="290"/>
      <c r="E144" s="290">
        <v>4578.6500000000005</v>
      </c>
      <c r="F144" s="179">
        <v>-4.773000528103355E-2</v>
      </c>
      <c r="G144" s="36"/>
      <c r="H144" s="5"/>
    </row>
    <row r="145" spans="1:8" s="28" customFormat="1" ht="10.5" customHeight="1" x14ac:dyDescent="0.2">
      <c r="A145" s="24"/>
      <c r="B145" s="16" t="s">
        <v>117</v>
      </c>
      <c r="C145" s="289">
        <v>91690.3</v>
      </c>
      <c r="D145" s="290"/>
      <c r="E145" s="290">
        <v>1020</v>
      </c>
      <c r="F145" s="179">
        <v>-7.5743616210571241E-2</v>
      </c>
      <c r="G145" s="36"/>
      <c r="H145" s="5"/>
    </row>
    <row r="146" spans="1:8" s="28" customFormat="1" ht="10.5" customHeight="1" x14ac:dyDescent="0.2">
      <c r="A146" s="24"/>
      <c r="B146" s="16" t="s">
        <v>118</v>
      </c>
      <c r="C146" s="289">
        <v>2064</v>
      </c>
      <c r="D146" s="290"/>
      <c r="E146" s="290"/>
      <c r="F146" s="179">
        <v>2.9488049160049323E-2</v>
      </c>
      <c r="G146" s="36"/>
      <c r="H146" s="5"/>
    </row>
    <row r="147" spans="1:8" s="28" customFormat="1" ht="10.5" customHeight="1" x14ac:dyDescent="0.2">
      <c r="A147" s="24"/>
      <c r="B147" s="16" t="s">
        <v>166</v>
      </c>
      <c r="C147" s="289">
        <v>26344.709999999977</v>
      </c>
      <c r="D147" s="290"/>
      <c r="E147" s="290">
        <v>139.69999999999999</v>
      </c>
      <c r="F147" s="179">
        <v>3.724240826366243E-3</v>
      </c>
      <c r="G147" s="36"/>
      <c r="H147" s="5"/>
    </row>
    <row r="148" spans="1:8" s="28" customFormat="1" ht="10.5" customHeight="1" x14ac:dyDescent="0.2">
      <c r="A148" s="24"/>
      <c r="B148" s="16" t="s">
        <v>22</v>
      </c>
      <c r="C148" s="289">
        <v>46245.18</v>
      </c>
      <c r="D148" s="290"/>
      <c r="E148" s="290">
        <v>253</v>
      </c>
      <c r="F148" s="179">
        <v>-3.7231885373476437E-2</v>
      </c>
      <c r="G148" s="36"/>
      <c r="H148" s="5"/>
    </row>
    <row r="149" spans="1:8" s="28" customFormat="1" ht="10.5" customHeight="1" x14ac:dyDescent="0.2">
      <c r="A149" s="24"/>
      <c r="B149" s="16" t="s">
        <v>115</v>
      </c>
      <c r="C149" s="289">
        <v>23157.52</v>
      </c>
      <c r="D149" s="290">
        <v>531.45000000000005</v>
      </c>
      <c r="E149" s="290">
        <v>176.14</v>
      </c>
      <c r="F149" s="179">
        <v>6.7297158408745839E-2</v>
      </c>
      <c r="G149" s="36"/>
      <c r="H149" s="5"/>
    </row>
    <row r="150" spans="1:8" s="28" customFormat="1" ht="12.75" customHeight="1" x14ac:dyDescent="0.2">
      <c r="A150" s="24"/>
      <c r="B150" s="16" t="s">
        <v>114</v>
      </c>
      <c r="C150" s="289">
        <v>24330.28999999999</v>
      </c>
      <c r="D150" s="290"/>
      <c r="E150" s="290">
        <v>172.8</v>
      </c>
      <c r="F150" s="179">
        <v>0.32173591346725816</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1987.06</v>
      </c>
      <c r="D155" s="290"/>
      <c r="E155" s="290"/>
      <c r="F155" s="179">
        <v>-0.19846232039563383</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208005.53999999998</v>
      </c>
      <c r="D158" s="290"/>
      <c r="E158" s="290">
        <v>1932</v>
      </c>
      <c r="F158" s="179">
        <v>0.41226560749567143</v>
      </c>
      <c r="G158" s="36"/>
      <c r="H158" s="5"/>
    </row>
    <row r="159" spans="1:8" s="28" customFormat="1" ht="10.5" customHeight="1" x14ac:dyDescent="0.2">
      <c r="A159" s="24"/>
      <c r="B159" s="35" t="s">
        <v>119</v>
      </c>
      <c r="C159" s="291">
        <v>990819.2200000002</v>
      </c>
      <c r="D159" s="292">
        <v>531.45000000000005</v>
      </c>
      <c r="E159" s="292">
        <v>8272.2900000000009</v>
      </c>
      <c r="F159" s="178">
        <v>3.1273222192519379E-2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589316.36</v>
      </c>
      <c r="D161" s="290"/>
      <c r="E161" s="290">
        <v>1302</v>
      </c>
      <c r="F161" s="179">
        <v>-6.5502047822544429E-2</v>
      </c>
      <c r="G161" s="36"/>
      <c r="H161" s="5"/>
    </row>
    <row r="162" spans="1:9" s="28" customFormat="1" ht="10.5" customHeight="1" x14ac:dyDescent="0.2">
      <c r="A162" s="24"/>
      <c r="B162" s="16" t="s">
        <v>104</v>
      </c>
      <c r="C162" s="289">
        <v>477015.95000000007</v>
      </c>
      <c r="D162" s="290"/>
      <c r="E162" s="290">
        <v>1300.9000000000001</v>
      </c>
      <c r="F162" s="179">
        <v>-5.6480791026383814E-2</v>
      </c>
      <c r="G162" s="36"/>
      <c r="H162" s="5"/>
    </row>
    <row r="163" spans="1:9" s="28" customFormat="1" ht="10.5" customHeight="1" x14ac:dyDescent="0.2">
      <c r="A163" s="24"/>
      <c r="B163" s="33" t="s">
        <v>106</v>
      </c>
      <c r="C163" s="289">
        <v>336985.59000000008</v>
      </c>
      <c r="D163" s="290"/>
      <c r="E163" s="290">
        <v>1264.94</v>
      </c>
      <c r="F163" s="179">
        <v>-8.9348808724076245E-2</v>
      </c>
      <c r="G163" s="36"/>
      <c r="H163" s="5"/>
    </row>
    <row r="164" spans="1:9" s="28" customFormat="1" ht="10.5" customHeight="1" x14ac:dyDescent="0.2">
      <c r="A164" s="24"/>
      <c r="B164" s="33" t="s">
        <v>304</v>
      </c>
      <c r="C164" s="289">
        <v>1149.56</v>
      </c>
      <c r="D164" s="290"/>
      <c r="E164" s="290"/>
      <c r="F164" s="179">
        <v>-2.4424189962150344E-2</v>
      </c>
      <c r="G164" s="36"/>
      <c r="H164" s="5"/>
    </row>
    <row r="165" spans="1:9" s="28" customFormat="1" ht="10.5" customHeight="1" x14ac:dyDescent="0.2">
      <c r="A165" s="24"/>
      <c r="B165" s="33" t="s">
        <v>305</v>
      </c>
      <c r="C165" s="289">
        <v>110822.18999999996</v>
      </c>
      <c r="D165" s="290"/>
      <c r="E165" s="290">
        <v>456.2</v>
      </c>
      <c r="F165" s="179">
        <v>0.14211190063884671</v>
      </c>
      <c r="G165" s="36"/>
      <c r="H165" s="5"/>
    </row>
    <row r="166" spans="1:9" ht="10.5" customHeight="1" x14ac:dyDescent="0.2">
      <c r="B166" s="33" t="s">
        <v>306</v>
      </c>
      <c r="C166" s="289">
        <v>37124.12000000001</v>
      </c>
      <c r="D166" s="290"/>
      <c r="E166" s="290"/>
      <c r="F166" s="179">
        <v>-0.45626972121683629</v>
      </c>
      <c r="G166" s="34"/>
      <c r="H166" s="5"/>
      <c r="I166" s="5"/>
    </row>
    <row r="167" spans="1:9" ht="10.5" customHeight="1" x14ac:dyDescent="0.2">
      <c r="B167" s="33" t="s">
        <v>307</v>
      </c>
      <c r="C167" s="289">
        <v>60196.760000000017</v>
      </c>
      <c r="D167" s="290"/>
      <c r="E167" s="290">
        <v>133.04000000000002</v>
      </c>
      <c r="F167" s="179">
        <v>-0.10768045354804268</v>
      </c>
      <c r="G167" s="34"/>
      <c r="H167" s="5"/>
      <c r="I167" s="5"/>
    </row>
    <row r="168" spans="1:9" ht="10.5" customHeight="1" x14ac:dyDescent="0.2">
      <c r="B168" s="33" t="s">
        <v>308</v>
      </c>
      <c r="C168" s="289">
        <v>6388.5000000000018</v>
      </c>
      <c r="D168" s="290"/>
      <c r="E168" s="290">
        <v>10.42</v>
      </c>
      <c r="F168" s="179">
        <v>-2.2824470916466222E-2</v>
      </c>
      <c r="G168" s="34"/>
      <c r="H168" s="5"/>
      <c r="I168" s="5"/>
    </row>
    <row r="169" spans="1:9" ht="10.5" customHeight="1" x14ac:dyDescent="0.2">
      <c r="B169" s="33" t="s">
        <v>309</v>
      </c>
      <c r="C169" s="289">
        <v>121304.46000000004</v>
      </c>
      <c r="D169" s="290"/>
      <c r="E169" s="290">
        <v>665.28</v>
      </c>
      <c r="F169" s="179">
        <v>-6.3738392963338053E-2</v>
      </c>
      <c r="G169" s="34"/>
      <c r="H169" s="5"/>
      <c r="I169" s="5"/>
    </row>
    <row r="170" spans="1:9" s="28" customFormat="1" ht="10.5" customHeight="1" x14ac:dyDescent="0.2">
      <c r="A170" s="24"/>
      <c r="B170" s="33" t="s">
        <v>105</v>
      </c>
      <c r="C170" s="289">
        <v>140030.35999999999</v>
      </c>
      <c r="D170" s="290"/>
      <c r="E170" s="290">
        <v>35.96</v>
      </c>
      <c r="F170" s="179">
        <v>3.3266857026945651E-2</v>
      </c>
      <c r="G170" s="36"/>
      <c r="H170" s="5"/>
    </row>
    <row r="171" spans="1:9" s="28" customFormat="1" ht="10.5" customHeight="1" x14ac:dyDescent="0.2">
      <c r="A171" s="24"/>
      <c r="B171" s="16" t="s">
        <v>116</v>
      </c>
      <c r="C171" s="289">
        <v>111085.25999999998</v>
      </c>
      <c r="D171" s="290"/>
      <c r="E171" s="290">
        <v>675.52</v>
      </c>
      <c r="F171" s="179">
        <v>-1.0352762956589046E-2</v>
      </c>
      <c r="G171" s="36"/>
      <c r="H171" s="5"/>
    </row>
    <row r="172" spans="1:9" ht="10.5" customHeight="1" x14ac:dyDescent="0.2">
      <c r="B172" s="16" t="s">
        <v>117</v>
      </c>
      <c r="C172" s="289">
        <v>31364.35</v>
      </c>
      <c r="D172" s="290"/>
      <c r="E172" s="290"/>
      <c r="F172" s="179">
        <v>-7.9638655684115767E-2</v>
      </c>
      <c r="G172" s="20"/>
      <c r="H172" s="5"/>
      <c r="I172" s="5"/>
    </row>
    <row r="173" spans="1:9" ht="10.5" customHeight="1" x14ac:dyDescent="0.2">
      <c r="B173" s="16" t="s">
        <v>118</v>
      </c>
      <c r="C173" s="289">
        <v>505.25</v>
      </c>
      <c r="D173" s="290"/>
      <c r="E173" s="290"/>
      <c r="F173" s="179"/>
      <c r="G173" s="20"/>
      <c r="H173" s="5"/>
      <c r="I173" s="5"/>
    </row>
    <row r="174" spans="1:9" ht="10.5" customHeight="1" x14ac:dyDescent="0.2">
      <c r="B174" s="16" t="s">
        <v>115</v>
      </c>
      <c r="C174" s="289">
        <v>5611.16</v>
      </c>
      <c r="D174" s="290"/>
      <c r="E174" s="290"/>
      <c r="F174" s="179">
        <v>-0.1612340017160504</v>
      </c>
      <c r="G174" s="20"/>
      <c r="H174" s="5"/>
      <c r="I174" s="5"/>
    </row>
    <row r="175" spans="1:9" ht="10.5" customHeight="1" x14ac:dyDescent="0.2">
      <c r="B175" s="16" t="s">
        <v>114</v>
      </c>
      <c r="C175" s="289">
        <v>7884.4500000000016</v>
      </c>
      <c r="D175" s="290"/>
      <c r="E175" s="290">
        <v>172.8</v>
      </c>
      <c r="F175" s="179">
        <v>-0.16295623925090763</v>
      </c>
      <c r="G175" s="20"/>
      <c r="H175" s="5"/>
      <c r="I175" s="5"/>
    </row>
    <row r="176" spans="1:9" ht="10.5" customHeight="1" x14ac:dyDescent="0.2">
      <c r="B176" s="16" t="s">
        <v>95</v>
      </c>
      <c r="C176" s="289">
        <v>1626.6800000000003</v>
      </c>
      <c r="D176" s="290"/>
      <c r="E176" s="290"/>
      <c r="F176" s="179">
        <v>0.14878531073446322</v>
      </c>
      <c r="G176" s="20"/>
      <c r="H176" s="5"/>
      <c r="I176" s="5"/>
    </row>
    <row r="177" spans="1:9" ht="10.5" customHeight="1" x14ac:dyDescent="0.2">
      <c r="B177" s="16" t="s">
        <v>381</v>
      </c>
      <c r="C177" s="289">
        <v>64068.35</v>
      </c>
      <c r="D177" s="290"/>
      <c r="E177" s="290">
        <v>219.06</v>
      </c>
      <c r="F177" s="179">
        <v>0.3602015621384187</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43186.35</v>
      </c>
      <c r="D185" s="290"/>
      <c r="E185" s="290">
        <v>113.62</v>
      </c>
      <c r="F185" s="179">
        <v>7.4579214055161103E-2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356.86</v>
      </c>
      <c r="D187" s="290"/>
      <c r="E187" s="290"/>
      <c r="F187" s="179">
        <v>0.45443430061949797</v>
      </c>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1024431.9800000001</v>
      </c>
      <c r="D190" s="290"/>
      <c r="E190" s="290">
        <v>3887.09</v>
      </c>
      <c r="F190" s="179">
        <v>0.88666322127485664</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16387.999999999996</v>
      </c>
      <c r="D196" s="290"/>
      <c r="E196" s="290"/>
      <c r="F196" s="179">
        <v>0.60492013593050653</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525</v>
      </c>
      <c r="D200" s="296"/>
      <c r="E200" s="296"/>
      <c r="F200" s="190">
        <v>-0.42307692307692313</v>
      </c>
      <c r="G200" s="47"/>
      <c r="H200" s="5"/>
    </row>
    <row r="201" spans="1:9" s="28" customFormat="1" ht="10.5" customHeight="1" x14ac:dyDescent="0.2">
      <c r="A201" s="24"/>
      <c r="B201" s="268" t="s">
        <v>255</v>
      </c>
      <c r="C201" s="295">
        <v>36150</v>
      </c>
      <c r="D201" s="296"/>
      <c r="E201" s="296">
        <v>300</v>
      </c>
      <c r="F201" s="190">
        <v>-1.8428029459649387E-2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180</v>
      </c>
      <c r="D205" s="296"/>
      <c r="E205" s="296">
        <v>30</v>
      </c>
      <c r="F205" s="190">
        <v>-0.4</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43342</v>
      </c>
      <c r="D208" s="296"/>
      <c r="E208" s="296">
        <v>72</v>
      </c>
      <c r="F208" s="190">
        <v>0.50035395503645996</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2453178.0000000005</v>
      </c>
      <c r="D211" s="298"/>
      <c r="E211" s="298">
        <v>8072.9900000000007</v>
      </c>
      <c r="F211" s="180">
        <v>0.22188132950427941</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10973014.779999999</v>
      </c>
      <c r="D213" s="296">
        <v>1098630.6500000004</v>
      </c>
      <c r="E213" s="296">
        <v>54604.26</v>
      </c>
      <c r="F213" s="190">
        <v>-8.3236537135933819E-2</v>
      </c>
      <c r="G213" s="47"/>
      <c r="H213" s="5"/>
      <c r="I213" s="5"/>
    </row>
    <row r="214" spans="2:9" ht="10.5" customHeight="1" x14ac:dyDescent="0.2">
      <c r="B214" s="16" t="s">
        <v>104</v>
      </c>
      <c r="C214" s="295">
        <v>15984542.110000001</v>
      </c>
      <c r="D214" s="296">
        <v>7811068.2500000075</v>
      </c>
      <c r="E214" s="296">
        <v>64842.23000000001</v>
      </c>
      <c r="F214" s="190">
        <v>-8.5903722556686102E-2</v>
      </c>
      <c r="G214" s="47"/>
      <c r="H214" s="5"/>
      <c r="I214" s="5"/>
    </row>
    <row r="215" spans="2:9" ht="10.5" customHeight="1" x14ac:dyDescent="0.2">
      <c r="B215" s="33" t="s">
        <v>106</v>
      </c>
      <c r="C215" s="295">
        <v>13519484.860000005</v>
      </c>
      <c r="D215" s="296">
        <v>7803626.6600000076</v>
      </c>
      <c r="E215" s="296">
        <v>49463.28</v>
      </c>
      <c r="F215" s="190">
        <v>-9.5241304972106477E-2</v>
      </c>
      <c r="G215" s="47"/>
      <c r="H215" s="5"/>
      <c r="I215" s="5"/>
    </row>
    <row r="216" spans="2:9" ht="10.5" customHeight="1" x14ac:dyDescent="0.2">
      <c r="B216" s="33" t="s">
        <v>326</v>
      </c>
      <c r="C216" s="295">
        <v>110258.29</v>
      </c>
      <c r="D216" s="296">
        <v>88027.909999999989</v>
      </c>
      <c r="E216" s="296">
        <v>90.6</v>
      </c>
      <c r="F216" s="190">
        <v>2.601881125697636E-2</v>
      </c>
      <c r="G216" s="47"/>
      <c r="H216" s="5"/>
      <c r="I216" s="5"/>
    </row>
    <row r="217" spans="2:9" ht="10.5" customHeight="1" x14ac:dyDescent="0.2">
      <c r="B217" s="33" t="s">
        <v>327</v>
      </c>
      <c r="C217" s="295">
        <v>4597608.5500000035</v>
      </c>
      <c r="D217" s="296">
        <v>4373307.2300000042</v>
      </c>
      <c r="E217" s="296">
        <v>14488.1</v>
      </c>
      <c r="F217" s="190">
        <v>-7.2345605145500258E-2</v>
      </c>
      <c r="G217" s="47"/>
      <c r="H217" s="5"/>
      <c r="I217" s="5"/>
    </row>
    <row r="218" spans="2:9" ht="10.5" customHeight="1" x14ac:dyDescent="0.2">
      <c r="B218" s="33" t="s">
        <v>328</v>
      </c>
      <c r="C218" s="295">
        <v>2935126.5600000042</v>
      </c>
      <c r="D218" s="296">
        <v>2713143.1300000041</v>
      </c>
      <c r="E218" s="296">
        <v>9992.66</v>
      </c>
      <c r="F218" s="190">
        <v>-6.153734069515937E-2</v>
      </c>
      <c r="G218" s="47"/>
      <c r="H218" s="5"/>
      <c r="I218" s="5"/>
    </row>
    <row r="219" spans="2:9" ht="10.5" customHeight="1" x14ac:dyDescent="0.2">
      <c r="B219" s="33" t="s">
        <v>329</v>
      </c>
      <c r="C219" s="295">
        <v>4689137.4399999958</v>
      </c>
      <c r="D219" s="296">
        <v>111626.31000000001</v>
      </c>
      <c r="E219" s="296">
        <v>20212.680000000004</v>
      </c>
      <c r="F219" s="190">
        <v>-0.14121390148123703</v>
      </c>
      <c r="G219" s="47"/>
      <c r="H219" s="5"/>
      <c r="I219" s="5"/>
    </row>
    <row r="220" spans="2:9" ht="10.5" customHeight="1" x14ac:dyDescent="0.2">
      <c r="B220" s="33" t="s">
        <v>330</v>
      </c>
      <c r="C220" s="295">
        <v>88915.270000000062</v>
      </c>
      <c r="D220" s="296">
        <v>20905.080000000005</v>
      </c>
      <c r="E220" s="296">
        <v>338.99</v>
      </c>
      <c r="F220" s="190">
        <v>-1.2500763817001603E-3</v>
      </c>
      <c r="G220" s="47"/>
      <c r="H220" s="5"/>
      <c r="I220" s="5"/>
    </row>
    <row r="221" spans="2:9" ht="10.5" customHeight="1" x14ac:dyDescent="0.2">
      <c r="B221" s="33" t="s">
        <v>331</v>
      </c>
      <c r="C221" s="295">
        <v>1098438.75</v>
      </c>
      <c r="D221" s="296">
        <v>496616.99999999959</v>
      </c>
      <c r="E221" s="296">
        <v>4340.25</v>
      </c>
      <c r="F221" s="190">
        <v>-8.6313069155866784E-2</v>
      </c>
      <c r="G221" s="47"/>
      <c r="H221" s="5"/>
      <c r="I221" s="5"/>
    </row>
    <row r="222" spans="2:9" ht="10.5" customHeight="1" x14ac:dyDescent="0.2">
      <c r="B222" s="33" t="s">
        <v>105</v>
      </c>
      <c r="C222" s="295">
        <v>2465057.2499999995</v>
      </c>
      <c r="D222" s="296">
        <v>7441.5900000000011</v>
      </c>
      <c r="E222" s="296">
        <v>15378.950000000003</v>
      </c>
      <c r="F222" s="190">
        <v>-3.1059360689024929E-2</v>
      </c>
      <c r="G222" s="47"/>
      <c r="H222" s="5"/>
      <c r="I222" s="5"/>
    </row>
    <row r="223" spans="2:9" ht="10.5" customHeight="1" x14ac:dyDescent="0.2">
      <c r="B223" s="16" t="s">
        <v>116</v>
      </c>
      <c r="C223" s="295">
        <v>678079.88000000024</v>
      </c>
      <c r="D223" s="296"/>
      <c r="E223" s="296">
        <v>5254.17</v>
      </c>
      <c r="F223" s="190">
        <v>-4.180132564876915E-2</v>
      </c>
      <c r="G223" s="20"/>
      <c r="H223" s="5"/>
      <c r="I223" s="5"/>
    </row>
    <row r="224" spans="2:9" ht="10.5" customHeight="1" x14ac:dyDescent="0.2">
      <c r="B224" s="16" t="s">
        <v>117</v>
      </c>
      <c r="C224" s="295">
        <v>123054.65</v>
      </c>
      <c r="D224" s="296"/>
      <c r="E224" s="296">
        <v>1020</v>
      </c>
      <c r="F224" s="190">
        <v>-7.6739516831516918E-2</v>
      </c>
      <c r="G224" s="47"/>
      <c r="H224" s="5"/>
      <c r="I224" s="5"/>
    </row>
    <row r="225" spans="2:9" ht="10.5" customHeight="1" x14ac:dyDescent="0.2">
      <c r="B225" s="16" t="s">
        <v>118</v>
      </c>
      <c r="C225" s="295">
        <v>2569.25</v>
      </c>
      <c r="D225" s="296"/>
      <c r="E225" s="296"/>
      <c r="F225" s="190">
        <v>0.28149814452735322</v>
      </c>
      <c r="G225" s="47"/>
      <c r="H225" s="5"/>
      <c r="I225" s="5"/>
    </row>
    <row r="226" spans="2:9" ht="10.5" customHeight="1" x14ac:dyDescent="0.2">
      <c r="B226" s="16" t="s">
        <v>100</v>
      </c>
      <c r="C226" s="295">
        <v>1602640.8200000003</v>
      </c>
      <c r="D226" s="296">
        <v>56.5</v>
      </c>
      <c r="E226" s="296">
        <v>10336.24</v>
      </c>
      <c r="F226" s="190">
        <v>0.32581874833356483</v>
      </c>
      <c r="G226" s="47"/>
      <c r="H226" s="5"/>
      <c r="I226" s="5"/>
    </row>
    <row r="227" spans="2:9" ht="10.5" customHeight="1" x14ac:dyDescent="0.2">
      <c r="B227" s="16" t="s">
        <v>107</v>
      </c>
      <c r="C227" s="295">
        <v>104106.47</v>
      </c>
      <c r="D227" s="296">
        <v>104106.47</v>
      </c>
      <c r="E227" s="296">
        <v>392.1</v>
      </c>
      <c r="F227" s="190">
        <v>-5.4758478436311986E-3</v>
      </c>
      <c r="G227" s="47"/>
      <c r="H227" s="5"/>
      <c r="I227" s="5"/>
    </row>
    <row r="228" spans="2:9" ht="10.5" customHeight="1" x14ac:dyDescent="0.2">
      <c r="B228" s="33" t="s">
        <v>110</v>
      </c>
      <c r="C228" s="289">
        <v>65246.979999999996</v>
      </c>
      <c r="D228" s="290">
        <v>65246.979999999996</v>
      </c>
      <c r="E228" s="290">
        <v>392.1</v>
      </c>
      <c r="F228" s="179">
        <v>4.9303162157667835E-3</v>
      </c>
      <c r="G228" s="47"/>
      <c r="H228" s="5"/>
      <c r="I228" s="5"/>
    </row>
    <row r="229" spans="2:9" ht="10.5" customHeight="1" x14ac:dyDescent="0.2">
      <c r="B229" s="33" t="s">
        <v>109</v>
      </c>
      <c r="C229" s="295">
        <v>37759.490000000005</v>
      </c>
      <c r="D229" s="296">
        <v>37759.490000000005</v>
      </c>
      <c r="E229" s="296"/>
      <c r="F229" s="190">
        <v>-9.0103590785032273E-3</v>
      </c>
      <c r="G229" s="47"/>
      <c r="H229" s="5"/>
      <c r="I229" s="5"/>
    </row>
    <row r="230" spans="2:9" ht="10.5" customHeight="1" x14ac:dyDescent="0.2">
      <c r="B230" s="33" t="s">
        <v>112</v>
      </c>
      <c r="C230" s="295">
        <v>1100</v>
      </c>
      <c r="D230" s="296">
        <v>1100</v>
      </c>
      <c r="E230" s="296"/>
      <c r="F230" s="190">
        <v>-0.33333333333333337</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28768.68</v>
      </c>
      <c r="D236" s="296">
        <v>531.45000000000005</v>
      </c>
      <c r="E236" s="296">
        <v>176.14</v>
      </c>
      <c r="F236" s="190">
        <v>1.344095017706981E-2</v>
      </c>
      <c r="G236" s="47"/>
      <c r="H236" s="5"/>
      <c r="I236" s="5"/>
    </row>
    <row r="237" spans="2:9" ht="10.5" customHeight="1" x14ac:dyDescent="0.2">
      <c r="B237" s="16" t="s">
        <v>114</v>
      </c>
      <c r="C237" s="295">
        <v>32214.739999999991</v>
      </c>
      <c r="D237" s="296"/>
      <c r="E237" s="296">
        <v>345.6</v>
      </c>
      <c r="F237" s="190">
        <v>0.15766966385083947</v>
      </c>
      <c r="G237" s="47"/>
      <c r="H237" s="5"/>
      <c r="I237" s="5"/>
    </row>
    <row r="238" spans="2:9" ht="10.5" customHeight="1" x14ac:dyDescent="0.2">
      <c r="B238" s="16" t="s">
        <v>123</v>
      </c>
      <c r="C238" s="295">
        <v>17665949.419999994</v>
      </c>
      <c r="D238" s="296">
        <v>12286.849999999999</v>
      </c>
      <c r="E238" s="296">
        <v>120438.21999999999</v>
      </c>
      <c r="F238" s="190">
        <v>1.191613710176509E-2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36159.759999999995</v>
      </c>
      <c r="D240" s="296">
        <v>34533.079999999994</v>
      </c>
      <c r="E240" s="296">
        <v>18.400000000000002</v>
      </c>
      <c r="F240" s="190">
        <v>-0.13812579251956913</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273850.78999999998</v>
      </c>
      <c r="D247" s="296"/>
      <c r="E247" s="296">
        <v>1853.76</v>
      </c>
      <c r="F247" s="190">
        <v>0.10282539547663672</v>
      </c>
      <c r="G247" s="47"/>
      <c r="H247" s="5"/>
      <c r="I247" s="5"/>
    </row>
    <row r="248" spans="1:9" ht="10.5" customHeight="1" x14ac:dyDescent="0.2">
      <c r="B248" s="16" t="s">
        <v>444</v>
      </c>
      <c r="C248" s="295">
        <v>1059607.4801700001</v>
      </c>
      <c r="D248" s="296"/>
      <c r="E248" s="296"/>
      <c r="F248" s="190">
        <v>6.3926927933364741E-2</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456.86</v>
      </c>
      <c r="D250" s="296"/>
      <c r="E250" s="296"/>
      <c r="F250" s="190">
        <v>0.12966717768656366</v>
      </c>
      <c r="G250" s="47"/>
      <c r="H250" s="5"/>
      <c r="I250" s="5"/>
    </row>
    <row r="251" spans="1:9" ht="10.5" customHeight="1" x14ac:dyDescent="0.2">
      <c r="B251" s="16" t="s">
        <v>93</v>
      </c>
      <c r="C251" s="295">
        <v>270</v>
      </c>
      <c r="D251" s="296"/>
      <c r="E251" s="296"/>
      <c r="F251" s="190">
        <v>-9.9999999999999978E-2</v>
      </c>
      <c r="G251" s="47"/>
      <c r="H251" s="5"/>
      <c r="I251" s="5"/>
    </row>
    <row r="252" spans="1:9" ht="10.5" customHeight="1" x14ac:dyDescent="0.2">
      <c r="B252" s="16" t="s">
        <v>91</v>
      </c>
      <c r="C252" s="295">
        <v>80</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249730.27000000005</v>
      </c>
      <c r="D254" s="296"/>
      <c r="E254" s="296">
        <v>1512.3</v>
      </c>
      <c r="F254" s="190">
        <v>8.8298461815355722E-2</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151252.66</v>
      </c>
      <c r="D256" s="296"/>
      <c r="E256" s="296">
        <v>875</v>
      </c>
      <c r="F256" s="190">
        <v>-0.26308585471280588</v>
      </c>
      <c r="G256" s="117"/>
      <c r="H256" s="5"/>
      <c r="I256" s="5"/>
    </row>
    <row r="257" spans="1:9" s="28" customFormat="1" ht="18.75" customHeight="1" x14ac:dyDescent="0.2">
      <c r="A257" s="24"/>
      <c r="B257" s="268" t="s">
        <v>255</v>
      </c>
      <c r="C257" s="295">
        <v>517568.39999999997</v>
      </c>
      <c r="D257" s="296">
        <v>480668.39999999997</v>
      </c>
      <c r="E257" s="296">
        <v>3536.04</v>
      </c>
      <c r="F257" s="190">
        <v>-0.10285793248545205</v>
      </c>
      <c r="G257" s="47"/>
      <c r="H257" s="5"/>
    </row>
    <row r="258" spans="1:9" s="28" customFormat="1" ht="15" customHeight="1" x14ac:dyDescent="0.2">
      <c r="A258" s="24"/>
      <c r="B258" s="16" t="s">
        <v>374</v>
      </c>
      <c r="C258" s="295">
        <v>2167.06</v>
      </c>
      <c r="D258" s="296"/>
      <c r="E258" s="296">
        <v>30</v>
      </c>
      <c r="F258" s="190">
        <v>-0.22021834721092748</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258279.43999999997</v>
      </c>
      <c r="D261" s="296">
        <v>4894.8999999999996</v>
      </c>
      <c r="E261" s="296">
        <v>2072</v>
      </c>
      <c r="F261" s="190">
        <v>0.39334587965938783</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49744755.520169981</v>
      </c>
      <c r="D264" s="300">
        <v>9546776.5500000063</v>
      </c>
      <c r="E264" s="300">
        <v>267306.45999999996</v>
      </c>
      <c r="F264" s="234">
        <v>-3.622132062396366E-2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JUIN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1515097.4099999971</v>
      </c>
      <c r="D278" s="302">
        <v>48457.319999999912</v>
      </c>
      <c r="E278" s="302">
        <v>8602.4300000000021</v>
      </c>
      <c r="F278" s="239">
        <v>-0.10126283672292857</v>
      </c>
      <c r="G278" s="20"/>
      <c r="H278" s="5"/>
      <c r="I278" s="5"/>
    </row>
    <row r="279" spans="1:9" ht="10.5" customHeight="1" x14ac:dyDescent="0.2">
      <c r="A279" s="2"/>
      <c r="B279" s="37" t="s">
        <v>126</v>
      </c>
      <c r="C279" s="301">
        <v>428.55000000000007</v>
      </c>
      <c r="D279" s="302"/>
      <c r="E279" s="302"/>
      <c r="F279" s="239"/>
      <c r="G279" s="20"/>
      <c r="H279" s="5"/>
      <c r="I279" s="5"/>
    </row>
    <row r="280" spans="1:9" ht="10.5" customHeight="1" x14ac:dyDescent="0.2">
      <c r="A280" s="2"/>
      <c r="B280" s="37" t="s">
        <v>127</v>
      </c>
      <c r="C280" s="301">
        <v>8985.6</v>
      </c>
      <c r="D280" s="302"/>
      <c r="E280" s="302"/>
      <c r="F280" s="239"/>
      <c r="G280" s="20"/>
      <c r="H280" s="5"/>
      <c r="I280" s="5"/>
    </row>
    <row r="281" spans="1:9" ht="10.5" customHeight="1" x14ac:dyDescent="0.2">
      <c r="A281" s="2"/>
      <c r="B281" s="37" t="s">
        <v>219</v>
      </c>
      <c r="C281" s="301">
        <v>297215.58000000013</v>
      </c>
      <c r="D281" s="302"/>
      <c r="E281" s="302">
        <v>1004.45</v>
      </c>
      <c r="F281" s="239">
        <v>-6.2002280931812037E-2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93</v>
      </c>
      <c r="D285" s="302"/>
      <c r="E285" s="302">
        <v>12</v>
      </c>
      <c r="F285" s="239">
        <v>0.8979591836734695</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1821820.1399999973</v>
      </c>
      <c r="D290" s="304">
        <v>48457.319999999912</v>
      </c>
      <c r="E290" s="304">
        <v>9618.8800000000028</v>
      </c>
      <c r="F290" s="237">
        <v>-9.3913517632342791E-2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789406.93000000028</v>
      </c>
      <c r="D292" s="302">
        <v>36259.499999999993</v>
      </c>
      <c r="E292" s="302">
        <v>4285.5</v>
      </c>
      <c r="F292" s="239">
        <v>-0.14361634948096358</v>
      </c>
      <c r="G292" s="20"/>
      <c r="H292" s="5"/>
      <c r="I292" s="5"/>
    </row>
    <row r="293" spans="1:9" ht="10.5" customHeight="1" x14ac:dyDescent="0.2">
      <c r="A293" s="2"/>
      <c r="B293" s="37" t="s">
        <v>133</v>
      </c>
      <c r="C293" s="301">
        <v>1225548.98</v>
      </c>
      <c r="D293" s="302">
        <v>10517.900000000001</v>
      </c>
      <c r="E293" s="302">
        <v>8923.3200000000033</v>
      </c>
      <c r="F293" s="239">
        <v>8.0064897188318218E-2</v>
      </c>
      <c r="G293" s="20"/>
      <c r="H293" s="5"/>
      <c r="I293" s="5"/>
    </row>
    <row r="294" spans="1:9" ht="10.5" customHeight="1" x14ac:dyDescent="0.2">
      <c r="A294" s="2"/>
      <c r="B294" s="37" t="s">
        <v>134</v>
      </c>
      <c r="C294" s="301">
        <v>29007.450000000008</v>
      </c>
      <c r="D294" s="302">
        <v>22948.55000000001</v>
      </c>
      <c r="E294" s="302">
        <v>70.95</v>
      </c>
      <c r="F294" s="239">
        <v>-0.54182620971830808</v>
      </c>
      <c r="G294" s="20"/>
      <c r="H294" s="5"/>
      <c r="I294" s="5"/>
    </row>
    <row r="295" spans="1:9" ht="10.5" customHeight="1" x14ac:dyDescent="0.2">
      <c r="A295" s="2"/>
      <c r="B295" s="37" t="s">
        <v>220</v>
      </c>
      <c r="C295" s="301">
        <v>6731.32</v>
      </c>
      <c r="D295" s="302">
        <v>172</v>
      </c>
      <c r="E295" s="302"/>
      <c r="F295" s="239">
        <v>-0.30180778689502319</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2050694.6800000002</v>
      </c>
      <c r="D302" s="304">
        <v>69897.95</v>
      </c>
      <c r="E302" s="304">
        <v>13279.770000000004</v>
      </c>
      <c r="F302" s="237">
        <v>-3.6980577124712588E-2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10565.74</v>
      </c>
      <c r="D304" s="302">
        <v>546</v>
      </c>
      <c r="E304" s="302"/>
      <c r="F304" s="239">
        <v>-0.22267868309729633</v>
      </c>
      <c r="G304" s="27"/>
      <c r="H304" s="5"/>
    </row>
    <row r="305" spans="1:9" x14ac:dyDescent="0.2">
      <c r="A305" s="2"/>
      <c r="B305" s="37" t="s">
        <v>221</v>
      </c>
      <c r="C305" s="301">
        <v>10</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10575.74</v>
      </c>
      <c r="D313" s="304">
        <v>546</v>
      </c>
      <c r="E313" s="304"/>
      <c r="F313" s="237">
        <v>-0.2219429832628288</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26757.180000000022</v>
      </c>
      <c r="D315" s="302"/>
      <c r="E315" s="302">
        <v>291.88</v>
      </c>
      <c r="F315" s="239">
        <v>3.7334405410215155E-2</v>
      </c>
      <c r="G315" s="56"/>
    </row>
    <row r="316" spans="1:9" s="60" customFormat="1" ht="14.25" customHeight="1" x14ac:dyDescent="0.2">
      <c r="A316" s="24"/>
      <c r="B316" s="16" t="s">
        <v>222</v>
      </c>
      <c r="C316" s="301">
        <v>3.2199999999999998</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26760.400000000023</v>
      </c>
      <c r="D324" s="309"/>
      <c r="E324" s="309">
        <v>291.88</v>
      </c>
      <c r="F324" s="183">
        <v>3.7459239820471391E-2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2054.9000000000005</v>
      </c>
      <c r="D326" s="307"/>
      <c r="E326" s="307"/>
      <c r="F326" s="182"/>
      <c r="G326" s="59"/>
    </row>
    <row r="327" spans="1:9" s="60" customFormat="1" ht="11.25" customHeight="1" x14ac:dyDescent="0.2">
      <c r="A327" s="24"/>
      <c r="B327" s="37" t="s">
        <v>179</v>
      </c>
      <c r="C327" s="306">
        <v>725.10000000000014</v>
      </c>
      <c r="D327" s="307"/>
      <c r="E327" s="307"/>
      <c r="F327" s="182">
        <v>-0.11862305364110404</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2790.0000000000009</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6650</v>
      </c>
      <c r="D335" s="309"/>
      <c r="E335" s="309">
        <v>30</v>
      </c>
      <c r="F335" s="183">
        <v>-0.13524057217165153</v>
      </c>
      <c r="G335" s="62"/>
    </row>
    <row r="336" spans="1:9" s="63" customFormat="1" ht="14.25" customHeight="1" x14ac:dyDescent="0.2">
      <c r="A336" s="61"/>
      <c r="B336" s="35" t="s">
        <v>467</v>
      </c>
      <c r="C336" s="306">
        <v>6650</v>
      </c>
      <c r="D336" s="307"/>
      <c r="E336" s="307">
        <v>30</v>
      </c>
      <c r="F336" s="182">
        <v>-0.13524057217165153</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791.06000000000017</v>
      </c>
      <c r="D338" s="307"/>
      <c r="E338" s="307"/>
      <c r="F338" s="182">
        <v>5.6479292706705708E-2</v>
      </c>
      <c r="G338" s="59"/>
      <c r="H338" s="5"/>
    </row>
    <row r="339" spans="1:8" s="57" customFormat="1" ht="10.5" customHeight="1" x14ac:dyDescent="0.2">
      <c r="A339" s="6"/>
      <c r="B339" s="37" t="s">
        <v>224</v>
      </c>
      <c r="C339" s="306">
        <v>47.31</v>
      </c>
      <c r="D339" s="307"/>
      <c r="E339" s="307"/>
      <c r="F339" s="182">
        <v>-0.42438252828811285</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838.37000000000012</v>
      </c>
      <c r="D342" s="302"/>
      <c r="E342" s="302"/>
      <c r="F342" s="239">
        <v>8.9173967459326153E-3</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30.52</v>
      </c>
      <c r="D344" s="307"/>
      <c r="E344" s="307"/>
      <c r="F344" s="182"/>
      <c r="G344" s="56"/>
      <c r="H344" s="5"/>
    </row>
    <row r="345" spans="1:8" s="57" customFormat="1" ht="10.5" customHeight="1" x14ac:dyDescent="0.2">
      <c r="A345" s="6"/>
      <c r="B345" s="37" t="s">
        <v>125</v>
      </c>
      <c r="C345" s="306">
        <v>19002.079999999976</v>
      </c>
      <c r="D345" s="307"/>
      <c r="E345" s="307">
        <v>4.5</v>
      </c>
      <c r="F345" s="182">
        <v>-4.6174650398529749E-2</v>
      </c>
      <c r="G345" s="56"/>
      <c r="H345" s="5"/>
    </row>
    <row r="346" spans="1:8" s="57" customFormat="1" ht="10.5" customHeight="1" x14ac:dyDescent="0.2">
      <c r="A346" s="6"/>
      <c r="B346" s="37" t="s">
        <v>126</v>
      </c>
      <c r="C346" s="306">
        <v>2.65</v>
      </c>
      <c r="D346" s="307"/>
      <c r="E346" s="307"/>
      <c r="F346" s="182"/>
      <c r="G346" s="56"/>
      <c r="H346" s="5"/>
    </row>
    <row r="347" spans="1:8" s="57" customFormat="1" ht="10.5" customHeight="1" x14ac:dyDescent="0.2">
      <c r="A347" s="6"/>
      <c r="B347" s="37" t="s">
        <v>127</v>
      </c>
      <c r="C347" s="306">
        <v>156</v>
      </c>
      <c r="D347" s="307"/>
      <c r="E347" s="307"/>
      <c r="F347" s="182">
        <v>-0.1333333333333333</v>
      </c>
      <c r="G347" s="56"/>
      <c r="H347" s="5"/>
    </row>
    <row r="348" spans="1:8" s="57" customFormat="1" ht="10.5" customHeight="1" x14ac:dyDescent="0.2">
      <c r="A348" s="6"/>
      <c r="B348" s="37" t="s">
        <v>133</v>
      </c>
      <c r="C348" s="306">
        <v>2267.79</v>
      </c>
      <c r="D348" s="307"/>
      <c r="E348" s="307">
        <v>34.4</v>
      </c>
      <c r="F348" s="182">
        <v>-0.38544108441211777</v>
      </c>
      <c r="G348" s="56"/>
      <c r="H348" s="5"/>
    </row>
    <row r="349" spans="1:8" s="57" customFormat="1" ht="10.5" customHeight="1" x14ac:dyDescent="0.2">
      <c r="A349" s="6"/>
      <c r="B349" s="37" t="s">
        <v>134</v>
      </c>
      <c r="C349" s="306">
        <v>33.11</v>
      </c>
      <c r="D349" s="307"/>
      <c r="E349" s="307"/>
      <c r="F349" s="182">
        <v>0.54</v>
      </c>
      <c r="G349" s="56"/>
      <c r="H349" s="5"/>
    </row>
    <row r="350" spans="1:8" s="57" customFormat="1" ht="11.25" customHeight="1" x14ac:dyDescent="0.2">
      <c r="A350" s="6"/>
      <c r="B350" s="37" t="s">
        <v>24</v>
      </c>
      <c r="C350" s="306">
        <v>1128.6000000000001</v>
      </c>
      <c r="D350" s="307"/>
      <c r="E350" s="307"/>
      <c r="F350" s="182">
        <v>-6.3052592254368656E-2</v>
      </c>
      <c r="G350" s="56"/>
      <c r="H350" s="5"/>
    </row>
    <row r="351" spans="1:8" s="57" customFormat="1" ht="11.25" customHeight="1" x14ac:dyDescent="0.2">
      <c r="A351" s="6"/>
      <c r="B351" s="37" t="s">
        <v>138</v>
      </c>
      <c r="C351" s="306">
        <v>29.64</v>
      </c>
      <c r="D351" s="307"/>
      <c r="E351" s="307"/>
      <c r="F351" s="182"/>
      <c r="G351" s="56"/>
      <c r="H351" s="5"/>
    </row>
    <row r="352" spans="1:8" s="57" customFormat="1" ht="10.5" customHeight="1" x14ac:dyDescent="0.2">
      <c r="A352" s="6"/>
      <c r="B352" s="37" t="s">
        <v>151</v>
      </c>
      <c r="C352" s="306">
        <v>17962.12</v>
      </c>
      <c r="D352" s="307"/>
      <c r="E352" s="307">
        <v>20.8</v>
      </c>
      <c r="F352" s="182">
        <v>-0.25355547826029112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5111.3999999999996</v>
      </c>
      <c r="D354" s="307"/>
      <c r="E354" s="307"/>
      <c r="F354" s="182">
        <v>1.263967033837865E-2</v>
      </c>
      <c r="G354" s="59"/>
      <c r="H354" s="5"/>
    </row>
    <row r="355" spans="1:8" s="60" customFormat="1" ht="13.5" customHeight="1" x14ac:dyDescent="0.2">
      <c r="A355" s="24"/>
      <c r="B355" s="16" t="s">
        <v>416</v>
      </c>
      <c r="C355" s="306">
        <v>36</v>
      </c>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60</v>
      </c>
      <c r="D358" s="307"/>
      <c r="E358" s="307"/>
      <c r="F358" s="182"/>
      <c r="G358" s="59"/>
      <c r="H358" s="5"/>
    </row>
    <row r="359" spans="1:8" s="60" customFormat="1" ht="10.5" customHeight="1" x14ac:dyDescent="0.2">
      <c r="A359" s="24"/>
      <c r="B359" s="37" t="s">
        <v>468</v>
      </c>
      <c r="C359" s="306">
        <v>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45849.909999999974</v>
      </c>
      <c r="D364" s="309"/>
      <c r="E364" s="309">
        <v>59.7</v>
      </c>
      <c r="F364" s="183">
        <v>-0.1540970655689522</v>
      </c>
      <c r="G364" s="56"/>
      <c r="H364" s="5"/>
    </row>
    <row r="365" spans="1:8" s="57" customFormat="1" ht="10.5" customHeight="1" x14ac:dyDescent="0.2">
      <c r="A365" s="6"/>
      <c r="B365" s="35" t="s">
        <v>8</v>
      </c>
      <c r="C365" s="308">
        <v>3965979.2399999979</v>
      </c>
      <c r="D365" s="309">
        <v>118901.26999999992</v>
      </c>
      <c r="E365" s="309">
        <v>23280.230000000007</v>
      </c>
      <c r="F365" s="183">
        <v>-6.5304561450271525E-2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8584046.7099999916</v>
      </c>
      <c r="D367" s="307">
        <v>1381872.17</v>
      </c>
      <c r="E367" s="307">
        <v>52597.94</v>
      </c>
      <c r="F367" s="182">
        <v>-0.11014276070772522</v>
      </c>
      <c r="G367" s="59"/>
      <c r="H367" s="5"/>
    </row>
    <row r="368" spans="1:8" s="60" customFormat="1" ht="10.5" customHeight="1" x14ac:dyDescent="0.2">
      <c r="A368" s="24"/>
      <c r="B368" s="37" t="s">
        <v>442</v>
      </c>
      <c r="C368" s="306">
        <v>21233.130000000045</v>
      </c>
      <c r="D368" s="307">
        <v>2705.6400000000003</v>
      </c>
      <c r="E368" s="307">
        <v>43.92</v>
      </c>
      <c r="F368" s="182">
        <v>-0.19318921046791993</v>
      </c>
      <c r="G368" s="266"/>
      <c r="H368" s="5"/>
    </row>
    <row r="369" spans="1:9" s="60" customFormat="1" ht="10.5" customHeight="1" x14ac:dyDescent="0.2">
      <c r="A369" s="24"/>
      <c r="B369" s="37" t="s">
        <v>147</v>
      </c>
      <c r="C369" s="306">
        <v>45745.429999999884</v>
      </c>
      <c r="D369" s="307">
        <v>11045.029999999997</v>
      </c>
      <c r="E369" s="307">
        <v>86.940000000000012</v>
      </c>
      <c r="F369" s="182">
        <v>-9.5089037298122125E-2</v>
      </c>
      <c r="G369" s="265"/>
      <c r="H369" s="267"/>
      <c r="I369" s="59"/>
    </row>
    <row r="370" spans="1:9" s="60" customFormat="1" x14ac:dyDescent="0.2">
      <c r="A370" s="24"/>
      <c r="B370" s="37" t="s">
        <v>148</v>
      </c>
      <c r="C370" s="306">
        <v>233478.17999999653</v>
      </c>
      <c r="D370" s="307">
        <v>23417.610000000019</v>
      </c>
      <c r="E370" s="307">
        <v>849.47999999999956</v>
      </c>
      <c r="F370" s="182">
        <v>-0.11780267523852106</v>
      </c>
      <c r="G370" s="265"/>
      <c r="H370" s="265"/>
      <c r="I370" s="59"/>
    </row>
    <row r="371" spans="1:9" s="60" customFormat="1" ht="10.5" customHeight="1" x14ac:dyDescent="0.2">
      <c r="A371" s="24"/>
      <c r="B371" s="37" t="s">
        <v>125</v>
      </c>
      <c r="C371" s="306">
        <v>93139.410000000396</v>
      </c>
      <c r="D371" s="307">
        <v>8397.5399999999936</v>
      </c>
      <c r="E371" s="307">
        <v>882.85000000000025</v>
      </c>
      <c r="F371" s="182">
        <v>-6.5266095760150966E-2</v>
      </c>
      <c r="G371" s="265"/>
      <c r="H371" s="265"/>
      <c r="I371" s="59"/>
    </row>
    <row r="372" spans="1:9" s="60" customFormat="1" ht="10.5" customHeight="1" x14ac:dyDescent="0.2">
      <c r="A372" s="24"/>
      <c r="B372" s="37" t="s">
        <v>149</v>
      </c>
      <c r="C372" s="306">
        <v>429.6599999999998</v>
      </c>
      <c r="D372" s="307"/>
      <c r="E372" s="307">
        <v>2.75</v>
      </c>
      <c r="F372" s="182">
        <v>-9.4804702313235345E-2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8978072.5199999902</v>
      </c>
      <c r="D378" s="312">
        <v>1427437.9899999995</v>
      </c>
      <c r="E378" s="312">
        <v>54463.880000000005</v>
      </c>
      <c r="F378" s="184">
        <v>-0.11004094713332357</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JUIN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5341479.719999996</v>
      </c>
      <c r="D392" s="307">
        <v>19858.77</v>
      </c>
      <c r="E392" s="307">
        <v>26091.08000000002</v>
      </c>
      <c r="F392" s="182">
        <v>-6.9171135755695556E-2</v>
      </c>
      <c r="G392" s="66"/>
      <c r="H392" s="5"/>
    </row>
    <row r="393" spans="1:9" s="57" customFormat="1" ht="10.5" customHeight="1" x14ac:dyDescent="0.2">
      <c r="A393" s="6"/>
      <c r="B393" s="16" t="s">
        <v>10</v>
      </c>
      <c r="C393" s="306">
        <v>6347.8599999999851</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2164.5300000000007</v>
      </c>
      <c r="D395" s="307"/>
      <c r="E395" s="307"/>
      <c r="F395" s="182"/>
      <c r="G395" s="59"/>
      <c r="H395" s="5"/>
    </row>
    <row r="396" spans="1:9" s="60" customFormat="1" ht="10.5" customHeight="1" x14ac:dyDescent="0.2">
      <c r="A396" s="24"/>
      <c r="B396" s="16" t="s">
        <v>11</v>
      </c>
      <c r="C396" s="306">
        <v>27.79</v>
      </c>
      <c r="D396" s="307"/>
      <c r="E396" s="307"/>
      <c r="F396" s="182"/>
      <c r="G396" s="56"/>
      <c r="H396" s="5"/>
    </row>
    <row r="397" spans="1:9" s="57" customFormat="1" ht="9" customHeight="1" x14ac:dyDescent="0.2">
      <c r="A397" s="6"/>
      <c r="B397" s="16" t="s">
        <v>75</v>
      </c>
      <c r="C397" s="306">
        <v>274.11999999999995</v>
      </c>
      <c r="D397" s="307"/>
      <c r="E397" s="307"/>
      <c r="F397" s="182"/>
      <c r="G397" s="59"/>
    </row>
    <row r="398" spans="1:9" s="57" customFormat="1" ht="10.5" customHeight="1" x14ac:dyDescent="0.2">
      <c r="A398" s="6"/>
      <c r="B398" s="16" t="s">
        <v>85</v>
      </c>
      <c r="C398" s="306">
        <v>368847.91000000003</v>
      </c>
      <c r="D398" s="313">
        <v>368847.91000000003</v>
      </c>
      <c r="E398" s="313"/>
      <c r="F398" s="185"/>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226</v>
      </c>
      <c r="D401" s="307"/>
      <c r="E401" s="307">
        <v>2</v>
      </c>
      <c r="F401" s="182"/>
      <c r="G401" s="69"/>
      <c r="H401" s="5"/>
      <c r="I401" s="5"/>
    </row>
    <row r="402" spans="1:11" ht="13.5" customHeight="1" x14ac:dyDescent="0.2">
      <c r="A402" s="2"/>
      <c r="B402" s="37" t="s">
        <v>79</v>
      </c>
      <c r="C402" s="306">
        <v>18558.210000000003</v>
      </c>
      <c r="D402" s="307"/>
      <c r="E402" s="307">
        <v>83.53</v>
      </c>
      <c r="F402" s="182">
        <v>-0.26724316290881989</v>
      </c>
      <c r="G402" s="69"/>
      <c r="H402" s="5"/>
      <c r="I402" s="5"/>
    </row>
    <row r="403" spans="1:11" ht="11.25" customHeight="1" x14ac:dyDescent="0.2">
      <c r="A403" s="2"/>
      <c r="B403" s="37" t="s">
        <v>432</v>
      </c>
      <c r="C403" s="306">
        <v>278680.62000000488</v>
      </c>
      <c r="D403" s="313"/>
      <c r="E403" s="313">
        <v>1504.0900000000004</v>
      </c>
      <c r="F403" s="185">
        <v>-7.4503928500972982E-2</v>
      </c>
      <c r="G403" s="70"/>
      <c r="H403" s="5"/>
      <c r="I403" s="5"/>
    </row>
    <row r="404" spans="1:11" ht="11.25" customHeight="1" x14ac:dyDescent="0.2">
      <c r="A404" s="2"/>
      <c r="B404" s="563" t="s">
        <v>440</v>
      </c>
      <c r="C404" s="306">
        <v>100485.90000000004</v>
      </c>
      <c r="D404" s="313"/>
      <c r="E404" s="313">
        <v>455.2</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29646.46</v>
      </c>
      <c r="D406" s="313"/>
      <c r="E406" s="313">
        <v>194.09</v>
      </c>
      <c r="F406" s="185">
        <v>0.16248136474747432</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53.600000000000165</v>
      </c>
      <c r="D408" s="313"/>
      <c r="E408" s="313">
        <v>0.2</v>
      </c>
      <c r="F408" s="185">
        <v>-0.18910741301058942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6146792.7200000025</v>
      </c>
      <c r="D410" s="315">
        <v>388706.68000000005</v>
      </c>
      <c r="E410" s="315">
        <v>28330.190000000021</v>
      </c>
      <c r="F410" s="186">
        <v>-2.4738659384396455E-2</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4301696.3099999949</v>
      </c>
      <c r="D414" s="318"/>
      <c r="E414" s="318">
        <v>23290.350000000006</v>
      </c>
      <c r="F414" s="281">
        <v>-0.11803084126823193</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1966873.6900000356</v>
      </c>
      <c r="D416" s="318"/>
      <c r="E416" s="318">
        <v>11332.009999999997</v>
      </c>
      <c r="F416" s="281">
        <v>-0.139250065187282</v>
      </c>
      <c r="G416" s="69"/>
      <c r="H416" s="5"/>
      <c r="I416" s="5"/>
    </row>
    <row r="417" spans="1:11" ht="10.5" customHeight="1" x14ac:dyDescent="0.2">
      <c r="A417" s="2"/>
      <c r="B417" s="16" t="s">
        <v>258</v>
      </c>
      <c r="C417" s="317">
        <v>21514.65</v>
      </c>
      <c r="D417" s="318"/>
      <c r="E417" s="318">
        <v>1.04</v>
      </c>
      <c r="F417" s="281">
        <v>-2.1282393395823718E-2</v>
      </c>
      <c r="G417" s="69"/>
      <c r="H417" s="5"/>
      <c r="I417" s="5"/>
    </row>
    <row r="418" spans="1:11" ht="10.5" customHeight="1" x14ac:dyDescent="0.2">
      <c r="A418" s="2"/>
      <c r="B418" s="67" t="s">
        <v>259</v>
      </c>
      <c r="C418" s="317">
        <v>11209.839999999998</v>
      </c>
      <c r="D418" s="318"/>
      <c r="E418" s="318"/>
      <c r="F418" s="281">
        <v>-0.20787584742948173</v>
      </c>
      <c r="G418" s="69"/>
      <c r="H418" s="5"/>
      <c r="I418" s="5"/>
    </row>
    <row r="419" spans="1:11" ht="10.5" customHeight="1" x14ac:dyDescent="0.2">
      <c r="A419" s="2"/>
      <c r="B419" s="67" t="s">
        <v>260</v>
      </c>
      <c r="C419" s="317">
        <v>978.98</v>
      </c>
      <c r="D419" s="318"/>
      <c r="E419" s="318"/>
      <c r="F419" s="281">
        <v>-0.60444773067956381</v>
      </c>
      <c r="G419" s="69"/>
      <c r="H419" s="5"/>
      <c r="I419" s="5"/>
    </row>
    <row r="420" spans="1:11" ht="10.5" customHeight="1" x14ac:dyDescent="0.2">
      <c r="A420" s="2"/>
      <c r="B420" s="67" t="s">
        <v>261</v>
      </c>
      <c r="C420" s="317">
        <v>693</v>
      </c>
      <c r="D420" s="318"/>
      <c r="E420" s="318"/>
      <c r="F420" s="281"/>
      <c r="G420" s="69"/>
      <c r="H420" s="5"/>
      <c r="I420" s="5"/>
    </row>
    <row r="421" spans="1:11" ht="10.5" customHeight="1" x14ac:dyDescent="0.2">
      <c r="A421" s="2"/>
      <c r="B421" s="67" t="s">
        <v>262</v>
      </c>
      <c r="C421" s="317">
        <v>808.94</v>
      </c>
      <c r="D421" s="318"/>
      <c r="E421" s="318"/>
      <c r="F421" s="281">
        <v>-0.57897750042938112</v>
      </c>
      <c r="G421" s="69"/>
      <c r="H421" s="5"/>
      <c r="I421" s="5"/>
    </row>
    <row r="422" spans="1:11" ht="10.5" customHeight="1" x14ac:dyDescent="0.2">
      <c r="A422" s="2"/>
      <c r="B422" s="67" t="s">
        <v>264</v>
      </c>
      <c r="C422" s="317">
        <v>16478.879999999997</v>
      </c>
      <c r="D422" s="318"/>
      <c r="E422" s="318"/>
      <c r="F422" s="281">
        <v>0.26974616449724098</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131.1</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3518.13</v>
      </c>
      <c r="D428" s="318"/>
      <c r="E428" s="318"/>
      <c r="F428" s="281">
        <v>-0.43315669142016544</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22</v>
      </c>
      <c r="D430" s="318"/>
      <c r="E430" s="318"/>
      <c r="F430" s="281"/>
      <c r="G430" s="69"/>
      <c r="H430" s="5"/>
    </row>
    <row r="431" spans="1:11" ht="20.25" customHeight="1" x14ac:dyDescent="0.2">
      <c r="A431" s="2"/>
      <c r="B431" s="29" t="s">
        <v>155</v>
      </c>
      <c r="C431" s="308">
        <v>6323925.5200000321</v>
      </c>
      <c r="D431" s="315"/>
      <c r="E431" s="315">
        <v>34623.4</v>
      </c>
      <c r="F431" s="186">
        <v>-0.12462406510732316</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121242.67999999995</v>
      </c>
      <c r="D435" s="313"/>
      <c r="E435" s="313">
        <v>537.83999999999992</v>
      </c>
      <c r="F435" s="185">
        <v>-5.8490782592435675E-2</v>
      </c>
      <c r="G435" s="70"/>
      <c r="H435" s="5"/>
      <c r="I435" s="5"/>
    </row>
    <row r="436" spans="1:10" ht="10.5" customHeight="1" x14ac:dyDescent="0.2">
      <c r="A436" s="54"/>
      <c r="B436" s="75" t="s">
        <v>26</v>
      </c>
      <c r="C436" s="306">
        <v>41788</v>
      </c>
      <c r="D436" s="313"/>
      <c r="E436" s="313">
        <v>261.39999999999998</v>
      </c>
      <c r="F436" s="185">
        <v>-0.12658662537175214</v>
      </c>
      <c r="G436" s="69"/>
      <c r="H436" s="5"/>
      <c r="I436" s="5"/>
    </row>
    <row r="437" spans="1:10" x14ac:dyDescent="0.2">
      <c r="A437" s="2"/>
      <c r="B437" s="75" t="s">
        <v>27</v>
      </c>
      <c r="C437" s="306">
        <v>206888.6699999999</v>
      </c>
      <c r="D437" s="313"/>
      <c r="E437" s="313">
        <v>905.29</v>
      </c>
      <c r="F437" s="185">
        <v>-0.15592377717093131</v>
      </c>
      <c r="G437" s="69"/>
      <c r="H437" s="5"/>
      <c r="I437" s="5"/>
    </row>
    <row r="438" spans="1:10" ht="10.5" customHeight="1" x14ac:dyDescent="0.2">
      <c r="A438" s="2"/>
      <c r="B438" s="75" t="s">
        <v>274</v>
      </c>
      <c r="C438" s="306">
        <v>9183.82</v>
      </c>
      <c r="D438" s="313"/>
      <c r="E438" s="313"/>
      <c r="F438" s="185">
        <v>0.19382019550748764</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296378.54999999993</v>
      </c>
      <c r="D440" s="313"/>
      <c r="E440" s="313">
        <v>1571.92</v>
      </c>
      <c r="F440" s="185">
        <v>-0.15830077595006109</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3514.4</v>
      </c>
      <c r="D443" s="313"/>
      <c r="E443" s="313"/>
      <c r="F443" s="185">
        <v>0.20572947937215891</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678996.11999999965</v>
      </c>
      <c r="D445" s="315"/>
      <c r="E445" s="315">
        <v>3276.4500000000003</v>
      </c>
      <c r="F445" s="186">
        <v>-0.13443339616227046</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2747.7500000000009</v>
      </c>
      <c r="D449" s="313"/>
      <c r="E449" s="313"/>
      <c r="F449" s="185">
        <v>0.20626454190262988</v>
      </c>
      <c r="G449" s="69"/>
      <c r="H449" s="5"/>
      <c r="I449" s="5"/>
      <c r="J449" s="164"/>
    </row>
    <row r="450" spans="1:10" ht="12" x14ac:dyDescent="0.2">
      <c r="A450" s="2"/>
      <c r="B450" s="76" t="s">
        <v>492</v>
      </c>
      <c r="C450" s="306">
        <v>1720.4805000000001</v>
      </c>
      <c r="D450" s="313"/>
      <c r="E450" s="313"/>
      <c r="F450" s="185"/>
      <c r="G450" s="69"/>
      <c r="H450" s="5"/>
      <c r="I450" s="5"/>
      <c r="J450" s="164"/>
    </row>
    <row r="451" spans="1:10" x14ac:dyDescent="0.2">
      <c r="A451" s="2"/>
      <c r="B451" s="76" t="s">
        <v>480</v>
      </c>
      <c r="C451" s="306">
        <v>33615</v>
      </c>
      <c r="D451" s="313"/>
      <c r="E451" s="313">
        <v>234</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717079.35049999959</v>
      </c>
      <c r="D455" s="313"/>
      <c r="E455" s="313">
        <v>3510.4500000000003</v>
      </c>
      <c r="F455" s="185">
        <v>-9.7457799814763879E-2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26131849.350500017</v>
      </c>
      <c r="D462" s="315">
        <v>388706.68000000005</v>
      </c>
      <c r="E462" s="315">
        <v>144208.15000000005</v>
      </c>
      <c r="F462" s="186">
        <v>-8.7988021413149098E-2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75876604.870670006</v>
      </c>
      <c r="D465" s="437"/>
      <c r="E465" s="437">
        <v>411514.61000000022</v>
      </c>
      <c r="F465" s="438">
        <v>-5.4700456082180549E-2</v>
      </c>
      <c r="G465" s="5"/>
      <c r="H465" s="214"/>
      <c r="I465" s="70"/>
      <c r="J465" s="5"/>
    </row>
    <row r="466" spans="1:10" s="28" customFormat="1" x14ac:dyDescent="0.2">
      <c r="A466" s="6"/>
      <c r="B466" s="76" t="s">
        <v>13</v>
      </c>
      <c r="C466" s="319">
        <v>81784018.399999946</v>
      </c>
      <c r="D466" s="320"/>
      <c r="E466" s="320"/>
      <c r="F466" s="240">
        <v>-0.16827710168177368</v>
      </c>
      <c r="G466" s="8"/>
      <c r="H466" s="5"/>
      <c r="I466" s="70"/>
    </row>
    <row r="467" spans="1:10" s="28" customFormat="1" x14ac:dyDescent="0.2">
      <c r="A467" s="6"/>
      <c r="B467" s="76" t="s">
        <v>14</v>
      </c>
      <c r="C467" s="321">
        <v>11539521.529999999</v>
      </c>
      <c r="D467" s="322"/>
      <c r="E467" s="322"/>
      <c r="F467" s="194">
        <v>-7.3913901439688234E-2</v>
      </c>
      <c r="G467" s="3"/>
      <c r="H467" s="8"/>
      <c r="I467" s="70"/>
    </row>
    <row r="468" spans="1:10" s="28" customFormat="1" ht="12" x14ac:dyDescent="0.2">
      <c r="A468" s="6"/>
      <c r="B468" s="229" t="s">
        <v>248</v>
      </c>
      <c r="C468" s="431">
        <v>93323539.929999948</v>
      </c>
      <c r="D468" s="439"/>
      <c r="E468" s="439"/>
      <c r="F468" s="445">
        <v>-0.15766422445408512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JUIN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626"/>
      <c r="C477" s="627"/>
      <c r="D477" s="87"/>
      <c r="E477" s="750" t="s">
        <v>6</v>
      </c>
      <c r="F477" s="339" t="str">
        <f>Maladie_mnt!$H$5</f>
        <v>GAM</v>
      </c>
      <c r="G477" s="201"/>
      <c r="H477" s="90"/>
      <c r="I477" s="94"/>
      <c r="J477" s="104"/>
    </row>
    <row r="478" spans="1:10" ht="12.75" customHeight="1" x14ac:dyDescent="0.2">
      <c r="B478" s="643" t="s">
        <v>29</v>
      </c>
      <c r="C478" s="753"/>
      <c r="D478" s="90"/>
      <c r="E478" s="301"/>
      <c r="F478" s="239"/>
      <c r="G478" s="201"/>
      <c r="H478" s="90"/>
      <c r="I478" s="20"/>
    </row>
    <row r="479" spans="1:10" s="95" customFormat="1" ht="12" customHeight="1" x14ac:dyDescent="0.2">
      <c r="A479" s="6"/>
      <c r="B479" s="656"/>
      <c r="C479" s="657"/>
      <c r="D479" s="90"/>
      <c r="E479" s="301"/>
      <c r="F479" s="239"/>
      <c r="G479" s="199"/>
      <c r="H479" s="90"/>
      <c r="I479" s="94"/>
      <c r="J479" s="104"/>
    </row>
    <row r="480" spans="1:10" ht="12.75" customHeight="1" x14ac:dyDescent="0.2">
      <c r="B480" s="647" t="s">
        <v>74</v>
      </c>
      <c r="C480" s="648"/>
      <c r="D480" s="93"/>
      <c r="E480" s="303"/>
      <c r="F480" s="237"/>
      <c r="G480" s="201"/>
      <c r="H480" s="90"/>
      <c r="I480" s="20"/>
      <c r="J480" s="104"/>
    </row>
    <row r="481" spans="2:10" ht="18" customHeight="1" x14ac:dyDescent="0.2">
      <c r="B481" s="656"/>
      <c r="C481" s="657"/>
      <c r="D481" s="90"/>
      <c r="E481" s="301"/>
      <c r="F481" s="239"/>
      <c r="G481" s="199"/>
      <c r="H481" s="90"/>
      <c r="I481" s="20"/>
      <c r="J481" s="104"/>
    </row>
    <row r="482" spans="2:10" ht="18" customHeight="1" x14ac:dyDescent="0.2">
      <c r="B482" s="92" t="s">
        <v>73</v>
      </c>
      <c r="C482" s="172"/>
      <c r="D482" s="93"/>
      <c r="E482" s="303">
        <v>241198538.96674025</v>
      </c>
      <c r="F482" s="237">
        <v>0.2955101295171827</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45" t="s">
        <v>410</v>
      </c>
      <c r="C484" s="646"/>
      <c r="D484" s="90"/>
      <c r="E484" s="303">
        <v>76588098.222738862</v>
      </c>
      <c r="F484" s="237">
        <v>0.48798832663549629</v>
      </c>
      <c r="G484" s="199"/>
      <c r="H484" s="90"/>
      <c r="I484" s="20"/>
      <c r="J484" s="104"/>
    </row>
    <row r="485" spans="2:10" ht="15" customHeight="1" x14ac:dyDescent="0.2">
      <c r="B485" s="641" t="s">
        <v>72</v>
      </c>
      <c r="C485" s="642"/>
      <c r="D485" s="90"/>
      <c r="E485" s="301"/>
      <c r="F485" s="239"/>
      <c r="G485" s="199"/>
      <c r="H485" s="90"/>
      <c r="I485" s="20"/>
      <c r="J485" s="104"/>
    </row>
    <row r="486" spans="2:10" ht="15" customHeight="1" x14ac:dyDescent="0.2">
      <c r="B486" s="421" t="s">
        <v>404</v>
      </c>
      <c r="C486" s="404"/>
      <c r="D486" s="90"/>
      <c r="E486" s="301">
        <v>44707476.259509191</v>
      </c>
      <c r="F486" s="239">
        <v>-9.7087102128658453E-2</v>
      </c>
      <c r="G486" s="199"/>
      <c r="H486" s="90"/>
      <c r="I486" s="20"/>
      <c r="J486" s="104"/>
    </row>
    <row r="487" spans="2:10" ht="15" customHeight="1" x14ac:dyDescent="0.2">
      <c r="B487" s="421" t="s">
        <v>407</v>
      </c>
      <c r="C487" s="404"/>
      <c r="D487" s="90"/>
      <c r="E487" s="301">
        <v>165772.17932800003</v>
      </c>
      <c r="F487" s="239">
        <v>0.51933841434489758</v>
      </c>
      <c r="G487" s="199"/>
      <c r="H487" s="90"/>
      <c r="I487" s="20"/>
      <c r="J487" s="104"/>
    </row>
    <row r="488" spans="2:10" ht="15" customHeight="1" x14ac:dyDescent="0.2">
      <c r="B488" s="421" t="s">
        <v>405</v>
      </c>
      <c r="C488" s="404"/>
      <c r="D488" s="90"/>
      <c r="E488" s="301">
        <v>31714849.783901677</v>
      </c>
      <c r="F488" s="239"/>
      <c r="G488" s="199"/>
      <c r="H488" s="90"/>
      <c r="I488" s="20"/>
      <c r="J488" s="104"/>
    </row>
    <row r="489" spans="2:10" ht="15" customHeight="1" x14ac:dyDescent="0.2">
      <c r="B489" s="624" t="s">
        <v>71</v>
      </c>
      <c r="C489" s="625"/>
      <c r="D489" s="90"/>
      <c r="E489" s="303">
        <v>140738263.15391329</v>
      </c>
      <c r="F489" s="237">
        <v>0.14142146532913547</v>
      </c>
      <c r="G489" s="199"/>
      <c r="H489" s="90"/>
      <c r="I489" s="20"/>
      <c r="J489" s="104"/>
    </row>
    <row r="490" spans="2:10" ht="15" customHeight="1" x14ac:dyDescent="0.2">
      <c r="B490" s="641" t="s">
        <v>70</v>
      </c>
      <c r="C490" s="642"/>
      <c r="D490" s="90"/>
      <c r="E490" s="301"/>
      <c r="F490" s="239"/>
      <c r="G490" s="199"/>
      <c r="H490" s="90"/>
      <c r="I490" s="20"/>
      <c r="J490" s="104"/>
    </row>
    <row r="491" spans="2:10" ht="15" customHeight="1" x14ac:dyDescent="0.2">
      <c r="B491" s="641" t="s">
        <v>361</v>
      </c>
      <c r="C491" s="642"/>
      <c r="D491" s="90"/>
      <c r="E491" s="301">
        <v>0</v>
      </c>
      <c r="F491" s="239"/>
      <c r="G491" s="199"/>
      <c r="H491" s="90"/>
      <c r="I491" s="20"/>
      <c r="J491" s="104"/>
    </row>
    <row r="492" spans="2:10" ht="12.75" customHeight="1" x14ac:dyDescent="0.2">
      <c r="B492" s="639" t="s">
        <v>413</v>
      </c>
      <c r="C492" s="640"/>
      <c r="D492" s="90"/>
      <c r="E492" s="301">
        <v>108181922.06647031</v>
      </c>
      <c r="F492" s="239">
        <v>0.12962928072751367</v>
      </c>
      <c r="G492" s="199"/>
      <c r="H492" s="90"/>
      <c r="I492" s="20"/>
      <c r="J492" s="104"/>
    </row>
    <row r="493" spans="2:10" ht="15" customHeight="1" x14ac:dyDescent="0.2">
      <c r="B493" s="641" t="s">
        <v>357</v>
      </c>
      <c r="C493" s="642"/>
      <c r="D493" s="90"/>
      <c r="E493" s="301">
        <v>20149675.469723288</v>
      </c>
      <c r="F493" s="239">
        <v>0.17275432851785077</v>
      </c>
      <c r="G493" s="199"/>
      <c r="H493" s="90"/>
      <c r="I493" s="20"/>
      <c r="J493" s="104"/>
    </row>
    <row r="494" spans="2:10" ht="27" customHeight="1" x14ac:dyDescent="0.2">
      <c r="B494" s="641" t="s">
        <v>358</v>
      </c>
      <c r="C494" s="642"/>
      <c r="D494" s="90"/>
      <c r="E494" s="301">
        <v>3183628.662916081</v>
      </c>
      <c r="F494" s="239">
        <v>-5.5122340606001963E-2</v>
      </c>
      <c r="G494" s="199"/>
      <c r="H494" s="90"/>
      <c r="I494" s="20"/>
      <c r="J494" s="104"/>
    </row>
    <row r="495" spans="2:10" ht="15" customHeight="1" x14ac:dyDescent="0.2">
      <c r="B495" s="641" t="s">
        <v>359</v>
      </c>
      <c r="C495" s="642"/>
      <c r="D495" s="90"/>
      <c r="E495" s="301">
        <v>9223036.9548036009</v>
      </c>
      <c r="F495" s="239">
        <v>0.32090019543496506</v>
      </c>
      <c r="G495" s="201"/>
      <c r="H495" s="90"/>
      <c r="I495" s="20"/>
      <c r="J495" s="104"/>
    </row>
    <row r="496" spans="2:10" ht="15" customHeight="1" x14ac:dyDescent="0.2">
      <c r="B496" s="607" t="s">
        <v>394</v>
      </c>
      <c r="C496" s="608"/>
      <c r="D496" s="90"/>
      <c r="E496" s="301">
        <v>7378183.1503680013</v>
      </c>
      <c r="F496" s="239">
        <v>0.303544014908252</v>
      </c>
      <c r="G496" s="199"/>
      <c r="H496" s="90"/>
      <c r="I496" s="20"/>
      <c r="J496" s="104"/>
    </row>
    <row r="497" spans="1:10" ht="15" customHeight="1" x14ac:dyDescent="0.2">
      <c r="B497" s="607" t="s">
        <v>395</v>
      </c>
      <c r="C497" s="608"/>
      <c r="D497" s="90"/>
      <c r="E497" s="301">
        <v>158299.91458400001</v>
      </c>
      <c r="F497" s="239">
        <v>0.2451930661601498</v>
      </c>
      <c r="G497" s="199"/>
      <c r="H497" s="90"/>
      <c r="I497" s="20"/>
      <c r="J497" s="104"/>
    </row>
    <row r="498" spans="1:10" ht="15" customHeight="1" x14ac:dyDescent="0.2">
      <c r="B498" s="607" t="s">
        <v>396</v>
      </c>
      <c r="C498" s="608"/>
      <c r="D498" s="90"/>
      <c r="E498" s="301">
        <v>265616.07047199999</v>
      </c>
      <c r="F498" s="239">
        <v>0.62844658523608055</v>
      </c>
      <c r="G498" s="201"/>
      <c r="H498" s="90"/>
      <c r="I498" s="20"/>
      <c r="J498" s="104"/>
    </row>
    <row r="499" spans="1:10" ht="23.25" customHeight="1" x14ac:dyDescent="0.2">
      <c r="B499" s="607" t="s">
        <v>397</v>
      </c>
      <c r="C499" s="608"/>
      <c r="D499" s="90"/>
      <c r="E499" s="301">
        <v>67333.841567999974</v>
      </c>
      <c r="F499" s="239">
        <v>-4.6420671567262151E-3</v>
      </c>
      <c r="G499" s="200"/>
      <c r="H499" s="90"/>
      <c r="I499" s="20"/>
      <c r="J499" s="104"/>
    </row>
    <row r="500" spans="1:10" ht="15" customHeight="1" x14ac:dyDescent="0.2">
      <c r="A500" s="91"/>
      <c r="B500" s="631" t="s">
        <v>406</v>
      </c>
      <c r="C500" s="632"/>
      <c r="D500" s="90"/>
      <c r="E500" s="301">
        <v>1353603.9778116001</v>
      </c>
      <c r="F500" s="239">
        <v>0.40356304567462042</v>
      </c>
      <c r="G500" s="200"/>
      <c r="H500" s="93"/>
      <c r="I500" s="20"/>
      <c r="J500" s="104"/>
    </row>
    <row r="501" spans="1:10" ht="12.75" x14ac:dyDescent="0.2">
      <c r="A501" s="91"/>
      <c r="B501" s="624" t="s">
        <v>362</v>
      </c>
      <c r="C501" s="625"/>
      <c r="D501" s="90"/>
      <c r="E501" s="303">
        <v>70891.94</v>
      </c>
      <c r="F501" s="237">
        <v>-0.44281071000273986</v>
      </c>
      <c r="G501" s="199"/>
      <c r="H501" s="93"/>
      <c r="I501" s="20"/>
      <c r="J501" s="104"/>
    </row>
    <row r="502" spans="1:10" ht="24.75" customHeight="1" x14ac:dyDescent="0.2">
      <c r="B502" s="622" t="s">
        <v>363</v>
      </c>
      <c r="C502" s="638"/>
      <c r="D502" s="90"/>
      <c r="E502" s="303">
        <v>23801285.650088072</v>
      </c>
      <c r="F502" s="237"/>
      <c r="G502" s="199"/>
      <c r="H502" s="90"/>
      <c r="I502" s="20"/>
      <c r="J502" s="104"/>
    </row>
    <row r="503" spans="1:10" ht="15" customHeight="1" x14ac:dyDescent="0.2">
      <c r="B503" s="423" t="s">
        <v>408</v>
      </c>
      <c r="C503" s="405"/>
      <c r="D503" s="90"/>
      <c r="E503" s="301">
        <v>22874680.011287991</v>
      </c>
      <c r="F503" s="239"/>
      <c r="G503" s="200"/>
      <c r="H503" s="90"/>
      <c r="I503" s="20"/>
      <c r="J503" s="104"/>
    </row>
    <row r="504" spans="1:10" ht="15" customHeight="1" x14ac:dyDescent="0.2">
      <c r="A504" s="91"/>
      <c r="B504" s="423" t="s">
        <v>409</v>
      </c>
      <c r="C504" s="405"/>
      <c r="D504" s="90"/>
      <c r="E504" s="301">
        <v>926605.6388000797</v>
      </c>
      <c r="F504" s="239"/>
      <c r="G504" s="199"/>
      <c r="H504" s="93"/>
      <c r="I504" s="20"/>
      <c r="J504" s="104"/>
    </row>
    <row r="505" spans="1:10" s="498" customFormat="1" ht="16.5" customHeight="1" x14ac:dyDescent="0.2">
      <c r="A505" s="452"/>
      <c r="B505" s="652" t="s">
        <v>314</v>
      </c>
      <c r="C505" s="653"/>
      <c r="D505" s="547"/>
      <c r="E505" s="548"/>
      <c r="F505" s="549"/>
      <c r="G505" s="550"/>
      <c r="H505" s="547"/>
      <c r="I505" s="551"/>
      <c r="J505" s="457"/>
    </row>
    <row r="506" spans="1:10" s="498" customFormat="1" ht="16.5" customHeight="1" x14ac:dyDescent="0.2">
      <c r="A506" s="452"/>
      <c r="B506" s="652" t="s">
        <v>315</v>
      </c>
      <c r="C506" s="653"/>
      <c r="D506" s="547"/>
      <c r="E506" s="548"/>
      <c r="F506" s="549"/>
      <c r="G506" s="552"/>
      <c r="H506" s="547"/>
      <c r="I506" s="551"/>
      <c r="J506" s="457"/>
    </row>
    <row r="507" spans="1:10" ht="24" customHeight="1" x14ac:dyDescent="0.2">
      <c r="A507" s="91"/>
      <c r="B507" s="624" t="s">
        <v>370</v>
      </c>
      <c r="C507" s="625"/>
      <c r="D507" s="90"/>
      <c r="E507" s="303"/>
      <c r="F507" s="237"/>
      <c r="G507" s="8"/>
      <c r="H507" s="99"/>
      <c r="I507" s="20"/>
      <c r="J507" s="104"/>
    </row>
    <row r="508" spans="1:10" ht="16.5" customHeight="1" x14ac:dyDescent="0.2">
      <c r="B508" s="628" t="s">
        <v>66</v>
      </c>
      <c r="C508" s="629"/>
      <c r="D508" s="93"/>
      <c r="E508" s="303">
        <v>17038235.960000008</v>
      </c>
      <c r="F508" s="237">
        <v>1.9463462948354993E-2</v>
      </c>
      <c r="H508" s="8"/>
      <c r="I508" s="20"/>
      <c r="J508" s="104"/>
    </row>
    <row r="509" spans="1:10" s="95" customFormat="1" ht="16.5" customHeight="1" x14ac:dyDescent="0.2">
      <c r="A509" s="6"/>
      <c r="B509" s="624" t="s">
        <v>375</v>
      </c>
      <c r="C509" s="625"/>
      <c r="D509" s="93"/>
      <c r="E509" s="301">
        <v>16915778.370000012</v>
      </c>
      <c r="F509" s="239">
        <v>2.0985792938390535E-2</v>
      </c>
      <c r="G509" s="15"/>
      <c r="H509" s="3"/>
      <c r="I509" s="94"/>
      <c r="J509" s="104"/>
    </row>
    <row r="510" spans="1:10" ht="18" customHeight="1" x14ac:dyDescent="0.2">
      <c r="B510" s="624" t="s">
        <v>236</v>
      </c>
      <c r="C510" s="625"/>
      <c r="D510" s="90"/>
      <c r="E510" s="301"/>
      <c r="F510" s="239"/>
      <c r="G510" s="89"/>
      <c r="H510" s="15"/>
      <c r="I510" s="20"/>
      <c r="J510" s="104"/>
    </row>
    <row r="511" spans="1:10" ht="15" customHeight="1" x14ac:dyDescent="0.2">
      <c r="B511" s="624" t="s">
        <v>316</v>
      </c>
      <c r="C511" s="625"/>
      <c r="D511" s="90"/>
      <c r="E511" s="301"/>
      <c r="F511" s="239"/>
      <c r="G511" s="102"/>
      <c r="H511" s="20"/>
      <c r="I511" s="20"/>
      <c r="J511" s="104"/>
    </row>
    <row r="512" spans="1:10" s="95" customFormat="1" ht="27" customHeight="1" x14ac:dyDescent="0.2">
      <c r="A512" s="6"/>
      <c r="B512" s="628" t="s">
        <v>67</v>
      </c>
      <c r="C512" s="629"/>
      <c r="D512" s="93"/>
      <c r="E512" s="303">
        <v>1869491.2599999998</v>
      </c>
      <c r="F512" s="237">
        <v>0.21894955828178153</v>
      </c>
      <c r="G512" s="102"/>
      <c r="H512" s="103"/>
      <c r="I512" s="94"/>
      <c r="J512" s="104"/>
    </row>
    <row r="513" spans="1:9" ht="12.75" x14ac:dyDescent="0.2">
      <c r="B513" s="624" t="s">
        <v>68</v>
      </c>
      <c r="C513" s="625"/>
      <c r="D513" s="90"/>
      <c r="E513" s="301">
        <v>1829031.1499999997</v>
      </c>
      <c r="F513" s="239">
        <v>0.19474120458458732</v>
      </c>
      <c r="G513" s="105"/>
      <c r="H513" s="103"/>
      <c r="I513" s="8"/>
    </row>
    <row r="514" spans="1:9" ht="10.5" customHeight="1" x14ac:dyDescent="0.2">
      <c r="B514" s="624" t="s">
        <v>69</v>
      </c>
      <c r="C514" s="625"/>
      <c r="D514" s="90"/>
      <c r="E514" s="301">
        <v>40460.109999999993</v>
      </c>
      <c r="F514" s="239"/>
      <c r="G514" s="105"/>
      <c r="H514" s="106"/>
    </row>
    <row r="515" spans="1:9" ht="27.75" customHeight="1" x14ac:dyDescent="0.2">
      <c r="A515" s="24"/>
      <c r="B515" s="633" t="s">
        <v>167</v>
      </c>
      <c r="C515" s="634"/>
      <c r="D515" s="98"/>
      <c r="E515" s="326">
        <v>260106266.18674028</v>
      </c>
      <c r="F515" s="243">
        <v>0.27236752638214679</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JUIN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8"/>
      <c r="C519" s="659"/>
      <c r="D519" s="163"/>
      <c r="E519" s="775" t="s">
        <v>6</v>
      </c>
      <c r="F519" s="19" t="str">
        <f>Maladie_mnt!$H$5</f>
        <v>GAM</v>
      </c>
      <c r="G519" s="109"/>
      <c r="H519" s="106"/>
    </row>
    <row r="520" spans="1:9" s="104" customFormat="1" ht="14.25" customHeight="1" x14ac:dyDescent="0.2">
      <c r="A520" s="6"/>
      <c r="B520" s="635" t="s">
        <v>51</v>
      </c>
      <c r="C520" s="636"/>
      <c r="D520" s="637"/>
      <c r="E520" s="101"/>
      <c r="F520" s="176"/>
      <c r="G520" s="109"/>
      <c r="H520" s="106"/>
    </row>
    <row r="521" spans="1:9" s="104" customFormat="1" ht="36" customHeight="1" x14ac:dyDescent="0.2">
      <c r="A521" s="6"/>
      <c r="B521" s="604" t="s">
        <v>52</v>
      </c>
      <c r="C521" s="605"/>
      <c r="D521" s="606"/>
      <c r="E521" s="327">
        <v>35934695.310000047</v>
      </c>
      <c r="F521" s="177">
        <v>-6.9856270011027899E-2</v>
      </c>
      <c r="G521" s="109"/>
      <c r="H521" s="110"/>
    </row>
    <row r="522" spans="1:9" s="104" customFormat="1" ht="19.5" customHeight="1" x14ac:dyDescent="0.2">
      <c r="A522" s="6"/>
      <c r="B522" s="595" t="s">
        <v>183</v>
      </c>
      <c r="C522" s="596"/>
      <c r="D522" s="600"/>
      <c r="E522" s="327">
        <v>35864842.480000049</v>
      </c>
      <c r="F522" s="177">
        <v>-6.9761052924326883E-2</v>
      </c>
      <c r="G522" s="109"/>
      <c r="H522" s="110"/>
    </row>
    <row r="523" spans="1:9" s="104" customFormat="1" ht="14.25" customHeight="1" x14ac:dyDescent="0.2">
      <c r="A523" s="6"/>
      <c r="B523" s="601" t="s">
        <v>53</v>
      </c>
      <c r="C523" s="602"/>
      <c r="D523" s="603"/>
      <c r="E523" s="328">
        <v>35346192.19000005</v>
      </c>
      <c r="F523" s="174">
        <v>-5.4587857024325004E-2</v>
      </c>
      <c r="G523" s="109"/>
      <c r="H523" s="110"/>
    </row>
    <row r="524" spans="1:9" s="104" customFormat="1" ht="46.5" customHeight="1" x14ac:dyDescent="0.2">
      <c r="A524" s="6"/>
      <c r="B524" s="601" t="s">
        <v>428</v>
      </c>
      <c r="C524" s="602"/>
      <c r="D524" s="603"/>
      <c r="E524" s="328">
        <v>255122.79999999967</v>
      </c>
      <c r="F524" s="174">
        <v>-0.23075832972667398</v>
      </c>
      <c r="G524" s="109"/>
      <c r="H524" s="106"/>
    </row>
    <row r="525" spans="1:9" s="104" customFormat="1" ht="12.75" x14ac:dyDescent="0.2">
      <c r="A525" s="6"/>
      <c r="B525" s="601" t="s">
        <v>54</v>
      </c>
      <c r="C525" s="602"/>
      <c r="D525" s="603"/>
      <c r="E525" s="328"/>
      <c r="F525" s="174"/>
      <c r="G525" s="108"/>
      <c r="H525" s="106"/>
    </row>
    <row r="526" spans="1:9" s="104" customFormat="1" ht="12.75" x14ac:dyDescent="0.2">
      <c r="A526" s="6"/>
      <c r="B526" s="601" t="s">
        <v>497</v>
      </c>
      <c r="C526" s="602"/>
      <c r="D526" s="603"/>
      <c r="E526" s="328">
        <v>6315.6999999999953</v>
      </c>
      <c r="F526" s="174">
        <v>-0.15515020339695074</v>
      </c>
      <c r="G526" s="109"/>
      <c r="H526" s="106"/>
    </row>
    <row r="527" spans="1:9" s="104" customFormat="1" ht="12.75" x14ac:dyDescent="0.2">
      <c r="A527" s="6"/>
      <c r="B527" s="601" t="s">
        <v>302</v>
      </c>
      <c r="C527" s="602"/>
      <c r="D527" s="603"/>
      <c r="E527" s="328"/>
      <c r="F527" s="174"/>
      <c r="G527" s="109"/>
      <c r="H527" s="106"/>
    </row>
    <row r="528" spans="1:9" s="104" customFormat="1" ht="24" customHeight="1" x14ac:dyDescent="0.2">
      <c r="A528" s="6"/>
      <c r="B528" s="169" t="s">
        <v>184</v>
      </c>
      <c r="C528" s="170"/>
      <c r="D528" s="171"/>
      <c r="E528" s="328">
        <v>226486.96</v>
      </c>
      <c r="F528" s="174">
        <v>-0.4802285693932975</v>
      </c>
      <c r="G528" s="109"/>
      <c r="H528" s="111"/>
    </row>
    <row r="529" spans="1:8" s="104" customFormat="1" ht="12.75" x14ac:dyDescent="0.2">
      <c r="A529" s="24"/>
      <c r="B529" s="395" t="s">
        <v>373</v>
      </c>
      <c r="C529" s="170"/>
      <c r="D529" s="171"/>
      <c r="E529" s="328">
        <v>13304.500000000002</v>
      </c>
      <c r="F529" s="174">
        <v>0.75135717181716233</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1" t="s">
        <v>186</v>
      </c>
      <c r="C531" s="602"/>
      <c r="D531" s="603"/>
      <c r="E531" s="328">
        <v>17357.57</v>
      </c>
      <c r="F531" s="174">
        <v>0.25730385016287083</v>
      </c>
      <c r="G531" s="109"/>
      <c r="H531" s="106"/>
    </row>
    <row r="532" spans="1:8" s="104" customFormat="1" ht="18" customHeight="1" x14ac:dyDescent="0.2">
      <c r="A532" s="6"/>
      <c r="B532" s="601" t="s">
        <v>187</v>
      </c>
      <c r="C532" s="602"/>
      <c r="D532" s="603"/>
      <c r="E532" s="328"/>
      <c r="F532" s="174"/>
      <c r="G532" s="109"/>
      <c r="H532" s="111"/>
    </row>
    <row r="533" spans="1:8" s="104" customFormat="1" ht="15" customHeight="1" x14ac:dyDescent="0.2">
      <c r="A533" s="6"/>
      <c r="B533" s="601" t="s">
        <v>188</v>
      </c>
      <c r="C533" s="602"/>
      <c r="D533" s="603"/>
      <c r="E533" s="328">
        <v>62.760000000000005</v>
      </c>
      <c r="F533" s="174">
        <v>-0.57508463100880158</v>
      </c>
      <c r="G533" s="109"/>
      <c r="H533" s="111"/>
    </row>
    <row r="534" spans="1:8" s="104" customFormat="1" ht="15" customHeight="1" x14ac:dyDescent="0.2">
      <c r="A534" s="24"/>
      <c r="B534" s="595" t="s">
        <v>55</v>
      </c>
      <c r="C534" s="596"/>
      <c r="D534" s="600"/>
      <c r="E534" s="327">
        <v>16077.16</v>
      </c>
      <c r="F534" s="177">
        <v>9.2077439794369997E-2</v>
      </c>
      <c r="G534" s="109"/>
      <c r="H534" s="107"/>
    </row>
    <row r="535" spans="1:8" s="104" customFormat="1" ht="18" customHeight="1" x14ac:dyDescent="0.2">
      <c r="A535" s="6"/>
      <c r="B535" s="619" t="s">
        <v>56</v>
      </c>
      <c r="C535" s="620"/>
      <c r="D535" s="621"/>
      <c r="E535" s="328">
        <v>16077.16</v>
      </c>
      <c r="F535" s="174">
        <v>9.2077439794369997E-2</v>
      </c>
      <c r="G535" s="109"/>
      <c r="H535" s="106"/>
    </row>
    <row r="536" spans="1:8" s="104" customFormat="1" ht="15" customHeight="1" x14ac:dyDescent="0.2">
      <c r="A536" s="6"/>
      <c r="B536" s="601" t="s">
        <v>57</v>
      </c>
      <c r="C536" s="602"/>
      <c r="D536" s="603"/>
      <c r="E536" s="328">
        <v>16077.16</v>
      </c>
      <c r="F536" s="174">
        <v>9.2077439794369997E-2</v>
      </c>
      <c r="G536" s="109"/>
      <c r="H536" s="106"/>
    </row>
    <row r="537" spans="1:8" s="104" customFormat="1" ht="15" customHeight="1" x14ac:dyDescent="0.2">
      <c r="A537" s="6"/>
      <c r="B537" s="601" t="s">
        <v>58</v>
      </c>
      <c r="C537" s="602"/>
      <c r="D537" s="603"/>
      <c r="E537" s="328"/>
      <c r="F537" s="174"/>
      <c r="G537" s="109"/>
      <c r="H537" s="106"/>
    </row>
    <row r="538" spans="1:8" s="104" customFormat="1" ht="15" customHeight="1" x14ac:dyDescent="0.2">
      <c r="A538" s="6"/>
      <c r="B538" s="619" t="s">
        <v>59</v>
      </c>
      <c r="C538" s="620"/>
      <c r="D538" s="621"/>
      <c r="E538" s="328"/>
      <c r="F538" s="174"/>
      <c r="G538" s="102"/>
      <c r="H538" s="106"/>
    </row>
    <row r="539" spans="1:8" s="104" customFormat="1" ht="18" customHeight="1" x14ac:dyDescent="0.2">
      <c r="A539" s="6"/>
      <c r="B539" s="601" t="s">
        <v>372</v>
      </c>
      <c r="C539" s="602"/>
      <c r="D539" s="603"/>
      <c r="E539" s="328"/>
      <c r="F539" s="174"/>
      <c r="G539" s="105"/>
      <c r="H539" s="106"/>
    </row>
    <row r="540" spans="1:8" s="104" customFormat="1" ht="26.25" customHeight="1" x14ac:dyDescent="0.2">
      <c r="A540" s="24"/>
      <c r="B540" s="601" t="s">
        <v>434</v>
      </c>
      <c r="C540" s="602"/>
      <c r="D540" s="603"/>
      <c r="E540" s="328"/>
      <c r="F540" s="174"/>
      <c r="G540" s="199"/>
      <c r="H540" s="107"/>
    </row>
    <row r="541" spans="1:8" s="104" customFormat="1" ht="17.25" customHeight="1" x14ac:dyDescent="0.2">
      <c r="A541" s="6"/>
      <c r="B541" s="619" t="s">
        <v>180</v>
      </c>
      <c r="C541" s="620"/>
      <c r="D541" s="621"/>
      <c r="E541" s="328"/>
      <c r="F541" s="174"/>
      <c r="G541" s="199"/>
      <c r="H541" s="90"/>
    </row>
    <row r="542" spans="1:8" s="104" customFormat="1" ht="17.25" customHeight="1" x14ac:dyDescent="0.2">
      <c r="A542" s="6"/>
      <c r="B542" s="595" t="s">
        <v>189</v>
      </c>
      <c r="C542" s="596"/>
      <c r="D542" s="600"/>
      <c r="E542" s="327">
        <v>4669.6499999999996</v>
      </c>
      <c r="F542" s="177"/>
      <c r="G542" s="199"/>
      <c r="H542" s="90"/>
    </row>
    <row r="543" spans="1:8" s="104" customFormat="1" ht="17.25" customHeight="1" x14ac:dyDescent="0.2">
      <c r="A543" s="6"/>
      <c r="B543" s="595" t="s">
        <v>190</v>
      </c>
      <c r="C543" s="596"/>
      <c r="D543" s="600"/>
      <c r="E543" s="327">
        <v>49106.01999999999</v>
      </c>
      <c r="F543" s="177">
        <v>-0.21282706953010722</v>
      </c>
      <c r="G543" s="199"/>
      <c r="H543" s="90"/>
    </row>
    <row r="544" spans="1:8" s="104" customFormat="1" ht="13.5" customHeight="1" x14ac:dyDescent="0.2">
      <c r="A544" s="6"/>
      <c r="B544" s="601" t="s">
        <v>191</v>
      </c>
      <c r="C544" s="602"/>
      <c r="D544" s="603"/>
      <c r="E544" s="328">
        <v>44537.26999999999</v>
      </c>
      <c r="F544" s="174">
        <v>-0.28606445114002632</v>
      </c>
      <c r="G544" s="105"/>
      <c r="H544" s="90"/>
    </row>
    <row r="545" spans="1:10" s="104" customFormat="1" ht="12.75" x14ac:dyDescent="0.2">
      <c r="A545" s="6"/>
      <c r="B545" s="601" t="s">
        <v>392</v>
      </c>
      <c r="C545" s="602"/>
      <c r="D545" s="603"/>
      <c r="E545" s="328"/>
      <c r="F545" s="174"/>
      <c r="G545" s="108"/>
      <c r="H545" s="106"/>
    </row>
    <row r="546" spans="1:10" ht="15" customHeight="1" x14ac:dyDescent="0.2">
      <c r="B546" s="592" t="s">
        <v>393</v>
      </c>
      <c r="C546" s="383"/>
      <c r="D546" s="384"/>
      <c r="E546" s="328">
        <v>4568.75</v>
      </c>
      <c r="F546" s="174"/>
      <c r="G546" s="109"/>
      <c r="H546" s="106"/>
      <c r="I546" s="20"/>
      <c r="J546" s="104"/>
    </row>
    <row r="547" spans="1:10" ht="15" customHeight="1" x14ac:dyDescent="0.2">
      <c r="B547" s="595" t="s">
        <v>82</v>
      </c>
      <c r="C547" s="609"/>
      <c r="D547" s="610"/>
      <c r="E547" s="327"/>
      <c r="F547" s="177"/>
      <c r="G547" s="109"/>
      <c r="H547" s="106"/>
      <c r="I547" s="20"/>
      <c r="J547" s="104"/>
    </row>
    <row r="548" spans="1:10" ht="42.75" customHeight="1" x14ac:dyDescent="0.2">
      <c r="B548" s="604" t="s">
        <v>60</v>
      </c>
      <c r="C548" s="605"/>
      <c r="D548" s="606"/>
      <c r="E548" s="327"/>
      <c r="F548" s="177"/>
      <c r="G548" s="102"/>
      <c r="H548" s="106"/>
      <c r="I548" s="20"/>
      <c r="J548" s="104"/>
    </row>
    <row r="549" spans="1:10" ht="20.25" customHeight="1" x14ac:dyDescent="0.2">
      <c r="B549" s="597" t="s">
        <v>390</v>
      </c>
      <c r="C549" s="650"/>
      <c r="D549" s="651"/>
      <c r="E549" s="327"/>
      <c r="F549" s="177"/>
      <c r="G549" s="102"/>
      <c r="H549" s="106"/>
      <c r="I549" s="20"/>
      <c r="J549" s="104"/>
    </row>
    <row r="550" spans="1:10" s="486" customFormat="1" ht="15" customHeight="1" x14ac:dyDescent="0.2">
      <c r="A550" s="452"/>
      <c r="B550" s="597" t="s">
        <v>391</v>
      </c>
      <c r="C550" s="650"/>
      <c r="D550" s="651"/>
      <c r="E550" s="548"/>
      <c r="F550" s="549"/>
      <c r="G550" s="455"/>
      <c r="H550" s="461"/>
      <c r="I550" s="494"/>
      <c r="J550" s="457"/>
    </row>
    <row r="551" spans="1:10" s="486" customFormat="1" ht="15" customHeight="1" x14ac:dyDescent="0.2">
      <c r="A551" s="452"/>
      <c r="B551" s="597" t="s">
        <v>462</v>
      </c>
      <c r="C551" s="650"/>
      <c r="D551" s="651"/>
      <c r="E551" s="548"/>
      <c r="F551" s="549"/>
      <c r="G551" s="455"/>
      <c r="H551" s="461"/>
      <c r="I551" s="494"/>
      <c r="J551" s="457"/>
    </row>
    <row r="552" spans="1:10" s="104" customFormat="1" ht="21" hidden="1" customHeight="1" x14ac:dyDescent="0.2">
      <c r="A552" s="6"/>
      <c r="B552" s="604"/>
      <c r="C552" s="605"/>
      <c r="D552" s="606"/>
      <c r="E552" s="406"/>
      <c r="F552" s="239"/>
      <c r="G552" s="109"/>
      <c r="H552" s="113"/>
    </row>
    <row r="553" spans="1:10" s="104" customFormat="1" ht="24.75" customHeight="1" x14ac:dyDescent="0.2">
      <c r="A553" s="6"/>
      <c r="B553" s="604" t="s">
        <v>481</v>
      </c>
      <c r="C553" s="605"/>
      <c r="D553" s="606"/>
      <c r="E553" s="406"/>
      <c r="F553" s="239"/>
      <c r="G553" s="108"/>
      <c r="H553" s="113"/>
    </row>
    <row r="554" spans="1:10" s="104" customFormat="1" ht="24.75" customHeight="1" x14ac:dyDescent="0.2">
      <c r="A554" s="6"/>
      <c r="B554" s="590" t="s">
        <v>482</v>
      </c>
      <c r="C554" s="591"/>
      <c r="D554" s="578"/>
      <c r="E554" s="406"/>
      <c r="F554" s="239"/>
      <c r="G554" s="108"/>
      <c r="H554" s="113"/>
    </row>
    <row r="555" spans="1:10" s="104" customFormat="1" ht="12.75" customHeight="1" x14ac:dyDescent="0.2">
      <c r="A555" s="6"/>
      <c r="B555" s="604" t="s">
        <v>342</v>
      </c>
      <c r="C555" s="605"/>
      <c r="D555" s="606"/>
      <c r="E555" s="327">
        <v>12264.420000000002</v>
      </c>
      <c r="F555" s="177">
        <v>0.22501241051692666</v>
      </c>
      <c r="G555" s="109"/>
      <c r="H555" s="113"/>
    </row>
    <row r="556" spans="1:10" s="104" customFormat="1" ht="12.75" customHeight="1" x14ac:dyDescent="0.2">
      <c r="A556" s="6"/>
      <c r="B556" s="595" t="s">
        <v>61</v>
      </c>
      <c r="C556" s="596"/>
      <c r="D556" s="600"/>
      <c r="E556" s="327">
        <v>15</v>
      </c>
      <c r="F556" s="177">
        <v>-0.89109917235370983</v>
      </c>
      <c r="G556" s="109"/>
      <c r="H556" s="113"/>
    </row>
    <row r="557" spans="1:10" s="104" customFormat="1" ht="11.25" customHeight="1" x14ac:dyDescent="0.2">
      <c r="A557" s="6"/>
      <c r="B557" s="601" t="s">
        <v>471</v>
      </c>
      <c r="C557" s="602"/>
      <c r="D557" s="603"/>
      <c r="E557" s="328">
        <v>15</v>
      </c>
      <c r="F557" s="174">
        <v>-0.75</v>
      </c>
      <c r="G557" s="109"/>
      <c r="H557" s="113"/>
    </row>
    <row r="558" spans="1:10" s="104" customFormat="1" ht="11.25" customHeight="1" x14ac:dyDescent="0.2">
      <c r="A558" s="6"/>
      <c r="B558" s="601" t="s">
        <v>473</v>
      </c>
      <c r="C558" s="602"/>
      <c r="D558" s="603"/>
      <c r="E558" s="328"/>
      <c r="F558" s="174"/>
      <c r="G558" s="109"/>
      <c r="H558" s="113"/>
    </row>
    <row r="559" spans="1:10" s="104" customFormat="1" ht="11.25" customHeight="1" x14ac:dyDescent="0.2">
      <c r="A559" s="6"/>
      <c r="B559" s="601" t="s">
        <v>430</v>
      </c>
      <c r="C559" s="602"/>
      <c r="D559" s="603"/>
      <c r="E559" s="328"/>
      <c r="F559" s="174"/>
      <c r="G559" s="109"/>
      <c r="H559" s="113"/>
    </row>
    <row r="560" spans="1:10" s="104" customFormat="1" ht="11.25" customHeight="1" x14ac:dyDescent="0.2">
      <c r="A560" s="6"/>
      <c r="B560" s="601" t="s">
        <v>469</v>
      </c>
      <c r="C560" s="602"/>
      <c r="D560" s="603"/>
      <c r="E560" s="328"/>
      <c r="F560" s="174"/>
      <c r="G560" s="109"/>
      <c r="H560" s="113"/>
    </row>
    <row r="561" spans="1:10" s="104" customFormat="1" ht="21" customHeight="1" x14ac:dyDescent="0.2">
      <c r="A561" s="6"/>
      <c r="B561" s="601" t="s">
        <v>399</v>
      </c>
      <c r="C561" s="602"/>
      <c r="D561" s="603"/>
      <c r="E561" s="328"/>
      <c r="F561" s="174"/>
      <c r="G561" s="109"/>
      <c r="H561" s="113"/>
    </row>
    <row r="562" spans="1:10" s="104" customFormat="1" ht="12.75" customHeight="1" x14ac:dyDescent="0.2">
      <c r="A562" s="6"/>
      <c r="B562" s="601" t="s">
        <v>400</v>
      </c>
      <c r="C562" s="602"/>
      <c r="D562" s="603"/>
      <c r="E562" s="328"/>
      <c r="F562" s="174"/>
      <c r="G562" s="455"/>
      <c r="H562" s="113"/>
    </row>
    <row r="563" spans="1:10" s="104" customFormat="1" ht="12.75" customHeight="1" x14ac:dyDescent="0.2">
      <c r="A563" s="6"/>
      <c r="B563" s="601" t="s">
        <v>443</v>
      </c>
      <c r="C563" s="602"/>
      <c r="D563" s="603"/>
      <c r="E563" s="328"/>
      <c r="F563" s="174"/>
      <c r="G563" s="455"/>
      <c r="H563" s="113"/>
    </row>
    <row r="564" spans="1:10" s="457" customFormat="1" ht="15" customHeight="1" x14ac:dyDescent="0.2">
      <c r="A564" s="452"/>
      <c r="B564" s="601" t="s">
        <v>401</v>
      </c>
      <c r="C564" s="602"/>
      <c r="D564" s="603"/>
      <c r="E564" s="328"/>
      <c r="F564" s="174"/>
      <c r="G564" s="460"/>
      <c r="H564" s="456"/>
    </row>
    <row r="565" spans="1:10" s="457" customFormat="1" ht="12.75" customHeight="1" x14ac:dyDescent="0.2">
      <c r="A565" s="452"/>
      <c r="B565" s="595" t="s">
        <v>62</v>
      </c>
      <c r="C565" s="660"/>
      <c r="D565" s="661"/>
      <c r="E565" s="327">
        <v>12249.420000000002</v>
      </c>
      <c r="F565" s="177">
        <v>0.24058201749455366</v>
      </c>
      <c r="G565" s="460"/>
      <c r="H565" s="461"/>
    </row>
    <row r="566" spans="1:10" s="457" customFormat="1" ht="12.75" customHeight="1" x14ac:dyDescent="0.2">
      <c r="A566" s="452"/>
      <c r="B566" s="601" t="s">
        <v>470</v>
      </c>
      <c r="C566" s="602"/>
      <c r="D566" s="603"/>
      <c r="E566" s="328">
        <v>12145.140000000001</v>
      </c>
      <c r="F566" s="174">
        <v>0.66698784464868055</v>
      </c>
      <c r="G566" s="462"/>
      <c r="H566" s="461"/>
    </row>
    <row r="567" spans="1:10" s="457" customFormat="1" ht="12.75" customHeight="1" x14ac:dyDescent="0.2">
      <c r="A567" s="452"/>
      <c r="B567" s="601" t="s">
        <v>474</v>
      </c>
      <c r="C567" s="602"/>
      <c r="D567" s="603"/>
      <c r="E567" s="328"/>
      <c r="F567" s="174"/>
      <c r="G567" s="462"/>
      <c r="H567" s="461"/>
    </row>
    <row r="568" spans="1:10" s="457" customFormat="1" ht="12.75" customHeight="1" x14ac:dyDescent="0.2">
      <c r="A568" s="452"/>
      <c r="B568" s="601" t="s">
        <v>402</v>
      </c>
      <c r="C568" s="602"/>
      <c r="D568" s="603"/>
      <c r="E568" s="328">
        <v>-214.61</v>
      </c>
      <c r="F568" s="174"/>
      <c r="G568" s="462"/>
      <c r="H568" s="461"/>
    </row>
    <row r="569" spans="1:10" s="457" customFormat="1" ht="12.75" customHeight="1" x14ac:dyDescent="0.2">
      <c r="A569" s="452"/>
      <c r="B569" s="601" t="s">
        <v>469</v>
      </c>
      <c r="C569" s="602"/>
      <c r="D569" s="603"/>
      <c r="E569" s="328"/>
      <c r="F569" s="174"/>
      <c r="G569" s="464"/>
      <c r="H569" s="461"/>
    </row>
    <row r="570" spans="1:10" s="457" customFormat="1" ht="12.75" customHeight="1" x14ac:dyDescent="0.2">
      <c r="A570" s="452"/>
      <c r="B570" s="601" t="s">
        <v>472</v>
      </c>
      <c r="C570" s="602"/>
      <c r="D570" s="603"/>
      <c r="E570" s="328"/>
      <c r="F570" s="174"/>
      <c r="G570" s="580"/>
      <c r="H570" s="461"/>
    </row>
    <row r="571" spans="1:10" s="457" customFormat="1" ht="12.75" customHeight="1" x14ac:dyDescent="0.2">
      <c r="A571" s="463"/>
      <c r="B571" s="601" t="s">
        <v>399</v>
      </c>
      <c r="C571" s="602"/>
      <c r="D571" s="603"/>
      <c r="E571" s="328"/>
      <c r="F571" s="174"/>
      <c r="G571" s="470"/>
      <c r="H571" s="465"/>
    </row>
    <row r="572" spans="1:10" s="457" customFormat="1" ht="21" customHeight="1" x14ac:dyDescent="0.2">
      <c r="A572" s="452"/>
      <c r="B572" s="601" t="s">
        <v>400</v>
      </c>
      <c r="C572" s="602"/>
      <c r="D572" s="603"/>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16" t="s">
        <v>403</v>
      </c>
      <c r="C574" s="617"/>
      <c r="D574" s="618"/>
      <c r="E574" s="453">
        <v>318.89</v>
      </c>
      <c r="F574" s="454"/>
      <c r="G574" s="481"/>
      <c r="H574" s="477"/>
    </row>
    <row r="575" spans="1:10" s="457" customFormat="1" ht="16.5" customHeight="1" x14ac:dyDescent="0.2">
      <c r="A575" s="452"/>
      <c r="B575" s="604" t="s">
        <v>343</v>
      </c>
      <c r="C575" s="605"/>
      <c r="D575" s="662"/>
      <c r="E575" s="458"/>
      <c r="F575" s="459"/>
      <c r="G575" s="774"/>
      <c r="H575" s="481"/>
    </row>
    <row r="576" spans="1:10" s="751" customFormat="1" ht="12.75" customHeight="1" x14ac:dyDescent="0.2">
      <c r="A576" s="452"/>
      <c r="B576" s="604" t="s">
        <v>344</v>
      </c>
      <c r="C576" s="605"/>
      <c r="D576" s="662"/>
      <c r="E576" s="458">
        <v>423865.09</v>
      </c>
      <c r="F576" s="459">
        <v>0.24930265102989013</v>
      </c>
      <c r="G576" s="773"/>
      <c r="H576" s="484"/>
      <c r="J576" s="457"/>
    </row>
    <row r="577" spans="1:10" s="486" customFormat="1" ht="12.75" x14ac:dyDescent="0.2">
      <c r="A577" s="452"/>
      <c r="B577" s="595" t="s">
        <v>63</v>
      </c>
      <c r="C577" s="596"/>
      <c r="D577" s="649"/>
      <c r="E577" s="453">
        <v>108423.18</v>
      </c>
      <c r="F577" s="454">
        <v>-4.1369501696519539E-2</v>
      </c>
      <c r="G577" s="487"/>
      <c r="H577" s="484"/>
      <c r="I577" s="470"/>
    </row>
    <row r="578" spans="1:10" s="486" customFormat="1" ht="12.75" x14ac:dyDescent="0.2">
      <c r="A578" s="463"/>
      <c r="B578" s="595" t="s">
        <v>64</v>
      </c>
      <c r="C578" s="596"/>
      <c r="D578" s="649"/>
      <c r="E578" s="453">
        <v>315441.91000000003</v>
      </c>
      <c r="F578" s="454">
        <v>0.40736796212086546</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13" t="s">
        <v>65</v>
      </c>
      <c r="C581" s="614"/>
      <c r="D581" s="615"/>
      <c r="E581" s="326">
        <v>36370824.820000045</v>
      </c>
      <c r="F581" s="243">
        <v>-6.7002784480763578E-2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JUIN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54"/>
      <c r="C586" s="655"/>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296477091.00674033</v>
      </c>
      <c r="F589" s="768">
        <v>0.2180163886194495</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78199.02</v>
      </c>
      <c r="F591" s="768">
        <v>1.4835471306140713E-2</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465755550.0374102</v>
      </c>
      <c r="F606" s="754">
        <v>7.1821846075271534E-2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JUIN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593293956.88999999</v>
      </c>
      <c r="E8" s="258"/>
      <c r="F8" s="239">
        <v>4.151771224136791E-2</v>
      </c>
      <c r="G8" s="20"/>
    </row>
    <row r="9" spans="1:9" ht="15" hidden="1" customHeight="1" x14ac:dyDescent="0.2">
      <c r="B9" s="149" t="s">
        <v>335</v>
      </c>
      <c r="C9" s="68"/>
      <c r="D9" s="364"/>
      <c r="E9" s="258"/>
      <c r="F9" s="239"/>
      <c r="G9" s="20"/>
    </row>
    <row r="10" spans="1:9" ht="15" customHeight="1" x14ac:dyDescent="0.2">
      <c r="B10" s="149" t="s">
        <v>317</v>
      </c>
      <c r="C10" s="68"/>
      <c r="D10" s="364">
        <v>593293956.88999999</v>
      </c>
      <c r="E10" s="258"/>
      <c r="F10" s="239">
        <v>4.151771224136791E-2</v>
      </c>
      <c r="G10" s="20"/>
    </row>
    <row r="11" spans="1:9" ht="24" hidden="1" customHeight="1" x14ac:dyDescent="0.2">
      <c r="B11" s="149" t="s">
        <v>336</v>
      </c>
      <c r="C11" s="68"/>
      <c r="D11" s="364">
        <v>21337082.679999996</v>
      </c>
      <c r="E11" s="258"/>
      <c r="F11" s="239">
        <v>-7.7782554589308495E-3</v>
      </c>
      <c r="G11" s="20"/>
    </row>
    <row r="12" spans="1:9" ht="12.75" hidden="1" customHeight="1" x14ac:dyDescent="0.2">
      <c r="B12" s="149" t="s">
        <v>337</v>
      </c>
      <c r="C12" s="68"/>
      <c r="D12" s="364"/>
      <c r="E12" s="258"/>
      <c r="F12" s="239"/>
      <c r="G12" s="20"/>
    </row>
    <row r="13" spans="1:9" ht="13.5" customHeight="1" x14ac:dyDescent="0.2">
      <c r="B13" s="149" t="s">
        <v>318</v>
      </c>
      <c r="C13" s="68"/>
      <c r="D13" s="364">
        <v>21337082.679999996</v>
      </c>
      <c r="E13" s="258"/>
      <c r="F13" s="239">
        <v>-7.7782554589308495E-3</v>
      </c>
      <c r="G13" s="20"/>
    </row>
    <row r="14" spans="1:9" ht="21.75" hidden="1" customHeight="1" x14ac:dyDescent="0.2">
      <c r="B14" s="149" t="s">
        <v>338</v>
      </c>
      <c r="C14" s="68"/>
      <c r="D14" s="364">
        <v>12636125.020000001</v>
      </c>
      <c r="E14" s="258"/>
      <c r="F14" s="239">
        <v>2.0275258599427026E-3</v>
      </c>
      <c r="G14" s="20"/>
    </row>
    <row r="15" spans="1:9" ht="14.25" hidden="1" customHeight="1" x14ac:dyDescent="0.2">
      <c r="B15" s="149" t="s">
        <v>339</v>
      </c>
      <c r="C15" s="68"/>
      <c r="D15" s="365"/>
      <c r="E15" s="257"/>
      <c r="F15" s="239"/>
      <c r="G15" s="20"/>
    </row>
    <row r="16" spans="1:9" ht="16.5" customHeight="1" x14ac:dyDescent="0.2">
      <c r="B16" s="149" t="s">
        <v>319</v>
      </c>
      <c r="C16" s="68"/>
      <c r="D16" s="364">
        <v>12636125.020000001</v>
      </c>
      <c r="E16" s="258"/>
      <c r="F16" s="239">
        <v>2.0275258599427026E-3</v>
      </c>
      <c r="G16" s="20"/>
    </row>
    <row r="17" spans="1:7" s="63" customFormat="1" ht="29.25" customHeight="1" x14ac:dyDescent="0.2">
      <c r="A17" s="61"/>
      <c r="B17" s="151" t="s">
        <v>17</v>
      </c>
      <c r="C17" s="152"/>
      <c r="D17" s="426">
        <v>627267164.58999991</v>
      </c>
      <c r="E17" s="397"/>
      <c r="F17" s="389">
        <v>3.8937093047579641E-2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627267164.58999991</v>
      </c>
      <c r="E19" s="259"/>
      <c r="F19" s="260">
        <v>3.8937093047579641E-2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8831575.570000004</v>
      </c>
      <c r="E21" s="259"/>
      <c r="F21" s="260">
        <v>-6.5987480656830577E-2</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JUIN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5409364.0800000001</v>
      </c>
      <c r="D10" s="290">
        <v>283903.41999999993</v>
      </c>
      <c r="E10" s="290">
        <v>4890.93</v>
      </c>
      <c r="F10" s="179">
        <v>-4.870896221978982E-2</v>
      </c>
      <c r="G10" s="20"/>
      <c r="H10" s="5"/>
      <c r="I10" s="5"/>
    </row>
    <row r="11" spans="1:9" ht="10.5" customHeight="1" x14ac:dyDescent="0.2">
      <c r="B11" s="16" t="s">
        <v>100</v>
      </c>
      <c r="C11" s="289">
        <v>45792.45</v>
      </c>
      <c r="D11" s="290">
        <v>26.5</v>
      </c>
      <c r="E11" s="290">
        <v>109.5</v>
      </c>
      <c r="F11" s="179">
        <v>-0.1472365629904081</v>
      </c>
      <c r="G11" s="20"/>
      <c r="H11" s="5"/>
      <c r="I11" s="5"/>
    </row>
    <row r="12" spans="1:9" ht="10.5" customHeight="1" x14ac:dyDescent="0.2">
      <c r="B12" s="16" t="s">
        <v>340</v>
      </c>
      <c r="C12" s="289">
        <v>309833.99999999994</v>
      </c>
      <c r="D12" s="290">
        <v>27396.390000000003</v>
      </c>
      <c r="E12" s="290">
        <v>288.68</v>
      </c>
      <c r="F12" s="179">
        <v>3.0721614578300027E-2</v>
      </c>
      <c r="G12" s="20"/>
      <c r="H12" s="5"/>
      <c r="I12" s="5"/>
    </row>
    <row r="13" spans="1:9" ht="10.5" customHeight="1" x14ac:dyDescent="0.2">
      <c r="B13" s="340" t="s">
        <v>90</v>
      </c>
      <c r="C13" s="289">
        <v>306493.00999999995</v>
      </c>
      <c r="D13" s="290">
        <v>27231.210000000003</v>
      </c>
      <c r="E13" s="290">
        <v>287.14</v>
      </c>
      <c r="F13" s="179">
        <v>3.1675933672866474E-2</v>
      </c>
      <c r="G13" s="20"/>
      <c r="H13" s="5"/>
      <c r="I13" s="5"/>
    </row>
    <row r="14" spans="1:9" ht="10.5" customHeight="1" x14ac:dyDescent="0.2">
      <c r="B14" s="33" t="s">
        <v>304</v>
      </c>
      <c r="C14" s="289">
        <v>80521.23</v>
      </c>
      <c r="D14" s="290">
        <v>8972.6400000000031</v>
      </c>
      <c r="E14" s="290">
        <v>134.03</v>
      </c>
      <c r="F14" s="179">
        <v>-3.7367433820021834E-2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39691.139999999978</v>
      </c>
      <c r="D17" s="290">
        <v>1523.39</v>
      </c>
      <c r="E17" s="290"/>
      <c r="F17" s="179">
        <v>-8.6755925331958639E-2</v>
      </c>
      <c r="G17" s="20"/>
      <c r="H17" s="5"/>
      <c r="I17" s="5"/>
    </row>
    <row r="18" spans="1:9" ht="10.5" customHeight="1" x14ac:dyDescent="0.2">
      <c r="B18" s="33" t="s">
        <v>308</v>
      </c>
      <c r="C18" s="289">
        <v>6077.5699999999988</v>
      </c>
      <c r="D18" s="290">
        <v>75.45</v>
      </c>
      <c r="E18" s="290"/>
      <c r="F18" s="179">
        <v>0.24039128766541773</v>
      </c>
      <c r="G18" s="20"/>
      <c r="H18" s="5"/>
      <c r="I18" s="5"/>
    </row>
    <row r="19" spans="1:9" ht="10.5" customHeight="1" x14ac:dyDescent="0.2">
      <c r="B19" s="33" t="s">
        <v>309</v>
      </c>
      <c r="C19" s="289">
        <v>180203.06999999998</v>
      </c>
      <c r="D19" s="290">
        <v>16659.73</v>
      </c>
      <c r="E19" s="290">
        <v>153.11000000000001</v>
      </c>
      <c r="F19" s="179">
        <v>9.1648113407343024E-2</v>
      </c>
      <c r="G19" s="20"/>
      <c r="H19" s="5"/>
      <c r="I19" s="5"/>
    </row>
    <row r="20" spans="1:9" ht="10.5" customHeight="1" x14ac:dyDescent="0.2">
      <c r="B20" s="33" t="s">
        <v>89</v>
      </c>
      <c r="C20" s="289">
        <v>3340.9899999999993</v>
      </c>
      <c r="D20" s="290">
        <v>165.18000000000004</v>
      </c>
      <c r="E20" s="290">
        <v>1.54</v>
      </c>
      <c r="F20" s="179">
        <v>-4.9902316812030389E-2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42019.840000000004</v>
      </c>
      <c r="D23" s="290">
        <v>1957.76</v>
      </c>
      <c r="E23" s="290">
        <v>160</v>
      </c>
      <c r="F23" s="179">
        <v>4.6602638185948342E-2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202.40000000000003</v>
      </c>
      <c r="D25" s="290">
        <v>202.40000000000003</v>
      </c>
      <c r="E25" s="290"/>
      <c r="F25" s="179">
        <v>0.375</v>
      </c>
      <c r="G25" s="34"/>
      <c r="H25" s="5"/>
      <c r="I25" s="5"/>
    </row>
    <row r="26" spans="1:9" ht="10.5" customHeight="1" x14ac:dyDescent="0.2">
      <c r="B26" s="16" t="s">
        <v>381</v>
      </c>
      <c r="C26" s="289">
        <v>59218.74</v>
      </c>
      <c r="D26" s="290"/>
      <c r="E26" s="290">
        <v>48</v>
      </c>
      <c r="F26" s="179">
        <v>-0.12262086221446789</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1000</v>
      </c>
      <c r="D34" s="290">
        <v>400</v>
      </c>
      <c r="E34" s="290"/>
      <c r="F34" s="179">
        <v>0.13636363636363646</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-365152</v>
      </c>
      <c r="D36" s="290">
        <v>-661</v>
      </c>
      <c r="E36" s="290">
        <v>-279</v>
      </c>
      <c r="F36" s="179">
        <v>0.74838521242416833</v>
      </c>
      <c r="G36" s="36"/>
      <c r="H36" s="5"/>
    </row>
    <row r="37" spans="1:9" s="28" customFormat="1" ht="10.5" customHeight="1" x14ac:dyDescent="0.2">
      <c r="A37" s="24"/>
      <c r="B37" s="35" t="s">
        <v>101</v>
      </c>
      <c r="C37" s="291">
        <v>5502284.5100000007</v>
      </c>
      <c r="D37" s="292">
        <v>313225.46999999997</v>
      </c>
      <c r="E37" s="292">
        <v>5218.1099999999997</v>
      </c>
      <c r="F37" s="178">
        <v>-7.3760867013846987E-2</v>
      </c>
      <c r="G37" s="36"/>
    </row>
    <row r="38" spans="1:9" s="28" customFormat="1" ht="24.75" customHeight="1" x14ac:dyDescent="0.2">
      <c r="A38" s="24"/>
      <c r="B38" s="31" t="s">
        <v>102</v>
      </c>
      <c r="C38" s="291"/>
      <c r="D38" s="292"/>
      <c r="E38" s="292"/>
      <c r="F38" s="178"/>
      <c r="G38" s="20"/>
    </row>
    <row r="39" spans="1:9" ht="10.5" customHeight="1" x14ac:dyDescent="0.2">
      <c r="B39" s="16" t="s">
        <v>104</v>
      </c>
      <c r="C39" s="289">
        <v>6674006.9400000004</v>
      </c>
      <c r="D39" s="290">
        <v>3658095.21</v>
      </c>
      <c r="E39" s="290">
        <v>11099.29</v>
      </c>
      <c r="F39" s="179">
        <v>-2.6153016571863752E-3</v>
      </c>
      <c r="G39" s="34"/>
      <c r="H39" s="5"/>
      <c r="I39" s="5"/>
    </row>
    <row r="40" spans="1:9" ht="10.5" customHeight="1" x14ac:dyDescent="0.2">
      <c r="B40" s="33" t="s">
        <v>106</v>
      </c>
      <c r="C40" s="289">
        <v>6664943.79</v>
      </c>
      <c r="D40" s="290">
        <v>3657686.25</v>
      </c>
      <c r="E40" s="290">
        <v>11099.29</v>
      </c>
      <c r="F40" s="179">
        <v>-2.1165518502868075E-3</v>
      </c>
      <c r="G40" s="34"/>
      <c r="H40" s="5"/>
      <c r="I40" s="5"/>
    </row>
    <row r="41" spans="1:9" ht="10.5" customHeight="1" x14ac:dyDescent="0.2">
      <c r="B41" s="33" t="s">
        <v>304</v>
      </c>
      <c r="C41" s="289">
        <v>2319296.85</v>
      </c>
      <c r="D41" s="290">
        <v>2252380.52</v>
      </c>
      <c r="E41" s="290">
        <v>4757.16</v>
      </c>
      <c r="F41" s="179">
        <v>2.4999702903036436E-2</v>
      </c>
      <c r="G41" s="34"/>
      <c r="H41" s="5"/>
      <c r="I41" s="5"/>
    </row>
    <row r="42" spans="1:9" ht="10.5" customHeight="1" x14ac:dyDescent="0.2">
      <c r="B42" s="33" t="s">
        <v>305</v>
      </c>
      <c r="C42" s="289">
        <v>313.5</v>
      </c>
      <c r="D42" s="290"/>
      <c r="E42" s="290"/>
      <c r="F42" s="179"/>
      <c r="G42" s="34"/>
      <c r="H42" s="5"/>
      <c r="I42" s="5"/>
    </row>
    <row r="43" spans="1:9" ht="10.5" customHeight="1" x14ac:dyDescent="0.2">
      <c r="B43" s="33" t="s">
        <v>306</v>
      </c>
      <c r="C43" s="289">
        <v>1007732.0200000004</v>
      </c>
      <c r="D43" s="290">
        <v>1005519.4600000003</v>
      </c>
      <c r="E43" s="290">
        <v>2136.8200000000002</v>
      </c>
      <c r="F43" s="179">
        <v>4.0008024226907635E-2</v>
      </c>
      <c r="G43" s="34"/>
      <c r="H43" s="5"/>
      <c r="I43" s="5"/>
    </row>
    <row r="44" spans="1:9" ht="10.5" customHeight="1" x14ac:dyDescent="0.2">
      <c r="B44" s="33" t="s">
        <v>307</v>
      </c>
      <c r="C44" s="289">
        <v>388018.34000000014</v>
      </c>
      <c r="D44" s="290">
        <v>10786.769999999997</v>
      </c>
      <c r="E44" s="290">
        <v>253.28000000000003</v>
      </c>
      <c r="F44" s="179">
        <v>-7.9775495755225134E-2</v>
      </c>
      <c r="G44" s="34"/>
      <c r="H44" s="5"/>
      <c r="I44" s="5"/>
    </row>
    <row r="45" spans="1:9" ht="10.5" customHeight="1" x14ac:dyDescent="0.2">
      <c r="B45" s="33" t="s">
        <v>308</v>
      </c>
      <c r="C45" s="289">
        <v>2409058.9499999993</v>
      </c>
      <c r="D45" s="290">
        <v>303434.14999999979</v>
      </c>
      <c r="E45" s="290">
        <v>3366.36</v>
      </c>
      <c r="F45" s="179">
        <v>-1.8939501996311781E-2</v>
      </c>
      <c r="G45" s="34"/>
      <c r="H45" s="5"/>
      <c r="I45" s="5"/>
    </row>
    <row r="46" spans="1:9" ht="10.5" customHeight="1" x14ac:dyDescent="0.2">
      <c r="B46" s="33" t="s">
        <v>309</v>
      </c>
      <c r="C46" s="289">
        <v>540524.13000000024</v>
      </c>
      <c r="D46" s="290">
        <v>85565.35000000002</v>
      </c>
      <c r="E46" s="290">
        <v>585.67000000000007</v>
      </c>
      <c r="F46" s="179">
        <v>-5.198345147436545E-2</v>
      </c>
      <c r="G46" s="34"/>
      <c r="H46" s="5"/>
      <c r="I46" s="5"/>
    </row>
    <row r="47" spans="1:9" ht="10.5" customHeight="1" x14ac:dyDescent="0.2">
      <c r="B47" s="33" t="s">
        <v>105</v>
      </c>
      <c r="C47" s="289">
        <v>9063.1500000000015</v>
      </c>
      <c r="D47" s="290">
        <v>408.96000000000004</v>
      </c>
      <c r="E47" s="290"/>
      <c r="F47" s="179">
        <v>-0.27067943258302196</v>
      </c>
      <c r="G47" s="34"/>
      <c r="H47" s="5"/>
      <c r="I47" s="5"/>
    </row>
    <row r="48" spans="1:9" ht="10.5" customHeight="1" x14ac:dyDescent="0.2">
      <c r="B48" s="16" t="s">
        <v>22</v>
      </c>
      <c r="C48" s="289">
        <v>2019087.79</v>
      </c>
      <c r="D48" s="290">
        <v>269789.74999999988</v>
      </c>
      <c r="E48" s="290">
        <v>2349.5</v>
      </c>
      <c r="F48" s="179">
        <v>8.7492981341135145E-3</v>
      </c>
      <c r="G48" s="34"/>
      <c r="H48" s="5"/>
      <c r="I48" s="5"/>
    </row>
    <row r="49" spans="1:9" ht="10.5" customHeight="1" x14ac:dyDescent="0.2">
      <c r="B49" s="16" t="s">
        <v>107</v>
      </c>
      <c r="C49" s="289">
        <v>1948027.2199999997</v>
      </c>
      <c r="D49" s="290">
        <v>1948027.2199999997</v>
      </c>
      <c r="E49" s="290">
        <v>2542.71</v>
      </c>
      <c r="F49" s="179">
        <v>3.9229667582281635E-2</v>
      </c>
      <c r="G49" s="34"/>
      <c r="H49" s="5"/>
      <c r="I49" s="5"/>
    </row>
    <row r="50" spans="1:9" ht="10.5" customHeight="1" x14ac:dyDescent="0.2">
      <c r="B50" s="33" t="s">
        <v>110</v>
      </c>
      <c r="C50" s="289">
        <v>425405.03000000009</v>
      </c>
      <c r="D50" s="290">
        <v>425405.03000000009</v>
      </c>
      <c r="E50" s="290">
        <v>479.07</v>
      </c>
      <c r="F50" s="179">
        <v>9.0068330823576126E-3</v>
      </c>
      <c r="G50" s="34"/>
      <c r="H50" s="5"/>
      <c r="I50" s="5"/>
    </row>
    <row r="51" spans="1:9" ht="10.5" customHeight="1" x14ac:dyDescent="0.2">
      <c r="B51" s="33" t="s">
        <v>109</v>
      </c>
      <c r="C51" s="289">
        <v>1515022.1899999997</v>
      </c>
      <c r="D51" s="290">
        <v>1515022.1899999997</v>
      </c>
      <c r="E51" s="290">
        <v>2063.64</v>
      </c>
      <c r="F51" s="179">
        <v>4.6659124751829317E-2</v>
      </c>
      <c r="G51" s="34"/>
      <c r="H51" s="5"/>
      <c r="I51" s="5"/>
    </row>
    <row r="52" spans="1:9" ht="10.5" customHeight="1" x14ac:dyDescent="0.2">
      <c r="B52" s="33" t="s">
        <v>112</v>
      </c>
      <c r="C52" s="289">
        <v>7600</v>
      </c>
      <c r="D52" s="290">
        <v>7600</v>
      </c>
      <c r="E52" s="290"/>
      <c r="F52" s="179">
        <v>0.40740740740740744</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4572.3999999999996</v>
      </c>
      <c r="D56" s="290">
        <v>4572.3999999999996</v>
      </c>
      <c r="E56" s="290"/>
      <c r="F56" s="179">
        <v>-0.32196452933151432</v>
      </c>
      <c r="G56" s="34"/>
      <c r="H56" s="5"/>
      <c r="I56" s="5"/>
    </row>
    <row r="57" spans="1:9" ht="10.5" customHeight="1" x14ac:dyDescent="0.2">
      <c r="B57" s="16" t="s">
        <v>381</v>
      </c>
      <c r="C57" s="289">
        <v>23058.359999999993</v>
      </c>
      <c r="D57" s="290">
        <v>60</v>
      </c>
      <c r="E57" s="290"/>
      <c r="F57" s="179">
        <v>2.7084258524714855E-2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4506.24</v>
      </c>
      <c r="D65" s="290">
        <v>309.12</v>
      </c>
      <c r="E65" s="290"/>
      <c r="F65" s="179">
        <v>-9.3647422282293946E-2</v>
      </c>
      <c r="G65" s="20"/>
      <c r="H65" s="5"/>
    </row>
    <row r="66" spans="1:9" ht="10.5" customHeight="1" x14ac:dyDescent="0.2">
      <c r="B66" s="16" t="s">
        <v>100</v>
      </c>
      <c r="C66" s="289">
        <v>895.95999999999992</v>
      </c>
      <c r="D66" s="290"/>
      <c r="E66" s="290"/>
      <c r="F66" s="179">
        <v>-0.12003771435306143</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176</v>
      </c>
      <c r="D73" s="290">
        <v>120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-196943</v>
      </c>
      <c r="D75" s="290">
        <v>-1795</v>
      </c>
      <c r="E75" s="290">
        <v>-217</v>
      </c>
      <c r="F75" s="179">
        <v>0.80816019243658133</v>
      </c>
      <c r="G75" s="34"/>
      <c r="H75" s="5"/>
    </row>
    <row r="76" spans="1:9" ht="9" customHeight="1" x14ac:dyDescent="0.2">
      <c r="B76" s="35" t="s">
        <v>108</v>
      </c>
      <c r="C76" s="291">
        <v>10477397.91</v>
      </c>
      <c r="D76" s="292">
        <v>5879178.6999999993</v>
      </c>
      <c r="E76" s="292">
        <v>15774.500000000002</v>
      </c>
      <c r="F76" s="178">
        <v>-1.5667497658694574E-3</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7428451.8699999992</v>
      </c>
      <c r="D78" s="290">
        <v>553693.16999999981</v>
      </c>
      <c r="E78" s="290">
        <v>7240.43</v>
      </c>
      <c r="F78" s="179">
        <v>-3.3749504677158315E-2</v>
      </c>
      <c r="G78" s="34"/>
      <c r="H78" s="5"/>
      <c r="I78" s="5"/>
    </row>
    <row r="79" spans="1:9" ht="10.5" customHeight="1" x14ac:dyDescent="0.2">
      <c r="B79" s="16" t="s">
        <v>104</v>
      </c>
      <c r="C79" s="289">
        <v>6983840.9399999995</v>
      </c>
      <c r="D79" s="290">
        <v>3685491.6</v>
      </c>
      <c r="E79" s="290">
        <v>11387.970000000001</v>
      </c>
      <c r="F79" s="179">
        <v>-1.1821073042145303E-3</v>
      </c>
      <c r="G79" s="27"/>
      <c r="H79" s="5"/>
      <c r="I79" s="5"/>
    </row>
    <row r="80" spans="1:9" s="28" customFormat="1" ht="10.5" customHeight="1" x14ac:dyDescent="0.2">
      <c r="A80" s="24"/>
      <c r="B80" s="33" t="s">
        <v>106</v>
      </c>
      <c r="C80" s="289">
        <v>6971436.7999999989</v>
      </c>
      <c r="D80" s="290">
        <v>3684917.46</v>
      </c>
      <c r="E80" s="290">
        <v>11386.43</v>
      </c>
      <c r="F80" s="179">
        <v>-6.7748559862013114E-4</v>
      </c>
      <c r="G80" s="27"/>
      <c r="H80" s="5"/>
    </row>
    <row r="81" spans="1:9" s="28" customFormat="1" ht="10.5" customHeight="1" x14ac:dyDescent="0.2">
      <c r="A81" s="24"/>
      <c r="B81" s="33" t="s">
        <v>304</v>
      </c>
      <c r="C81" s="289">
        <v>2399818.08</v>
      </c>
      <c r="D81" s="290">
        <v>2261353.16</v>
      </c>
      <c r="E81" s="290">
        <v>4891.1899999999996</v>
      </c>
      <c r="F81" s="179">
        <v>2.2776351988126331E-2</v>
      </c>
      <c r="G81" s="27"/>
      <c r="H81" s="5"/>
    </row>
    <row r="82" spans="1:9" s="28" customFormat="1" ht="10.5" customHeight="1" x14ac:dyDescent="0.2">
      <c r="A82" s="24"/>
      <c r="B82" s="33" t="s">
        <v>305</v>
      </c>
      <c r="C82" s="289">
        <v>313.5</v>
      </c>
      <c r="D82" s="290"/>
      <c r="E82" s="290"/>
      <c r="F82" s="179"/>
      <c r="G82" s="27"/>
      <c r="H82" s="5"/>
    </row>
    <row r="83" spans="1:9" s="28" customFormat="1" ht="10.5" customHeight="1" x14ac:dyDescent="0.2">
      <c r="A83" s="24"/>
      <c r="B83" s="33" t="s">
        <v>306</v>
      </c>
      <c r="C83" s="289">
        <v>1007732.0200000004</v>
      </c>
      <c r="D83" s="290">
        <v>1005519.4600000003</v>
      </c>
      <c r="E83" s="290">
        <v>2136.8200000000002</v>
      </c>
      <c r="F83" s="179">
        <v>4.0008024226907635E-2</v>
      </c>
      <c r="G83" s="27"/>
      <c r="H83" s="5"/>
    </row>
    <row r="84" spans="1:9" s="28" customFormat="1" ht="10.5" customHeight="1" x14ac:dyDescent="0.2">
      <c r="A84" s="24"/>
      <c r="B84" s="33" t="s">
        <v>307</v>
      </c>
      <c r="C84" s="289">
        <v>427709.4800000001</v>
      </c>
      <c r="D84" s="290">
        <v>12310.159999999996</v>
      </c>
      <c r="E84" s="290">
        <v>253.28000000000003</v>
      </c>
      <c r="F84" s="179">
        <v>-8.0427763396834107E-2</v>
      </c>
      <c r="G84" s="27"/>
      <c r="H84" s="5"/>
    </row>
    <row r="85" spans="1:9" s="28" customFormat="1" ht="10.5" customHeight="1" x14ac:dyDescent="0.2">
      <c r="A85" s="24"/>
      <c r="B85" s="33" t="s">
        <v>308</v>
      </c>
      <c r="C85" s="289">
        <v>2415136.5199999996</v>
      </c>
      <c r="D85" s="290">
        <v>303509.5999999998</v>
      </c>
      <c r="E85" s="290">
        <v>3366.36</v>
      </c>
      <c r="F85" s="179">
        <v>-1.8423076114443382E-2</v>
      </c>
      <c r="G85" s="27"/>
      <c r="H85" s="5"/>
    </row>
    <row r="86" spans="1:9" s="28" customFormat="1" ht="10.5" customHeight="1" x14ac:dyDescent="0.2">
      <c r="A86" s="24"/>
      <c r="B86" s="33" t="s">
        <v>309</v>
      </c>
      <c r="C86" s="289">
        <v>720727.20000000019</v>
      </c>
      <c r="D86" s="290">
        <v>102225.08000000002</v>
      </c>
      <c r="E86" s="290">
        <v>738.78</v>
      </c>
      <c r="F86" s="179">
        <v>-1.9735527635627803E-2</v>
      </c>
      <c r="G86" s="34"/>
      <c r="H86" s="5"/>
    </row>
    <row r="87" spans="1:9" ht="10.5" customHeight="1" x14ac:dyDescent="0.2">
      <c r="B87" s="33" t="s">
        <v>105</v>
      </c>
      <c r="C87" s="289">
        <v>12404.14</v>
      </c>
      <c r="D87" s="290">
        <v>574.1400000000001</v>
      </c>
      <c r="E87" s="290">
        <v>1.54</v>
      </c>
      <c r="F87" s="179">
        <v>-0.22198464434298781</v>
      </c>
      <c r="G87" s="34"/>
      <c r="H87" s="5"/>
      <c r="I87" s="5"/>
    </row>
    <row r="88" spans="1:9" ht="10.5" customHeight="1" x14ac:dyDescent="0.2">
      <c r="B88" s="16" t="s">
        <v>100</v>
      </c>
      <c r="C88" s="289">
        <v>46688.409999999996</v>
      </c>
      <c r="D88" s="290">
        <v>26.5</v>
      </c>
      <c r="E88" s="290">
        <v>109.5</v>
      </c>
      <c r="F88" s="179">
        <v>-0.14673044444814021</v>
      </c>
      <c r="G88" s="34"/>
      <c r="H88" s="5"/>
      <c r="I88" s="5"/>
    </row>
    <row r="89" spans="1:9" ht="10.5" customHeight="1" x14ac:dyDescent="0.2">
      <c r="B89" s="16" t="s">
        <v>107</v>
      </c>
      <c r="C89" s="289">
        <v>1948027.2199999997</v>
      </c>
      <c r="D89" s="290">
        <v>1948027.2199999997</v>
      </c>
      <c r="E89" s="290">
        <v>2542.71</v>
      </c>
      <c r="F89" s="179">
        <v>3.9229667582281635E-2</v>
      </c>
      <c r="G89" s="27"/>
      <c r="H89" s="5"/>
      <c r="I89" s="5"/>
    </row>
    <row r="90" spans="1:9" s="28" customFormat="1" ht="10.5" customHeight="1" x14ac:dyDescent="0.2">
      <c r="A90" s="24"/>
      <c r="B90" s="33" t="s">
        <v>110</v>
      </c>
      <c r="C90" s="289">
        <v>425405.03000000009</v>
      </c>
      <c r="D90" s="290">
        <v>425405.03000000009</v>
      </c>
      <c r="E90" s="290">
        <v>479.07</v>
      </c>
      <c r="F90" s="179">
        <v>9.0068330823576126E-3</v>
      </c>
      <c r="G90" s="34"/>
      <c r="H90" s="5"/>
    </row>
    <row r="91" spans="1:9" ht="10.5" customHeight="1" x14ac:dyDescent="0.2">
      <c r="B91" s="33" t="s">
        <v>109</v>
      </c>
      <c r="C91" s="289">
        <v>1515022.1899999997</v>
      </c>
      <c r="D91" s="290">
        <v>1515022.1899999997</v>
      </c>
      <c r="E91" s="290">
        <v>2063.64</v>
      </c>
      <c r="F91" s="179">
        <v>4.6659124751829317E-2</v>
      </c>
      <c r="G91" s="34"/>
      <c r="H91" s="5"/>
      <c r="I91" s="5"/>
    </row>
    <row r="92" spans="1:9" ht="10.5" customHeight="1" x14ac:dyDescent="0.2">
      <c r="B92" s="33" t="s">
        <v>112</v>
      </c>
      <c r="C92" s="289">
        <v>7600</v>
      </c>
      <c r="D92" s="290">
        <v>7600</v>
      </c>
      <c r="E92" s="290"/>
      <c r="F92" s="179">
        <v>0.40740740740740744</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4774.7999999999993</v>
      </c>
      <c r="D97" s="290">
        <v>4774.7999999999993</v>
      </c>
      <c r="E97" s="290"/>
      <c r="F97" s="179">
        <v>-0.30707610146862485</v>
      </c>
      <c r="G97" s="34"/>
      <c r="H97" s="5"/>
      <c r="I97" s="5"/>
    </row>
    <row r="98" spans="1:9" ht="10.5" customHeight="1" x14ac:dyDescent="0.2">
      <c r="B98" s="16" t="s">
        <v>381</v>
      </c>
      <c r="C98" s="289">
        <v>82277.099999999991</v>
      </c>
      <c r="D98" s="290">
        <v>60</v>
      </c>
      <c r="E98" s="290">
        <v>48</v>
      </c>
      <c r="F98" s="179">
        <v>-8.5254546232795825E-2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46526.080000000002</v>
      </c>
      <c r="D103" s="290">
        <v>2266.88</v>
      </c>
      <c r="E103" s="290">
        <v>160</v>
      </c>
      <c r="F103" s="179">
        <v>3.1148494347597921E-2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1176</v>
      </c>
      <c r="D113" s="290">
        <v>520</v>
      </c>
      <c r="E113" s="290"/>
      <c r="F113" s="179">
        <v>0.33636363636363642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-562095</v>
      </c>
      <c r="D115" s="290">
        <v>-2456</v>
      </c>
      <c r="E115" s="290">
        <v>-496</v>
      </c>
      <c r="F115" s="179">
        <v>0.76887371369229318</v>
      </c>
      <c r="G115" s="36"/>
      <c r="H115" s="5"/>
    </row>
    <row r="116" spans="1:9" s="28" customFormat="1" ht="10.5" customHeight="1" x14ac:dyDescent="0.2">
      <c r="A116" s="24"/>
      <c r="B116" s="29" t="s">
        <v>113</v>
      </c>
      <c r="C116" s="291">
        <v>15979682.419999998</v>
      </c>
      <c r="D116" s="292">
        <v>6192404.1700000009</v>
      </c>
      <c r="E116" s="292">
        <v>20992.61</v>
      </c>
      <c r="F116" s="178">
        <v>-2.7662548699618816E-2</v>
      </c>
      <c r="G116" s="34"/>
    </row>
    <row r="117" spans="1:9" ht="18" customHeight="1" x14ac:dyDescent="0.2">
      <c r="B117" s="31" t="s">
        <v>122</v>
      </c>
      <c r="C117" s="30"/>
      <c r="D117" s="222"/>
      <c r="E117" s="222"/>
      <c r="F117" s="179"/>
      <c r="G117" s="34"/>
      <c r="H117" s="5"/>
      <c r="I117" s="5"/>
    </row>
    <row r="118" spans="1:9" ht="10.5" customHeight="1" x14ac:dyDescent="0.2">
      <c r="B118" s="16" t="s">
        <v>123</v>
      </c>
      <c r="C118" s="30">
        <v>1151.31</v>
      </c>
      <c r="D118" s="222"/>
      <c r="E118" s="222"/>
      <c r="F118" s="179">
        <v>0.55928002600357529</v>
      </c>
      <c r="G118" s="34"/>
      <c r="H118" s="5"/>
      <c r="I118" s="5"/>
    </row>
    <row r="119" spans="1:9" ht="10.5" customHeight="1" x14ac:dyDescent="0.2">
      <c r="B119" s="16" t="s">
        <v>100</v>
      </c>
      <c r="C119" s="30">
        <v>66</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1317.51</v>
      </c>
      <c r="D124" s="224"/>
      <c r="E124" s="224"/>
      <c r="F124" s="187">
        <v>0.23482604783684491</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JUIN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7123.35</v>
      </c>
      <c r="D139" s="290"/>
      <c r="E139" s="290">
        <v>137.98000000000002</v>
      </c>
      <c r="F139" s="179">
        <v>-0.15505011565150384</v>
      </c>
      <c r="G139" s="36"/>
      <c r="H139" s="5"/>
    </row>
    <row r="140" spans="1:9" s="28" customFormat="1" ht="10.5" customHeight="1" x14ac:dyDescent="0.2">
      <c r="A140" s="24"/>
      <c r="B140" s="16" t="s">
        <v>117</v>
      </c>
      <c r="C140" s="289">
        <v>5428.27</v>
      </c>
      <c r="D140" s="290"/>
      <c r="E140" s="290"/>
      <c r="F140" s="179">
        <v>-0.53561941849234396</v>
      </c>
      <c r="G140" s="36"/>
      <c r="H140" s="5"/>
    </row>
    <row r="141" spans="1:9" s="28" customFormat="1" ht="10.5" customHeight="1" x14ac:dyDescent="0.2">
      <c r="A141" s="24"/>
      <c r="B141" s="16" t="s">
        <v>118</v>
      </c>
      <c r="C141" s="289"/>
      <c r="D141" s="290"/>
      <c r="E141" s="290"/>
      <c r="F141" s="179"/>
      <c r="G141" s="36"/>
      <c r="H141" s="5"/>
    </row>
    <row r="142" spans="1:9" s="28" customFormat="1" ht="10.5" customHeight="1" x14ac:dyDescent="0.2">
      <c r="A142" s="24"/>
      <c r="B142" s="16" t="s">
        <v>166</v>
      </c>
      <c r="C142" s="289">
        <v>1845.2800000000009</v>
      </c>
      <c r="D142" s="290"/>
      <c r="E142" s="290">
        <v>92.94</v>
      </c>
      <c r="F142" s="179">
        <v>0.20154973140159527</v>
      </c>
      <c r="G142" s="36"/>
      <c r="H142" s="5"/>
    </row>
    <row r="143" spans="1:9" s="28" customFormat="1" ht="10.5" customHeight="1" x14ac:dyDescent="0.2">
      <c r="A143" s="24"/>
      <c r="B143" s="16" t="s">
        <v>22</v>
      </c>
      <c r="C143" s="289">
        <v>1196</v>
      </c>
      <c r="D143" s="290"/>
      <c r="E143" s="290">
        <v>23</v>
      </c>
      <c r="F143" s="179">
        <v>-0.17879703378192813</v>
      </c>
      <c r="G143" s="36"/>
      <c r="H143" s="5"/>
    </row>
    <row r="144" spans="1:9" s="28" customFormat="1" ht="10.5" customHeight="1" x14ac:dyDescent="0.2">
      <c r="A144" s="24"/>
      <c r="B144" s="16" t="s">
        <v>115</v>
      </c>
      <c r="C144" s="289">
        <v>1499.8899999999999</v>
      </c>
      <c r="D144" s="290"/>
      <c r="E144" s="290"/>
      <c r="F144" s="179"/>
      <c r="G144" s="36"/>
      <c r="H144" s="5"/>
    </row>
    <row r="145" spans="1:8" s="28" customFormat="1" ht="10.5" customHeight="1" x14ac:dyDescent="0.2">
      <c r="A145" s="24"/>
      <c r="B145" s="16" t="s">
        <v>114</v>
      </c>
      <c r="C145" s="289">
        <v>588.40000000000009</v>
      </c>
      <c r="D145" s="290"/>
      <c r="E145" s="290">
        <v>172.8</v>
      </c>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17711.190000000002</v>
      </c>
      <c r="D153" s="292"/>
      <c r="E153" s="292">
        <v>426.72</v>
      </c>
      <c r="F153" s="178">
        <v>-0.26270775799123647</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282321.95</v>
      </c>
      <c r="D155" s="290"/>
      <c r="E155" s="290">
        <v>109.5</v>
      </c>
      <c r="F155" s="179">
        <v>0.14028935733110504</v>
      </c>
      <c r="G155" s="36"/>
      <c r="H155" s="5"/>
    </row>
    <row r="156" spans="1:8" s="28" customFormat="1" ht="10.5" customHeight="1" x14ac:dyDescent="0.2">
      <c r="A156" s="24"/>
      <c r="B156" s="16" t="s">
        <v>104</v>
      </c>
      <c r="C156" s="289">
        <v>73078.489999999991</v>
      </c>
      <c r="D156" s="290"/>
      <c r="E156" s="290"/>
      <c r="F156" s="179">
        <v>-0.19077139195954773</v>
      </c>
      <c r="G156" s="36"/>
      <c r="H156" s="5"/>
    </row>
    <row r="157" spans="1:8" s="28" customFormat="1" ht="10.5" customHeight="1" x14ac:dyDescent="0.2">
      <c r="A157" s="24"/>
      <c r="B157" s="33" t="s">
        <v>106</v>
      </c>
      <c r="C157" s="289">
        <v>71910.289999999994</v>
      </c>
      <c r="D157" s="290"/>
      <c r="E157" s="290"/>
      <c r="F157" s="179">
        <v>-0.18533391715045899</v>
      </c>
      <c r="G157" s="36"/>
      <c r="H157" s="5"/>
    </row>
    <row r="158" spans="1:8" s="28" customFormat="1" ht="10.5" customHeight="1" x14ac:dyDescent="0.2">
      <c r="A158" s="24"/>
      <c r="B158" s="33" t="s">
        <v>304</v>
      </c>
      <c r="C158" s="289">
        <v>17134.71</v>
      </c>
      <c r="D158" s="290"/>
      <c r="E158" s="290"/>
      <c r="F158" s="179">
        <v>0.31376265385314239</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322.07</v>
      </c>
      <c r="D160" s="290"/>
      <c r="E160" s="290"/>
      <c r="F160" s="179"/>
      <c r="G160" s="36"/>
      <c r="H160" s="5"/>
    </row>
    <row r="161" spans="1:9" s="28" customFormat="1" ht="10.5" customHeight="1" x14ac:dyDescent="0.2">
      <c r="A161" s="24"/>
      <c r="B161" s="33" t="s">
        <v>307</v>
      </c>
      <c r="C161" s="289">
        <v>7800.7800000000007</v>
      </c>
      <c r="D161" s="290"/>
      <c r="E161" s="290"/>
      <c r="F161" s="179">
        <v>-0.12358664389717744</v>
      </c>
      <c r="G161" s="36"/>
      <c r="H161" s="5"/>
    </row>
    <row r="162" spans="1:9" s="28" customFormat="1" ht="10.5" customHeight="1" x14ac:dyDescent="0.2">
      <c r="A162" s="24"/>
      <c r="B162" s="33" t="s">
        <v>308</v>
      </c>
      <c r="C162" s="289">
        <v>21438.949999999997</v>
      </c>
      <c r="D162" s="290"/>
      <c r="E162" s="290"/>
      <c r="F162" s="179">
        <v>-0.20284320786546761</v>
      </c>
      <c r="G162" s="36"/>
      <c r="H162" s="5"/>
    </row>
    <row r="163" spans="1:9" s="28" customFormat="1" ht="10.5" customHeight="1" x14ac:dyDescent="0.2">
      <c r="A163" s="24"/>
      <c r="B163" s="33" t="s">
        <v>309</v>
      </c>
      <c r="C163" s="289">
        <v>25213.78</v>
      </c>
      <c r="D163" s="290"/>
      <c r="E163" s="290"/>
      <c r="F163" s="179">
        <v>-0.3074999883273154</v>
      </c>
      <c r="G163" s="34"/>
      <c r="H163" s="5"/>
    </row>
    <row r="164" spans="1:9" ht="10.5" customHeight="1" x14ac:dyDescent="0.2">
      <c r="B164" s="33" t="s">
        <v>105</v>
      </c>
      <c r="C164" s="289">
        <v>1168.2000000000003</v>
      </c>
      <c r="D164" s="290"/>
      <c r="E164" s="290"/>
      <c r="F164" s="179">
        <v>-0.42642791560899673</v>
      </c>
      <c r="G164" s="34"/>
      <c r="H164" s="5"/>
      <c r="I164" s="5"/>
    </row>
    <row r="165" spans="1:9" ht="10.5" customHeight="1" x14ac:dyDescent="0.2">
      <c r="B165" s="16" t="s">
        <v>116</v>
      </c>
      <c r="C165" s="289">
        <v>2306.16</v>
      </c>
      <c r="D165" s="290"/>
      <c r="E165" s="290"/>
      <c r="F165" s="179">
        <v>-0.49141463371603245</v>
      </c>
      <c r="G165" s="34"/>
      <c r="H165" s="5"/>
      <c r="I165" s="5"/>
    </row>
    <row r="166" spans="1:9" ht="10.5" customHeight="1" x14ac:dyDescent="0.2">
      <c r="B166" s="16" t="s">
        <v>117</v>
      </c>
      <c r="C166" s="289">
        <v>1552.76</v>
      </c>
      <c r="D166" s="290"/>
      <c r="E166" s="290"/>
      <c r="F166" s="179">
        <v>0.3852920447144681</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301.02999999999997</v>
      </c>
      <c r="D168" s="290"/>
      <c r="E168" s="290"/>
      <c r="F168" s="179"/>
      <c r="G168" s="36"/>
      <c r="H168" s="5"/>
    </row>
    <row r="169" spans="1:9" s="28" customFormat="1" ht="10.5" customHeight="1" x14ac:dyDescent="0.2">
      <c r="A169" s="24"/>
      <c r="B169" s="16" t="s">
        <v>114</v>
      </c>
      <c r="C169" s="289">
        <v>172.8</v>
      </c>
      <c r="D169" s="290"/>
      <c r="E169" s="290"/>
      <c r="F169" s="179"/>
      <c r="G169" s="20"/>
      <c r="H169" s="5"/>
    </row>
    <row r="170" spans="1:9" ht="10.5" customHeight="1" x14ac:dyDescent="0.2">
      <c r="B170" s="16" t="s">
        <v>95</v>
      </c>
      <c r="C170" s="289">
        <v>1104</v>
      </c>
      <c r="D170" s="290"/>
      <c r="E170" s="290"/>
      <c r="F170" s="179">
        <v>0.22448979591836715</v>
      </c>
      <c r="G170" s="20"/>
      <c r="H170" s="5"/>
      <c r="I170" s="5"/>
    </row>
    <row r="171" spans="1:9" ht="10.5" customHeight="1" x14ac:dyDescent="0.2">
      <c r="B171" s="16" t="s">
        <v>381</v>
      </c>
      <c r="C171" s="289">
        <v>1465</v>
      </c>
      <c r="D171" s="290"/>
      <c r="E171" s="290">
        <v>25</v>
      </c>
      <c r="F171" s="179">
        <v>0.13648705258095051</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228.34</v>
      </c>
      <c r="D177" s="290"/>
      <c r="E177" s="290"/>
      <c r="F177" s="179">
        <v>-0.19451107661916189</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72.150000000000006</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5138.24</v>
      </c>
      <c r="D191" s="296"/>
      <c r="E191" s="296">
        <v>298.24</v>
      </c>
      <c r="F191" s="190">
        <v>0.20052336448598118</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240</v>
      </c>
      <c r="D199" s="296"/>
      <c r="E199" s="296"/>
      <c r="F199" s="190">
        <v>1</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-17027</v>
      </c>
      <c r="D201" s="296"/>
      <c r="E201" s="296">
        <v>-34</v>
      </c>
      <c r="F201" s="190">
        <v>0.77790539835021399</v>
      </c>
      <c r="G201" s="47"/>
      <c r="H201" s="5"/>
    </row>
    <row r="202" spans="1:9" s="28" customFormat="1" ht="11.25" customHeight="1" x14ac:dyDescent="0.2">
      <c r="A202" s="24"/>
      <c r="B202" s="35" t="s">
        <v>245</v>
      </c>
      <c r="C202" s="297">
        <v>350988.9200000001</v>
      </c>
      <c r="D202" s="298"/>
      <c r="E202" s="298">
        <v>398.74</v>
      </c>
      <c r="F202" s="180">
        <v>2.0698024779375546E-2</v>
      </c>
      <c r="G202" s="47"/>
    </row>
    <row r="203" spans="1:9" ht="10.5" customHeight="1" x14ac:dyDescent="0.2">
      <c r="B203" s="31" t="s">
        <v>278</v>
      </c>
      <c r="C203" s="297"/>
      <c r="D203" s="298"/>
      <c r="E203" s="298"/>
      <c r="F203" s="180"/>
      <c r="G203" s="47"/>
      <c r="H203" s="5"/>
      <c r="I203" s="5"/>
    </row>
    <row r="204" spans="1:9" ht="10.5" customHeight="1" x14ac:dyDescent="0.2">
      <c r="B204" s="16" t="s">
        <v>22</v>
      </c>
      <c r="C204" s="295">
        <v>7711969.8200000003</v>
      </c>
      <c r="D204" s="296">
        <v>553693.16999999981</v>
      </c>
      <c r="E204" s="296">
        <v>7372.93</v>
      </c>
      <c r="F204" s="190">
        <v>-2.8375253916543497E-2</v>
      </c>
      <c r="G204" s="47"/>
      <c r="H204" s="5"/>
      <c r="I204" s="5"/>
    </row>
    <row r="205" spans="1:9" ht="10.5" customHeight="1" x14ac:dyDescent="0.2">
      <c r="B205" s="16" t="s">
        <v>104</v>
      </c>
      <c r="C205" s="295">
        <v>7058864.9100000001</v>
      </c>
      <c r="D205" s="296">
        <v>3685491.6</v>
      </c>
      <c r="E205" s="296">
        <v>11480.91</v>
      </c>
      <c r="F205" s="190">
        <v>-3.5547702818976568E-3</v>
      </c>
      <c r="G205" s="47"/>
      <c r="H205" s="5"/>
      <c r="I205" s="5"/>
    </row>
    <row r="206" spans="1:9" ht="10.5" customHeight="1" x14ac:dyDescent="0.2">
      <c r="B206" s="33" t="s">
        <v>106</v>
      </c>
      <c r="C206" s="295">
        <v>7043347.0899999999</v>
      </c>
      <c r="D206" s="296">
        <v>3684917.46</v>
      </c>
      <c r="E206" s="296">
        <v>11386.43</v>
      </c>
      <c r="F206" s="190">
        <v>-2.9847562989736565E-3</v>
      </c>
      <c r="G206" s="47"/>
      <c r="H206" s="5"/>
      <c r="I206" s="5"/>
    </row>
    <row r="207" spans="1:9" ht="10.5" customHeight="1" x14ac:dyDescent="0.2">
      <c r="B207" s="33" t="s">
        <v>304</v>
      </c>
      <c r="C207" s="295">
        <v>2416952.79</v>
      </c>
      <c r="D207" s="296">
        <v>2261353.16</v>
      </c>
      <c r="E207" s="296">
        <v>4891.1899999999996</v>
      </c>
      <c r="F207" s="190">
        <v>2.4384875382819526E-2</v>
      </c>
      <c r="G207" s="47"/>
      <c r="H207" s="5"/>
      <c r="I207" s="5"/>
    </row>
    <row r="208" spans="1:9" ht="10.5" customHeight="1" x14ac:dyDescent="0.2">
      <c r="B208" s="33" t="s">
        <v>305</v>
      </c>
      <c r="C208" s="295">
        <v>313.5</v>
      </c>
      <c r="D208" s="296"/>
      <c r="E208" s="296"/>
      <c r="F208" s="190"/>
      <c r="G208" s="47"/>
      <c r="H208" s="5"/>
      <c r="I208" s="5"/>
    </row>
    <row r="209" spans="2:9" ht="10.5" customHeight="1" x14ac:dyDescent="0.2">
      <c r="B209" s="33" t="s">
        <v>306</v>
      </c>
      <c r="C209" s="295">
        <v>1008054.0900000003</v>
      </c>
      <c r="D209" s="296">
        <v>1005519.4600000003</v>
      </c>
      <c r="E209" s="296">
        <v>2136.8200000000002</v>
      </c>
      <c r="F209" s="190">
        <v>3.7105552976306022E-2</v>
      </c>
      <c r="G209" s="47"/>
      <c r="H209" s="5"/>
      <c r="I209" s="5"/>
    </row>
    <row r="210" spans="2:9" ht="10.5" customHeight="1" x14ac:dyDescent="0.2">
      <c r="B210" s="33" t="s">
        <v>307</v>
      </c>
      <c r="C210" s="295">
        <v>435510.26000000013</v>
      </c>
      <c r="D210" s="296">
        <v>12310.159999999996</v>
      </c>
      <c r="E210" s="296">
        <v>253.28000000000003</v>
      </c>
      <c r="F210" s="190">
        <v>-8.1238171483835053E-2</v>
      </c>
      <c r="G210" s="47"/>
      <c r="H210" s="5"/>
      <c r="I210" s="5"/>
    </row>
    <row r="211" spans="2:9" ht="10.5" customHeight="1" x14ac:dyDescent="0.2">
      <c r="B211" s="33" t="s">
        <v>308</v>
      </c>
      <c r="C211" s="295">
        <v>2436575.4699999997</v>
      </c>
      <c r="D211" s="296">
        <v>303509.5999999998</v>
      </c>
      <c r="E211" s="296">
        <v>3366.36</v>
      </c>
      <c r="F211" s="190">
        <v>-2.0417095692463749E-2</v>
      </c>
      <c r="G211" s="47"/>
      <c r="H211" s="5"/>
      <c r="I211" s="5"/>
    </row>
    <row r="212" spans="2:9" ht="10.5" customHeight="1" x14ac:dyDescent="0.2">
      <c r="B212" s="33" t="s">
        <v>309</v>
      </c>
      <c r="C212" s="295">
        <v>745940.98000000021</v>
      </c>
      <c r="D212" s="296">
        <v>102225.08000000002</v>
      </c>
      <c r="E212" s="296">
        <v>738.78</v>
      </c>
      <c r="F212" s="190">
        <v>-3.331354925123875E-2</v>
      </c>
      <c r="G212" s="47"/>
      <c r="H212" s="5"/>
      <c r="I212" s="5"/>
    </row>
    <row r="213" spans="2:9" ht="10.5" customHeight="1" x14ac:dyDescent="0.2">
      <c r="B213" s="33" t="s">
        <v>105</v>
      </c>
      <c r="C213" s="295">
        <v>15517.82</v>
      </c>
      <c r="D213" s="296">
        <v>574.1400000000001</v>
      </c>
      <c r="E213" s="296">
        <v>94.48</v>
      </c>
      <c r="F213" s="190">
        <v>-0.2088545285930673</v>
      </c>
      <c r="G213" s="47"/>
      <c r="H213" s="5"/>
      <c r="I213" s="5"/>
    </row>
    <row r="214" spans="2:9" ht="10.5" customHeight="1" x14ac:dyDescent="0.2">
      <c r="B214" s="16" t="s">
        <v>116</v>
      </c>
      <c r="C214" s="295">
        <v>9429.51</v>
      </c>
      <c r="D214" s="296"/>
      <c r="E214" s="296">
        <v>137.98000000000002</v>
      </c>
      <c r="F214" s="190">
        <v>-0.27269270402685419</v>
      </c>
      <c r="G214" s="47"/>
      <c r="H214" s="5"/>
      <c r="I214" s="5"/>
    </row>
    <row r="215" spans="2:9" ht="10.5" customHeight="1" x14ac:dyDescent="0.2">
      <c r="B215" s="16" t="s">
        <v>117</v>
      </c>
      <c r="C215" s="295">
        <v>6981.0300000000007</v>
      </c>
      <c r="D215" s="296"/>
      <c r="E215" s="296"/>
      <c r="F215" s="190">
        <v>-0.45503959357260182</v>
      </c>
      <c r="G215" s="47"/>
      <c r="H215" s="5"/>
      <c r="I215" s="5"/>
    </row>
    <row r="216" spans="2:9" ht="10.5" customHeight="1" x14ac:dyDescent="0.2">
      <c r="B216" s="16" t="s">
        <v>118</v>
      </c>
      <c r="C216" s="295"/>
      <c r="D216" s="296"/>
      <c r="E216" s="296"/>
      <c r="F216" s="190"/>
      <c r="G216" s="47"/>
      <c r="H216" s="5"/>
      <c r="I216" s="5"/>
    </row>
    <row r="217" spans="2:9" ht="10.5" customHeight="1" x14ac:dyDescent="0.2">
      <c r="B217" s="16" t="s">
        <v>100</v>
      </c>
      <c r="C217" s="295">
        <v>46982.749999999993</v>
      </c>
      <c r="D217" s="296">
        <v>26.5</v>
      </c>
      <c r="E217" s="296">
        <v>109.5</v>
      </c>
      <c r="F217" s="190">
        <v>-0.14577672405094133</v>
      </c>
      <c r="G217" s="20"/>
      <c r="H217" s="5"/>
      <c r="I217" s="5"/>
    </row>
    <row r="218" spans="2:9" ht="10.5" customHeight="1" x14ac:dyDescent="0.2">
      <c r="B218" s="16" t="s">
        <v>107</v>
      </c>
      <c r="C218" s="295">
        <v>1948027.2199999997</v>
      </c>
      <c r="D218" s="296">
        <v>1948027.2199999997</v>
      </c>
      <c r="E218" s="296">
        <v>2542.71</v>
      </c>
      <c r="F218" s="190">
        <v>3.9229667582281635E-2</v>
      </c>
      <c r="G218" s="47"/>
      <c r="H218" s="5"/>
      <c r="I218" s="5"/>
    </row>
    <row r="219" spans="2:9" ht="10.5" customHeight="1" x14ac:dyDescent="0.2">
      <c r="B219" s="33" t="s">
        <v>110</v>
      </c>
      <c r="C219" s="289">
        <v>425405.03000000009</v>
      </c>
      <c r="D219" s="290">
        <v>425405.03000000009</v>
      </c>
      <c r="E219" s="290">
        <v>479.07</v>
      </c>
      <c r="F219" s="179">
        <v>9.0068330823576126E-3</v>
      </c>
      <c r="G219" s="47"/>
      <c r="H219" s="5"/>
      <c r="I219" s="5"/>
    </row>
    <row r="220" spans="2:9" ht="10.5" customHeight="1" x14ac:dyDescent="0.2">
      <c r="B220" s="33" t="s">
        <v>109</v>
      </c>
      <c r="C220" s="295">
        <v>1515022.1899999997</v>
      </c>
      <c r="D220" s="296">
        <v>1515022.1899999997</v>
      </c>
      <c r="E220" s="296">
        <v>2063.64</v>
      </c>
      <c r="F220" s="190">
        <v>4.6659124751829317E-2</v>
      </c>
      <c r="G220" s="47"/>
      <c r="H220" s="5"/>
      <c r="I220" s="5"/>
    </row>
    <row r="221" spans="2:9" ht="10.5" customHeight="1" x14ac:dyDescent="0.2">
      <c r="B221" s="33" t="s">
        <v>112</v>
      </c>
      <c r="C221" s="295">
        <v>7600</v>
      </c>
      <c r="D221" s="296">
        <v>7600</v>
      </c>
      <c r="E221" s="296"/>
      <c r="F221" s="190">
        <v>0.40740740740740744</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1800.9199999999998</v>
      </c>
      <c r="D227" s="296"/>
      <c r="E227" s="296"/>
      <c r="F227" s="190">
        <v>-0.22489067933753404</v>
      </c>
      <c r="G227" s="47"/>
      <c r="H227" s="5"/>
      <c r="I227" s="5"/>
    </row>
    <row r="228" spans="1:9" ht="10.5" customHeight="1" x14ac:dyDescent="0.2">
      <c r="B228" s="16" t="s">
        <v>114</v>
      </c>
      <c r="C228" s="295">
        <v>761.2</v>
      </c>
      <c r="D228" s="296"/>
      <c r="E228" s="296">
        <v>172.8</v>
      </c>
      <c r="F228" s="190">
        <v>-0.51054526748971185</v>
      </c>
      <c r="G228" s="47"/>
      <c r="H228" s="5"/>
      <c r="I228" s="5"/>
    </row>
    <row r="229" spans="1:9" ht="10.5" customHeight="1" x14ac:dyDescent="0.2">
      <c r="B229" s="16" t="s">
        <v>123</v>
      </c>
      <c r="C229" s="295">
        <v>1223.46</v>
      </c>
      <c r="D229" s="296"/>
      <c r="E229" s="296"/>
      <c r="F229" s="190">
        <v>0.61117256637168138</v>
      </c>
      <c r="G229" s="47"/>
      <c r="H229" s="5"/>
      <c r="I229" s="5"/>
    </row>
    <row r="230" spans="1:9" ht="10.5" customHeight="1" x14ac:dyDescent="0.2">
      <c r="B230" s="16" t="s">
        <v>95</v>
      </c>
      <c r="C230" s="295">
        <v>5878.7999999999993</v>
      </c>
      <c r="D230" s="296">
        <v>4774.7999999999993</v>
      </c>
      <c r="E230" s="296"/>
      <c r="F230" s="190">
        <v>-0.24557260920897295</v>
      </c>
      <c r="G230" s="47"/>
      <c r="H230" s="5"/>
      <c r="I230" s="5"/>
    </row>
    <row r="231" spans="1:9" ht="10.5" customHeight="1" x14ac:dyDescent="0.2">
      <c r="B231" s="16" t="s">
        <v>381</v>
      </c>
      <c r="C231" s="295">
        <v>83742.099999999991</v>
      </c>
      <c r="D231" s="296">
        <v>60</v>
      </c>
      <c r="E231" s="296">
        <v>73</v>
      </c>
      <c r="F231" s="190">
        <v>-8.2121537257707877E-2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51664.32</v>
      </c>
      <c r="D240" s="296">
        <v>2266.88</v>
      </c>
      <c r="E240" s="296">
        <v>458.24</v>
      </c>
      <c r="F240" s="190">
        <v>4.5822888124526395E-2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60</v>
      </c>
      <c r="D245" s="296"/>
      <c r="E245" s="296"/>
      <c r="F245" s="190">
        <v>1</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1416</v>
      </c>
      <c r="D248" s="296">
        <v>520</v>
      </c>
      <c r="E248" s="296"/>
      <c r="F248" s="190">
        <v>0.41599999999999993</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-579122</v>
      </c>
      <c r="D250" s="296">
        <v>-2456</v>
      </c>
      <c r="E250" s="296">
        <v>-530</v>
      </c>
      <c r="F250" s="190">
        <v>0.76913794841559557</v>
      </c>
      <c r="G250" s="266"/>
      <c r="H250" s="267"/>
      <c r="I250" s="47"/>
    </row>
    <row r="251" spans="1:9" s="28" customFormat="1" ht="15" customHeight="1" x14ac:dyDescent="0.2">
      <c r="A251" s="24"/>
      <c r="B251" s="263" t="s">
        <v>253</v>
      </c>
      <c r="C251" s="299">
        <v>16349700.039999999</v>
      </c>
      <c r="D251" s="300">
        <v>6192404.1700000009</v>
      </c>
      <c r="E251" s="300">
        <v>21818.07</v>
      </c>
      <c r="F251" s="234">
        <v>-2.6992223672023252E-2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JUIN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979611.40000000037</v>
      </c>
      <c r="D267" s="302">
        <v>2188.7400000000034</v>
      </c>
      <c r="E267" s="302">
        <v>2055.27</v>
      </c>
      <c r="F267" s="239">
        <v>-0.11872140162329392</v>
      </c>
      <c r="G267" s="20"/>
      <c r="H267" s="5"/>
      <c r="I267" s="5"/>
    </row>
    <row r="268" spans="1:9" ht="10.5" customHeight="1" x14ac:dyDescent="0.2">
      <c r="A268" s="2"/>
      <c r="B268" s="37" t="s">
        <v>126</v>
      </c>
      <c r="C268" s="301">
        <v>439</v>
      </c>
      <c r="D268" s="302"/>
      <c r="E268" s="302"/>
      <c r="F268" s="239"/>
      <c r="G268" s="20"/>
      <c r="H268" s="5"/>
      <c r="I268" s="5"/>
    </row>
    <row r="269" spans="1:9" ht="10.5" customHeight="1" x14ac:dyDescent="0.2">
      <c r="A269" s="2"/>
      <c r="B269" s="37" t="s">
        <v>127</v>
      </c>
      <c r="C269" s="301">
        <v>84147.599999999991</v>
      </c>
      <c r="D269" s="302"/>
      <c r="E269" s="302">
        <v>806.90000000000009</v>
      </c>
      <c r="F269" s="239"/>
      <c r="G269" s="20"/>
      <c r="H269" s="5"/>
      <c r="I269" s="5"/>
    </row>
    <row r="270" spans="1:9" ht="10.5" customHeight="1" x14ac:dyDescent="0.2">
      <c r="A270" s="2"/>
      <c r="B270" s="37" t="s">
        <v>219</v>
      </c>
      <c r="C270" s="301">
        <v>309293.6399999999</v>
      </c>
      <c r="D270" s="302"/>
      <c r="E270" s="302">
        <v>822.1</v>
      </c>
      <c r="F270" s="239">
        <v>-6.2712178234414218E-2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-57329.3</v>
      </c>
      <c r="D277" s="302"/>
      <c r="E277" s="302">
        <v>-181.52</v>
      </c>
      <c r="F277" s="239">
        <v>0.21643955486213606</v>
      </c>
      <c r="G277" s="27"/>
      <c r="H277" s="5"/>
      <c r="I277" s="5"/>
    </row>
    <row r="278" spans="1:9" s="28" customFormat="1" ht="10.5" customHeight="1" x14ac:dyDescent="0.2">
      <c r="A278" s="54"/>
      <c r="B278" s="35" t="s">
        <v>131</v>
      </c>
      <c r="C278" s="303">
        <v>1316270.3400000003</v>
      </c>
      <c r="D278" s="304">
        <v>2188.7400000000034</v>
      </c>
      <c r="E278" s="304">
        <v>3502.75</v>
      </c>
      <c r="F278" s="237">
        <v>-0.11104618518650988</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13121136.550000003</v>
      </c>
      <c r="D281" s="302">
        <v>51676.32</v>
      </c>
      <c r="E281" s="302">
        <v>31899.610000000008</v>
      </c>
      <c r="F281" s="239">
        <v>-6.5257838027281356E-2</v>
      </c>
      <c r="G281" s="20"/>
      <c r="H281" s="5"/>
      <c r="I281" s="5"/>
    </row>
    <row r="282" spans="1:9" ht="10.5" customHeight="1" x14ac:dyDescent="0.2">
      <c r="A282" s="2"/>
      <c r="B282" s="37" t="s">
        <v>133</v>
      </c>
      <c r="C282" s="301">
        <v>1023370.7200000033</v>
      </c>
      <c r="D282" s="302">
        <v>9902.4299999999985</v>
      </c>
      <c r="E282" s="302">
        <v>2353.5300000000007</v>
      </c>
      <c r="F282" s="239">
        <v>0.25185080501117252</v>
      </c>
      <c r="G282" s="20"/>
      <c r="H282" s="5"/>
      <c r="I282" s="5"/>
    </row>
    <row r="283" spans="1:9" ht="10.5" customHeight="1" x14ac:dyDescent="0.2">
      <c r="A283" s="2"/>
      <c r="B283" s="37" t="s">
        <v>134</v>
      </c>
      <c r="C283" s="301">
        <v>47550.570000000014</v>
      </c>
      <c r="D283" s="302">
        <v>30273.190000000035</v>
      </c>
      <c r="E283" s="302">
        <v>46.88</v>
      </c>
      <c r="F283" s="239">
        <v>-0.18756679427951373</v>
      </c>
      <c r="G283" s="20"/>
      <c r="H283" s="5"/>
      <c r="I283" s="5"/>
    </row>
    <row r="284" spans="1:9" ht="10.5" customHeight="1" x14ac:dyDescent="0.2">
      <c r="A284" s="2"/>
      <c r="B284" s="37" t="s">
        <v>220</v>
      </c>
      <c r="C284" s="301">
        <v>67439.280000000013</v>
      </c>
      <c r="D284" s="302"/>
      <c r="E284" s="302">
        <v>350.78</v>
      </c>
      <c r="F284" s="239">
        <v>-0.13430640181089082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-462897.97</v>
      </c>
      <c r="D289" s="302">
        <v>-2.5</v>
      </c>
      <c r="E289" s="302">
        <v>-1261.44</v>
      </c>
      <c r="F289" s="239">
        <v>0.42672406751969838</v>
      </c>
      <c r="G289" s="20"/>
      <c r="H289" s="5"/>
      <c r="I289" s="5"/>
    </row>
    <row r="290" spans="1:9" ht="10.5" customHeight="1" x14ac:dyDescent="0.2">
      <c r="A290" s="2"/>
      <c r="B290" s="35" t="s">
        <v>135</v>
      </c>
      <c r="C290" s="303">
        <v>13797189.150000006</v>
      </c>
      <c r="D290" s="304">
        <v>91849.440000000031</v>
      </c>
      <c r="E290" s="304">
        <v>33389.360000000008</v>
      </c>
      <c r="F290" s="237">
        <v>-5.9336049023903548E-2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63157.459999999948</v>
      </c>
      <c r="D293" s="302">
        <v>40.56</v>
      </c>
      <c r="E293" s="302"/>
      <c r="F293" s="239">
        <v>-0.10753580386476913</v>
      </c>
      <c r="G293" s="20"/>
      <c r="H293" s="5"/>
      <c r="I293" s="5"/>
    </row>
    <row r="294" spans="1:9" ht="10.5" customHeight="1" x14ac:dyDescent="0.2">
      <c r="A294" s="2"/>
      <c r="B294" s="37" t="s">
        <v>221</v>
      </c>
      <c r="C294" s="301">
        <v>707.5</v>
      </c>
      <c r="D294" s="302"/>
      <c r="E294" s="302"/>
      <c r="F294" s="239">
        <v>0.40340785114950495</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-488.21</v>
      </c>
      <c r="D298" s="302"/>
      <c r="E298" s="302"/>
      <c r="F298" s="239">
        <v>0.28706632922071074</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63476.749999999949</v>
      </c>
      <c r="D300" s="304">
        <v>40.56</v>
      </c>
      <c r="E300" s="304"/>
      <c r="F300" s="237">
        <v>-0.10712213458811581</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10804.040000000003</v>
      </c>
      <c r="D303" s="302"/>
      <c r="E303" s="302"/>
      <c r="F303" s="239">
        <v>0.38997507986151758</v>
      </c>
      <c r="G303" s="56"/>
      <c r="H303" s="5"/>
      <c r="I303" s="5"/>
    </row>
    <row r="304" spans="1:9" s="57" customFormat="1" ht="10.5" customHeight="1" x14ac:dyDescent="0.2">
      <c r="A304" s="6"/>
      <c r="B304" s="16" t="s">
        <v>222</v>
      </c>
      <c r="C304" s="306">
        <v>10</v>
      </c>
      <c r="D304" s="307"/>
      <c r="E304" s="307"/>
      <c r="F304" s="182">
        <v>0.33333333333333326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-194.73000000000002</v>
      </c>
      <c r="D309" s="307"/>
      <c r="E309" s="307"/>
      <c r="F309" s="182">
        <v>0.77027272727272744</v>
      </c>
      <c r="G309" s="56"/>
      <c r="H309" s="5"/>
    </row>
    <row r="310" spans="1:9" s="57" customFormat="1" ht="10.5" customHeight="1" x14ac:dyDescent="0.2">
      <c r="A310" s="6"/>
      <c r="B310" s="35" t="s">
        <v>142</v>
      </c>
      <c r="C310" s="308">
        <v>10619.310000000003</v>
      </c>
      <c r="D310" s="309"/>
      <c r="E310" s="309"/>
      <c r="F310" s="182">
        <v>0.38446585740118078</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69.33</v>
      </c>
      <c r="D313" s="307"/>
      <c r="E313" s="307"/>
      <c r="F313" s="182"/>
      <c r="G313" s="56"/>
      <c r="H313" s="5"/>
      <c r="I313" s="57"/>
    </row>
    <row r="314" spans="1:9" s="57" customFormat="1" ht="10.5" customHeight="1" x14ac:dyDescent="0.2">
      <c r="A314" s="6"/>
      <c r="B314" s="37" t="s">
        <v>179</v>
      </c>
      <c r="C314" s="306">
        <v>60</v>
      </c>
      <c r="D314" s="307"/>
      <c r="E314" s="307"/>
      <c r="F314" s="182">
        <v>-0.58694754233787694</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-8.64</v>
      </c>
      <c r="D318" s="307"/>
      <c r="E318" s="307"/>
      <c r="F318" s="182">
        <v>0.27810650887573973</v>
      </c>
      <c r="G318" s="59"/>
      <c r="H318" s="5"/>
    </row>
    <row r="319" spans="1:9" s="60" customFormat="1" ht="10.5" customHeight="1" x14ac:dyDescent="0.2">
      <c r="A319" s="24"/>
      <c r="B319" s="35" t="s">
        <v>143</v>
      </c>
      <c r="C319" s="308">
        <v>120.68999999999998</v>
      </c>
      <c r="D319" s="309"/>
      <c r="E319" s="309"/>
      <c r="F319" s="183">
        <v>-0.24620573355817887</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18258</v>
      </c>
      <c r="D321" s="309"/>
      <c r="E321" s="309"/>
      <c r="F321" s="183">
        <v>8.7292817679558432E-3</v>
      </c>
      <c r="G321" s="56"/>
      <c r="H321" s="5"/>
    </row>
    <row r="322" spans="1:9" s="60" customFormat="1" ht="10.5" customHeight="1" x14ac:dyDescent="0.2">
      <c r="A322" s="6"/>
      <c r="B322" s="35" t="s">
        <v>467</v>
      </c>
      <c r="C322" s="306">
        <v>18258</v>
      </c>
      <c r="D322" s="307"/>
      <c r="E322" s="307"/>
      <c r="F322" s="182">
        <v>8.7292817679558432E-3</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100.24000000000001</v>
      </c>
      <c r="D324" s="307"/>
      <c r="E324" s="307"/>
      <c r="F324" s="182"/>
      <c r="G324" s="56"/>
      <c r="H324" s="5"/>
      <c r="I324" s="57"/>
    </row>
    <row r="325" spans="1:9" s="57" customFormat="1" ht="10.5" customHeight="1" x14ac:dyDescent="0.2">
      <c r="A325" s="6"/>
      <c r="B325" s="37" t="s">
        <v>224</v>
      </c>
      <c r="C325" s="306">
        <v>310.24</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410.48</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17173.45</v>
      </c>
      <c r="D331" s="307"/>
      <c r="E331" s="307">
        <v>25.2</v>
      </c>
      <c r="F331" s="182">
        <v>-0.21607834902839695</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2263.6</v>
      </c>
      <c r="D333" s="307"/>
      <c r="E333" s="307"/>
      <c r="F333" s="182"/>
      <c r="G333" s="56"/>
      <c r="H333" s="5"/>
    </row>
    <row r="334" spans="1:9" s="57" customFormat="1" ht="10.5" customHeight="1" x14ac:dyDescent="0.2">
      <c r="A334" s="6"/>
      <c r="B334" s="37" t="s">
        <v>133</v>
      </c>
      <c r="C334" s="306">
        <v>2386.1199999999994</v>
      </c>
      <c r="D334" s="307"/>
      <c r="E334" s="307"/>
      <c r="F334" s="182">
        <v>-0.3122820366495469</v>
      </c>
      <c r="G334" s="56"/>
      <c r="H334" s="5"/>
    </row>
    <row r="335" spans="1:9" s="57" customFormat="1" ht="10.5" customHeight="1" x14ac:dyDescent="0.2">
      <c r="A335" s="6"/>
      <c r="B335" s="37" t="s">
        <v>134</v>
      </c>
      <c r="C335" s="306">
        <v>1685.6100000000001</v>
      </c>
      <c r="D335" s="307"/>
      <c r="E335" s="307"/>
      <c r="F335" s="182"/>
      <c r="G335" s="56"/>
      <c r="H335" s="5"/>
    </row>
    <row r="336" spans="1:9" s="57" customFormat="1" ht="10.5" customHeight="1" x14ac:dyDescent="0.2">
      <c r="A336" s="6"/>
      <c r="B336" s="37" t="s">
        <v>24</v>
      </c>
      <c r="C336" s="306">
        <v>26494.470000000005</v>
      </c>
      <c r="D336" s="307"/>
      <c r="E336" s="307"/>
      <c r="F336" s="182">
        <v>1.9399175384028355E-2</v>
      </c>
      <c r="G336" s="56"/>
      <c r="H336" s="5"/>
    </row>
    <row r="337" spans="1:9" s="57" customFormat="1" ht="10.5" customHeight="1" x14ac:dyDescent="0.2">
      <c r="A337" s="6"/>
      <c r="B337" s="37" t="s">
        <v>138</v>
      </c>
      <c r="C337" s="306">
        <v>803.06000000000006</v>
      </c>
      <c r="D337" s="307"/>
      <c r="E337" s="307"/>
      <c r="F337" s="182"/>
      <c r="G337" s="56"/>
      <c r="H337" s="5"/>
    </row>
    <row r="338" spans="1:9" s="57" customFormat="1" ht="10.5" customHeight="1" x14ac:dyDescent="0.2">
      <c r="A338" s="6"/>
      <c r="B338" s="37" t="s">
        <v>34</v>
      </c>
      <c r="C338" s="306">
        <v>978.71999999999991</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6218.2199999999993</v>
      </c>
      <c r="D340" s="307"/>
      <c r="E340" s="307">
        <v>10.16</v>
      </c>
      <c r="F340" s="182">
        <v>-0.15389733646290438</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30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-2275.13</v>
      </c>
      <c r="D347" s="309"/>
      <c r="E347" s="309">
        <v>-2</v>
      </c>
      <c r="F347" s="183">
        <v>0.27207411714713858</v>
      </c>
      <c r="G347" s="59"/>
    </row>
    <row r="348" spans="1:9" s="60" customFormat="1" ht="10.5" customHeight="1" x14ac:dyDescent="0.2">
      <c r="A348" s="24"/>
      <c r="B348" s="35" t="s">
        <v>246</v>
      </c>
      <c r="C348" s="308">
        <v>55758.12</v>
      </c>
      <c r="D348" s="309"/>
      <c r="E348" s="309">
        <v>33.36</v>
      </c>
      <c r="F348" s="183">
        <v>-0.14811073894870919</v>
      </c>
      <c r="G348" s="56"/>
      <c r="H348" s="5"/>
    </row>
    <row r="349" spans="1:9" s="60" customFormat="1" ht="10.5" customHeight="1" x14ac:dyDescent="0.2">
      <c r="A349" s="6"/>
      <c r="B349" s="35" t="s">
        <v>8</v>
      </c>
      <c r="C349" s="306">
        <v>15262102.840000005</v>
      </c>
      <c r="D349" s="307">
        <v>94078.740000000034</v>
      </c>
      <c r="E349" s="307">
        <v>36925.470000000008</v>
      </c>
      <c r="F349" s="182">
        <v>-6.4287608785303596E-2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188976.50999999995</v>
      </c>
      <c r="D352" s="307">
        <v>80983.77999999997</v>
      </c>
      <c r="E352" s="307">
        <v>769.1</v>
      </c>
      <c r="F352" s="182">
        <v>-6.2262633636740006E-2</v>
      </c>
      <c r="G352" s="59"/>
      <c r="H352" s="5"/>
    </row>
    <row r="353" spans="1:9" s="60" customFormat="1" ht="10.5" customHeight="1" x14ac:dyDescent="0.2">
      <c r="A353" s="24"/>
      <c r="B353" s="37" t="s">
        <v>442</v>
      </c>
      <c r="C353" s="306">
        <v>155.52000000000001</v>
      </c>
      <c r="D353" s="307">
        <v>56.879999999999995</v>
      </c>
      <c r="E353" s="307"/>
      <c r="F353" s="182">
        <v>-0.45266417962975991</v>
      </c>
      <c r="G353" s="59"/>
      <c r="H353" s="5"/>
    </row>
    <row r="354" spans="1:9" s="60" customFormat="1" ht="10.5" customHeight="1" x14ac:dyDescent="0.2">
      <c r="A354" s="24"/>
      <c r="B354" s="37" t="s">
        <v>147</v>
      </c>
      <c r="C354" s="306">
        <v>477.64000000000004</v>
      </c>
      <c r="D354" s="307">
        <v>163.90000000000003</v>
      </c>
      <c r="E354" s="307"/>
      <c r="F354" s="182">
        <v>-0.26852277251983125</v>
      </c>
      <c r="G354" s="59"/>
      <c r="H354" s="5"/>
    </row>
    <row r="355" spans="1:9" s="60" customFormat="1" ht="10.5" customHeight="1" x14ac:dyDescent="0.2">
      <c r="A355" s="24"/>
      <c r="B355" s="37" t="s">
        <v>148</v>
      </c>
      <c r="C355" s="306">
        <v>3664.4699999999903</v>
      </c>
      <c r="D355" s="307">
        <v>1586.989999999998</v>
      </c>
      <c r="E355" s="307"/>
      <c r="F355" s="182">
        <v>-3.884266739408937E-2</v>
      </c>
      <c r="G355" s="59"/>
      <c r="H355" s="5"/>
    </row>
    <row r="356" spans="1:9" s="60" customFormat="1" ht="10.5" customHeight="1" x14ac:dyDescent="0.2">
      <c r="A356" s="24"/>
      <c r="B356" s="37" t="s">
        <v>125</v>
      </c>
      <c r="C356" s="306">
        <v>1535.33</v>
      </c>
      <c r="D356" s="307">
        <v>584.96</v>
      </c>
      <c r="E356" s="307">
        <v>1.35</v>
      </c>
      <c r="F356" s="182">
        <v>5.3247902532053359E-2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206.19</v>
      </c>
      <c r="D358" s="307"/>
      <c r="E358" s="307"/>
      <c r="F358" s="182">
        <v>-3.7619603267210922E-2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-14961</v>
      </c>
      <c r="D360" s="307">
        <v>-26</v>
      </c>
      <c r="E360" s="307">
        <v>-73</v>
      </c>
      <c r="F360" s="182">
        <v>0.57318611987381707</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180054.65999999997</v>
      </c>
      <c r="D363" s="312">
        <v>83350.50999999998</v>
      </c>
      <c r="E363" s="312">
        <v>697.45</v>
      </c>
      <c r="F363" s="184">
        <v>-9.2629063057043326E-2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JUIN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1906390.3399999943</v>
      </c>
      <c r="D377" s="309">
        <v>75</v>
      </c>
      <c r="E377" s="309">
        <v>5424.31</v>
      </c>
      <c r="F377" s="183">
        <v>-0.10385324561705866</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97684.77</v>
      </c>
      <c r="D383" s="313">
        <v>97684.77</v>
      </c>
      <c r="E383" s="313"/>
      <c r="F383" s="185">
        <v>0.35645522013965469</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11.01</v>
      </c>
      <c r="D386" s="307"/>
      <c r="E386" s="307"/>
      <c r="F386" s="182"/>
      <c r="G386" s="66"/>
      <c r="H386" s="5"/>
    </row>
    <row r="387" spans="1:11" s="57" customFormat="1" ht="10.5" customHeight="1" x14ac:dyDescent="0.2">
      <c r="A387" s="6"/>
      <c r="B387" s="37" t="s">
        <v>79</v>
      </c>
      <c r="C387" s="306">
        <v>3792.5</v>
      </c>
      <c r="D387" s="307"/>
      <c r="E387" s="307">
        <v>5</v>
      </c>
      <c r="F387" s="182">
        <v>-9.7172131245104931E-2</v>
      </c>
      <c r="G387" s="56"/>
      <c r="H387" s="5"/>
    </row>
    <row r="388" spans="1:11" s="57" customFormat="1" ht="10.5" customHeight="1" x14ac:dyDescent="0.2">
      <c r="A388" s="6"/>
      <c r="B388" s="16" t="s">
        <v>432</v>
      </c>
      <c r="C388" s="306">
        <v>186917.09000000314</v>
      </c>
      <c r="D388" s="313"/>
      <c r="E388" s="313">
        <v>354.73999999999995</v>
      </c>
      <c r="F388" s="185">
        <v>-8.5601944471425329E-2</v>
      </c>
      <c r="G388" s="59"/>
      <c r="H388" s="5"/>
    </row>
    <row r="389" spans="1:11" s="57" customFormat="1" ht="10.5" customHeight="1" x14ac:dyDescent="0.2">
      <c r="A389" s="6"/>
      <c r="B389" s="563" t="s">
        <v>440</v>
      </c>
      <c r="C389" s="306">
        <v>326.98</v>
      </c>
      <c r="D389" s="313"/>
      <c r="E389" s="313"/>
      <c r="F389" s="185">
        <v>0.50335632183908063</v>
      </c>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7975.19</v>
      </c>
      <c r="D391" s="313"/>
      <c r="E391" s="313">
        <v>6.33</v>
      </c>
      <c r="F391" s="185">
        <v>-0.23474785662538977</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52.90000000000007</v>
      </c>
      <c r="D393" s="313"/>
      <c r="E393" s="313"/>
      <c r="F393" s="185">
        <v>-0.11390284757118918</v>
      </c>
      <c r="G393" s="59"/>
      <c r="H393" s="5"/>
    </row>
    <row r="394" spans="1:11" s="60" customFormat="1" ht="10.5" customHeight="1" x14ac:dyDescent="0.2">
      <c r="A394" s="6"/>
      <c r="B394" s="16" t="s">
        <v>280</v>
      </c>
      <c r="C394" s="306">
        <v>-272125.89999999985</v>
      </c>
      <c r="D394" s="313"/>
      <c r="E394" s="313">
        <v>-392.54</v>
      </c>
      <c r="F394" s="185">
        <v>0.47801524432237286</v>
      </c>
      <c r="G394" s="56"/>
      <c r="H394" s="5"/>
      <c r="J394" s="57"/>
      <c r="K394" s="57"/>
    </row>
    <row r="395" spans="1:11" s="57" customFormat="1" x14ac:dyDescent="0.2">
      <c r="A395" s="6"/>
      <c r="B395" s="29" t="s">
        <v>156</v>
      </c>
      <c r="C395" s="308">
        <v>1931024.8799999976</v>
      </c>
      <c r="D395" s="315">
        <v>97759.77</v>
      </c>
      <c r="E395" s="315">
        <v>5397.84</v>
      </c>
      <c r="F395" s="186">
        <v>-0.13582632486399504</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1053705.4999999991</v>
      </c>
      <c r="D399" s="318"/>
      <c r="E399" s="318">
        <v>5666.27</v>
      </c>
      <c r="F399" s="281">
        <v>-9.7110537445637579E-2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765239.92999999993</v>
      </c>
      <c r="D401" s="318"/>
      <c r="E401" s="318">
        <v>1201.81</v>
      </c>
      <c r="F401" s="281">
        <v>-8.8288796642849499E-2</v>
      </c>
      <c r="G401" s="282"/>
      <c r="H401" s="283"/>
      <c r="I401" s="5"/>
    </row>
    <row r="402" spans="1:11" s="28" customFormat="1" ht="10.5" customHeight="1" x14ac:dyDescent="0.2">
      <c r="A402" s="2"/>
      <c r="B402" s="16" t="s">
        <v>258</v>
      </c>
      <c r="C402" s="317">
        <v>68.320000000000007</v>
      </c>
      <c r="D402" s="318"/>
      <c r="E402" s="318"/>
      <c r="F402" s="281"/>
      <c r="G402" s="282"/>
      <c r="H402" s="283"/>
      <c r="J402" s="5"/>
      <c r="K402" s="5"/>
    </row>
    <row r="403" spans="1:11" ht="10.5" customHeight="1" x14ac:dyDescent="0.2">
      <c r="A403" s="2"/>
      <c r="B403" s="67" t="s">
        <v>259</v>
      </c>
      <c r="C403" s="317">
        <v>4503.5</v>
      </c>
      <c r="D403" s="318"/>
      <c r="E403" s="318"/>
      <c r="F403" s="281">
        <v>-0.60236593811971662</v>
      </c>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3148.98</v>
      </c>
      <c r="D405" s="318"/>
      <c r="E405" s="318"/>
      <c r="F405" s="281">
        <v>0.37060556863735084</v>
      </c>
      <c r="G405" s="282"/>
      <c r="H405" s="283"/>
      <c r="I405" s="5"/>
    </row>
    <row r="406" spans="1:11" ht="10.5" customHeight="1" x14ac:dyDescent="0.2">
      <c r="A406" s="2"/>
      <c r="B406" s="67" t="s">
        <v>262</v>
      </c>
      <c r="C406" s="317">
        <v>180096.35000000024</v>
      </c>
      <c r="D406" s="318"/>
      <c r="E406" s="318">
        <v>907.92000000000007</v>
      </c>
      <c r="F406" s="281">
        <v>2.9423297493129885E-2</v>
      </c>
      <c r="G406" s="284"/>
      <c r="H406" s="283"/>
      <c r="I406" s="5"/>
    </row>
    <row r="407" spans="1:11" ht="10.5" customHeight="1" x14ac:dyDescent="0.2">
      <c r="A407" s="2"/>
      <c r="B407" s="67" t="s">
        <v>264</v>
      </c>
      <c r="C407" s="317">
        <v>366779.7900000001</v>
      </c>
      <c r="D407" s="318"/>
      <c r="E407" s="318"/>
      <c r="F407" s="281">
        <v>0.24800328037431552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36217.770000000011</v>
      </c>
      <c r="D413" s="318"/>
      <c r="E413" s="318">
        <v>638.55000000000007</v>
      </c>
      <c r="F413" s="281">
        <v>-0.2221519925260137</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162929.13999999961</v>
      </c>
      <c r="D415" s="318"/>
      <c r="E415" s="318">
        <v>225.68000000000004</v>
      </c>
      <c r="F415" s="281">
        <v>-8.5329347452336113E-2</v>
      </c>
      <c r="G415" s="70"/>
      <c r="H415" s="283"/>
      <c r="I415" s="5"/>
    </row>
    <row r="416" spans="1:11" ht="13.5" customHeight="1" x14ac:dyDescent="0.2">
      <c r="A416" s="54"/>
      <c r="B416" s="29" t="s">
        <v>155</v>
      </c>
      <c r="C416" s="308">
        <v>2572689.2799999989</v>
      </c>
      <c r="D416" s="315"/>
      <c r="E416" s="315">
        <v>8640.23</v>
      </c>
      <c r="F416" s="186">
        <v>-5.2054251433541476E-2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485669.77999999997</v>
      </c>
      <c r="D423" s="315"/>
      <c r="E423" s="315">
        <v>1092.0800000000002</v>
      </c>
      <c r="F423" s="186">
        <v>2.1667192397666568E-2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29576.639999999999</v>
      </c>
      <c r="D425" s="313"/>
      <c r="E425" s="313">
        <v>283.06</v>
      </c>
      <c r="F425" s="185">
        <v>-0.14695769923526092</v>
      </c>
      <c r="G425" s="69"/>
      <c r="H425" s="5"/>
      <c r="I425" s="5"/>
    </row>
    <row r="426" spans="1:9" ht="10.5" customHeight="1" x14ac:dyDescent="0.2">
      <c r="A426" s="2"/>
      <c r="B426" s="75" t="s">
        <v>159</v>
      </c>
      <c r="C426" s="306">
        <v>940897.73999999987</v>
      </c>
      <c r="D426" s="313"/>
      <c r="E426" s="313">
        <v>1481.63</v>
      </c>
      <c r="F426" s="185">
        <v>-3.4786336788692029E-2</v>
      </c>
      <c r="G426" s="69"/>
      <c r="H426" s="5"/>
      <c r="I426" s="5"/>
    </row>
    <row r="427" spans="1:9" ht="10.5" customHeight="1" x14ac:dyDescent="0.2">
      <c r="A427" s="2"/>
      <c r="B427" s="75" t="s">
        <v>26</v>
      </c>
      <c r="C427" s="306">
        <v>987955.05000000016</v>
      </c>
      <c r="D427" s="313"/>
      <c r="E427" s="313">
        <v>3580.2</v>
      </c>
      <c r="F427" s="185">
        <v>-1.5098862504068333E-2</v>
      </c>
      <c r="G427" s="69"/>
      <c r="H427" s="5"/>
      <c r="I427" s="5"/>
    </row>
    <row r="428" spans="1:9" ht="10.5" customHeight="1" x14ac:dyDescent="0.2">
      <c r="A428" s="2"/>
      <c r="B428" s="75" t="s">
        <v>27</v>
      </c>
      <c r="C428" s="306">
        <v>2678981.9500000007</v>
      </c>
      <c r="D428" s="313"/>
      <c r="E428" s="313">
        <v>4111.91</v>
      </c>
      <c r="F428" s="185">
        <v>-3.8239109563244056E-2</v>
      </c>
      <c r="G428" s="69"/>
      <c r="H428" s="5"/>
      <c r="I428" s="5"/>
    </row>
    <row r="429" spans="1:9" ht="10.5" customHeight="1" x14ac:dyDescent="0.2">
      <c r="A429" s="2"/>
      <c r="B429" s="75" t="s">
        <v>274</v>
      </c>
      <c r="C429" s="306">
        <v>145705.42999999976</v>
      </c>
      <c r="D429" s="313"/>
      <c r="E429" s="313"/>
      <c r="F429" s="185">
        <v>-6.382388568514219E-2</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15774.829999999998</v>
      </c>
      <c r="D431" s="313"/>
      <c r="E431" s="313"/>
      <c r="F431" s="185">
        <v>-0.53958502372877404</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23337.160000000003</v>
      </c>
      <c r="D434" s="313"/>
      <c r="E434" s="313"/>
      <c r="F434" s="185">
        <v>4.8638199609701394E-2</v>
      </c>
      <c r="G434" s="69"/>
      <c r="H434" s="5"/>
      <c r="I434" s="5"/>
    </row>
    <row r="435" spans="1:10" ht="10.5" customHeight="1" x14ac:dyDescent="0.2">
      <c r="A435" s="2"/>
      <c r="B435" s="37" t="s">
        <v>280</v>
      </c>
      <c r="C435" s="306">
        <v>-32275.160000000018</v>
      </c>
      <c r="D435" s="313"/>
      <c r="E435" s="313">
        <v>-68</v>
      </c>
      <c r="F435" s="185">
        <v>6.2733042783066573E-2</v>
      </c>
      <c r="G435" s="70"/>
      <c r="H435" s="5"/>
      <c r="I435" s="5"/>
    </row>
    <row r="436" spans="1:10" ht="10.5" customHeight="1" x14ac:dyDescent="0.2">
      <c r="A436" s="54"/>
      <c r="B436" s="35" t="s">
        <v>160</v>
      </c>
      <c r="C436" s="308">
        <v>4789953.6399999997</v>
      </c>
      <c r="D436" s="315"/>
      <c r="E436" s="315">
        <v>9388.7999999999993</v>
      </c>
      <c r="F436" s="186">
        <v>-3.8135489650684695E-2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0.82926000000000011</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234297.19</v>
      </c>
      <c r="D444" s="315"/>
      <c r="E444" s="315"/>
      <c r="F444" s="186">
        <v>0.88094155459957957</v>
      </c>
      <c r="G444" s="69"/>
      <c r="H444" s="5"/>
      <c r="I444" s="80"/>
    </row>
    <row r="445" spans="1:10" s="80" customFormat="1" ht="12.75" x14ac:dyDescent="0.2">
      <c r="A445" s="2"/>
      <c r="B445" s="78" t="s">
        <v>161</v>
      </c>
      <c r="C445" s="306">
        <v>5509921.4392600004</v>
      </c>
      <c r="D445" s="313"/>
      <c r="E445" s="313">
        <v>10480.879999999999</v>
      </c>
      <c r="F445" s="185">
        <v>-1.8665959249500652E-2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64585052.469999969</v>
      </c>
      <c r="D448" s="313"/>
      <c r="E448" s="313"/>
      <c r="F448" s="185">
        <v>-9.6330178315956139E-2</v>
      </c>
      <c r="G448" s="69"/>
      <c r="H448" s="5"/>
      <c r="I448" s="5"/>
    </row>
    <row r="449" spans="1:10" x14ac:dyDescent="0.2">
      <c r="A449" s="2"/>
      <c r="B449" s="76" t="s">
        <v>76</v>
      </c>
      <c r="C449" s="306">
        <v>307065680.47000003</v>
      </c>
      <c r="D449" s="313"/>
      <c r="E449" s="313"/>
      <c r="F449" s="185">
        <v>-1.194670277287313E-2</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371656649.69</v>
      </c>
      <c r="D451" s="315"/>
      <c r="E451" s="315"/>
      <c r="F451" s="186">
        <v>-2.7708578783248394E-2</v>
      </c>
      <c r="G451" s="70"/>
      <c r="H451" s="5"/>
      <c r="I451" s="5"/>
    </row>
    <row r="452" spans="1:10" ht="12.75" x14ac:dyDescent="0.2">
      <c r="A452" s="54"/>
      <c r="B452" s="52" t="s">
        <v>157</v>
      </c>
      <c r="C452" s="308">
        <v>397112442.78926009</v>
      </c>
      <c r="D452" s="315">
        <v>97759.77</v>
      </c>
      <c r="E452" s="315">
        <v>62141.87000000001</v>
      </c>
      <c r="F452" s="186">
        <v>-2.9825270539301951E-2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413462142.82925993</v>
      </c>
      <c r="D455" s="432"/>
      <c r="E455" s="432">
        <v>83959.939999999988</v>
      </c>
      <c r="F455" s="433">
        <v>-2.9713555549509718E-2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JUIN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626"/>
      <c r="C467" s="663"/>
      <c r="D467" s="87"/>
      <c r="E467" s="750" t="s">
        <v>6</v>
      </c>
      <c r="F467" s="339" t="str">
        <f>Maladie_mnt!$H$5</f>
        <v>GAM</v>
      </c>
      <c r="G467" s="199"/>
      <c r="H467" s="89"/>
      <c r="I467" s="20"/>
    </row>
    <row r="468" spans="1:10" ht="12.75" x14ac:dyDescent="0.2">
      <c r="B468" s="674" t="s">
        <v>29</v>
      </c>
      <c r="C468" s="675"/>
      <c r="D468" s="90"/>
      <c r="E468" s="301"/>
      <c r="F468" s="239"/>
      <c r="G468" s="199"/>
      <c r="H468" s="90"/>
      <c r="I468" s="20"/>
    </row>
    <row r="469" spans="1:10" ht="12.75" customHeight="1" x14ac:dyDescent="0.2">
      <c r="B469" s="656"/>
      <c r="C469" s="669"/>
      <c r="D469" s="90"/>
      <c r="E469" s="301"/>
      <c r="F469" s="239"/>
      <c r="G469" s="200"/>
      <c r="H469" s="90"/>
      <c r="I469" s="20"/>
    </row>
    <row r="470" spans="1:10" ht="12.75" customHeight="1" x14ac:dyDescent="0.2">
      <c r="A470" s="91"/>
      <c r="B470" s="647" t="s">
        <v>74</v>
      </c>
      <c r="C470" s="672"/>
      <c r="D470" s="93"/>
      <c r="E470" s="303"/>
      <c r="F470" s="237"/>
      <c r="G470" s="199"/>
      <c r="H470" s="93"/>
      <c r="I470" s="94"/>
    </row>
    <row r="471" spans="1:10" s="95" customFormat="1" ht="12.75" customHeight="1" x14ac:dyDescent="0.2">
      <c r="A471" s="6"/>
      <c r="B471" s="656"/>
      <c r="C471" s="669"/>
      <c r="D471" s="90"/>
      <c r="E471" s="301"/>
      <c r="F471" s="239"/>
      <c r="G471" s="200"/>
      <c r="H471" s="90"/>
      <c r="I471" s="20"/>
      <c r="J471" s="104"/>
    </row>
    <row r="472" spans="1:10" ht="12.75" customHeight="1" x14ac:dyDescent="0.2">
      <c r="A472" s="91"/>
      <c r="B472" s="92" t="s">
        <v>73</v>
      </c>
      <c r="C472" s="172"/>
      <c r="D472" s="93"/>
      <c r="E472" s="303">
        <v>33236850.38526934</v>
      </c>
      <c r="F472" s="237">
        <v>0.29611389938050192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45" t="s">
        <v>410</v>
      </c>
      <c r="C474" s="673"/>
      <c r="D474" s="90"/>
      <c r="E474" s="303">
        <v>10555474.716104535</v>
      </c>
      <c r="F474" s="237">
        <v>0.48798900677456758</v>
      </c>
      <c r="G474" s="201"/>
      <c r="H474" s="90"/>
      <c r="I474" s="20"/>
      <c r="J474" s="104"/>
    </row>
    <row r="475" spans="1:10" ht="18" customHeight="1" x14ac:dyDescent="0.2">
      <c r="B475" s="641" t="s">
        <v>72</v>
      </c>
      <c r="C475" s="671"/>
      <c r="D475" s="90"/>
      <c r="E475" s="301"/>
      <c r="F475" s="239"/>
      <c r="G475" s="201"/>
      <c r="H475" s="90"/>
      <c r="I475" s="20"/>
      <c r="J475" s="104"/>
    </row>
    <row r="476" spans="1:10" ht="18" customHeight="1" x14ac:dyDescent="0.2">
      <c r="B476" s="421" t="s">
        <v>404</v>
      </c>
      <c r="C476" s="404"/>
      <c r="D476" s="90"/>
      <c r="E476" s="301">
        <v>6161644.5143428762</v>
      </c>
      <c r="F476" s="239">
        <v>-9.7087102128658564E-2</v>
      </c>
      <c r="G476" s="201"/>
      <c r="H476" s="90"/>
      <c r="I476" s="20"/>
      <c r="J476" s="104"/>
    </row>
    <row r="477" spans="1:10" ht="18" customHeight="1" x14ac:dyDescent="0.2">
      <c r="B477" s="421" t="s">
        <v>407</v>
      </c>
      <c r="C477" s="404"/>
      <c r="D477" s="90"/>
      <c r="E477" s="301">
        <v>22846.944735999907</v>
      </c>
      <c r="F477" s="239">
        <v>0.51933841434489803</v>
      </c>
      <c r="G477" s="199"/>
      <c r="H477" s="90"/>
      <c r="I477" s="20"/>
      <c r="J477" s="104"/>
    </row>
    <row r="478" spans="1:10" ht="18" customHeight="1" x14ac:dyDescent="0.2">
      <c r="B478" s="421" t="s">
        <v>405</v>
      </c>
      <c r="C478" s="404"/>
      <c r="D478" s="90"/>
      <c r="E478" s="301">
        <v>4370983.2570256591</v>
      </c>
      <c r="F478" s="239"/>
      <c r="G478" s="201"/>
      <c r="H478" s="90"/>
      <c r="I478" s="20"/>
      <c r="J478" s="104"/>
    </row>
    <row r="479" spans="1:10" ht="15" customHeight="1" x14ac:dyDescent="0.2">
      <c r="B479" s="624" t="s">
        <v>71</v>
      </c>
      <c r="C479" s="664"/>
      <c r="D479" s="90"/>
      <c r="E479" s="303">
        <v>19396736.735637356</v>
      </c>
      <c r="F479" s="237">
        <v>0.14142189053561438</v>
      </c>
      <c r="G479" s="199"/>
      <c r="H479" s="90"/>
      <c r="I479" s="20"/>
      <c r="J479" s="104"/>
    </row>
    <row r="480" spans="1:10" ht="15" customHeight="1" x14ac:dyDescent="0.2">
      <c r="B480" s="641" t="s">
        <v>70</v>
      </c>
      <c r="C480" s="671"/>
      <c r="D480" s="90"/>
      <c r="E480" s="301"/>
      <c r="F480" s="239"/>
      <c r="G480" s="199"/>
      <c r="H480" s="90"/>
      <c r="I480" s="20"/>
      <c r="J480" s="104"/>
    </row>
    <row r="481" spans="2:10" ht="15" customHeight="1" x14ac:dyDescent="0.2">
      <c r="B481" s="641" t="s">
        <v>361</v>
      </c>
      <c r="C481" s="671"/>
      <c r="D481" s="90"/>
      <c r="E481" s="301">
        <v>0</v>
      </c>
      <c r="F481" s="239"/>
      <c r="G481" s="199"/>
      <c r="H481" s="90"/>
      <c r="I481" s="20"/>
      <c r="J481" s="104"/>
    </row>
    <row r="482" spans="2:10" ht="15" customHeight="1" x14ac:dyDescent="0.2">
      <c r="B482" s="639" t="s">
        <v>413</v>
      </c>
      <c r="C482" s="640"/>
      <c r="D482" s="90"/>
      <c r="E482" s="301">
        <v>14909778.015263343</v>
      </c>
      <c r="F482" s="239">
        <v>0.12962961185899036</v>
      </c>
      <c r="G482" s="199"/>
      <c r="H482" s="90"/>
      <c r="I482" s="20"/>
      <c r="J482" s="104"/>
    </row>
    <row r="483" spans="2:10" ht="15" customHeight="1" x14ac:dyDescent="0.2">
      <c r="B483" s="641" t="s">
        <v>357</v>
      </c>
      <c r="C483" s="671"/>
      <c r="D483" s="90"/>
      <c r="E483" s="301">
        <v>2777055.3766698609</v>
      </c>
      <c r="F483" s="239">
        <v>0.17275500966598223</v>
      </c>
      <c r="G483" s="199"/>
      <c r="H483" s="90"/>
      <c r="I483" s="20"/>
      <c r="J483" s="104"/>
    </row>
    <row r="484" spans="2:10" ht="15" customHeight="1" x14ac:dyDescent="0.2">
      <c r="B484" s="641" t="s">
        <v>358</v>
      </c>
      <c r="C484" s="671"/>
      <c r="D484" s="90"/>
      <c r="E484" s="301">
        <v>438771.9846384601</v>
      </c>
      <c r="F484" s="239">
        <v>-5.5120130608350748E-2</v>
      </c>
      <c r="G484" s="199"/>
      <c r="H484" s="90"/>
      <c r="I484" s="20"/>
      <c r="J484" s="104"/>
    </row>
    <row r="485" spans="2:10" ht="15" customHeight="1" x14ac:dyDescent="0.2">
      <c r="B485" s="641" t="s">
        <v>359</v>
      </c>
      <c r="C485" s="671"/>
      <c r="D485" s="90"/>
      <c r="E485" s="301">
        <v>1271131.3590656947</v>
      </c>
      <c r="F485" s="239">
        <v>0.32090019543496617</v>
      </c>
      <c r="G485" s="199"/>
      <c r="H485" s="90"/>
      <c r="I485" s="20"/>
      <c r="J485" s="104"/>
    </row>
    <row r="486" spans="2:10" ht="15" customHeight="1" x14ac:dyDescent="0.2">
      <c r="B486" s="607" t="s">
        <v>394</v>
      </c>
      <c r="C486" s="670"/>
      <c r="D486" s="90"/>
      <c r="E486" s="301">
        <v>1016871.1262159958</v>
      </c>
      <c r="F486" s="239">
        <v>0.30354401490825311</v>
      </c>
      <c r="G486" s="199"/>
      <c r="H486" s="90"/>
      <c r="I486" s="20"/>
      <c r="J486" s="104"/>
    </row>
    <row r="487" spans="2:10" ht="12.75" customHeight="1" x14ac:dyDescent="0.2">
      <c r="B487" s="607" t="s">
        <v>395</v>
      </c>
      <c r="C487" s="670"/>
      <c r="D487" s="90"/>
      <c r="E487" s="301">
        <v>21817.107157999912</v>
      </c>
      <c r="F487" s="239">
        <v>0.2451930661601498</v>
      </c>
      <c r="G487" s="199"/>
      <c r="H487" s="90"/>
      <c r="I487" s="20"/>
      <c r="J487" s="104"/>
    </row>
    <row r="488" spans="2:10" ht="15" customHeight="1" x14ac:dyDescent="0.2">
      <c r="B488" s="607" t="s">
        <v>396</v>
      </c>
      <c r="C488" s="670"/>
      <c r="D488" s="90"/>
      <c r="E488" s="301">
        <v>36607.56411399987</v>
      </c>
      <c r="F488" s="239">
        <v>0.6284465852360801</v>
      </c>
      <c r="G488" s="199"/>
      <c r="H488" s="90"/>
      <c r="I488" s="20"/>
      <c r="J488" s="104"/>
    </row>
    <row r="489" spans="2:10" ht="15" customHeight="1" x14ac:dyDescent="0.2">
      <c r="B489" s="607" t="s">
        <v>397</v>
      </c>
      <c r="C489" s="670"/>
      <c r="D489" s="90"/>
      <c r="E489" s="301">
        <v>9280.0406159999693</v>
      </c>
      <c r="F489" s="239">
        <v>-4.642067156725771E-3</v>
      </c>
      <c r="G489" s="199"/>
      <c r="H489" s="90"/>
      <c r="I489" s="20"/>
      <c r="J489" s="104"/>
    </row>
    <row r="490" spans="2:10" ht="15" customHeight="1" x14ac:dyDescent="0.2">
      <c r="B490" s="666" t="s">
        <v>406</v>
      </c>
      <c r="C490" s="667"/>
      <c r="D490" s="90"/>
      <c r="E490" s="301">
        <v>186555.52096169916</v>
      </c>
      <c r="F490" s="239">
        <v>0.40356304567461998</v>
      </c>
      <c r="G490" s="199"/>
      <c r="H490" s="90"/>
      <c r="I490" s="20"/>
      <c r="J490" s="104"/>
    </row>
    <row r="491" spans="2:10" ht="12.75" x14ac:dyDescent="0.2">
      <c r="B491" s="624" t="s">
        <v>362</v>
      </c>
      <c r="C491" s="664"/>
      <c r="D491" s="90"/>
      <c r="E491" s="303">
        <v>4313.7300000000005</v>
      </c>
      <c r="F491" s="237"/>
      <c r="G491" s="201"/>
      <c r="H491" s="90"/>
      <c r="I491" s="20"/>
      <c r="J491" s="104"/>
    </row>
    <row r="492" spans="2:10" ht="28.5" customHeight="1" x14ac:dyDescent="0.2">
      <c r="B492" s="622" t="s">
        <v>363</v>
      </c>
      <c r="C492" s="668"/>
      <c r="D492" s="90"/>
      <c r="E492" s="303">
        <v>3280325.2035274487</v>
      </c>
      <c r="F492" s="237"/>
      <c r="G492" s="201"/>
      <c r="H492" s="90"/>
      <c r="I492" s="20"/>
      <c r="J492" s="104"/>
    </row>
    <row r="493" spans="2:10" ht="12.75" x14ac:dyDescent="0.2">
      <c r="B493" s="420" t="s">
        <v>408</v>
      </c>
      <c r="C493" s="405"/>
      <c r="D493" s="90"/>
      <c r="E493" s="301">
        <v>3152619.1680059894</v>
      </c>
      <c r="F493" s="239"/>
      <c r="G493" s="201"/>
      <c r="H493" s="90"/>
      <c r="I493" s="20"/>
      <c r="J493" s="104"/>
    </row>
    <row r="494" spans="2:10" ht="15.75" customHeight="1" x14ac:dyDescent="0.2">
      <c r="B494" s="420" t="s">
        <v>409</v>
      </c>
      <c r="C494" s="405"/>
      <c r="D494" s="90"/>
      <c r="E494" s="301">
        <v>127706.0355214595</v>
      </c>
      <c r="F494" s="239"/>
      <c r="G494" s="199"/>
      <c r="H494" s="90"/>
      <c r="I494" s="20"/>
      <c r="J494" s="104"/>
    </row>
    <row r="495" spans="2:10" ht="17.25" customHeight="1" x14ac:dyDescent="0.2">
      <c r="B495" s="622" t="s">
        <v>364</v>
      </c>
      <c r="C495" s="668"/>
      <c r="D495" s="90"/>
      <c r="E495" s="303"/>
      <c r="F495" s="237"/>
      <c r="G495" s="199"/>
      <c r="H495" s="90"/>
      <c r="I495" s="20"/>
      <c r="J495" s="104"/>
    </row>
    <row r="496" spans="2:10" ht="20.100000000000001" customHeight="1" x14ac:dyDescent="0.2">
      <c r="B496" s="622" t="s">
        <v>365</v>
      </c>
      <c r="C496" s="668"/>
      <c r="D496" s="90"/>
      <c r="E496" s="303"/>
      <c r="F496" s="237"/>
      <c r="G496" s="201"/>
      <c r="H496" s="90"/>
      <c r="I496" s="20"/>
      <c r="J496" s="104"/>
    </row>
    <row r="497" spans="1:10" ht="21.75" customHeight="1" x14ac:dyDescent="0.2">
      <c r="B497" s="624" t="s">
        <v>371</v>
      </c>
      <c r="C497" s="664"/>
      <c r="D497" s="90"/>
      <c r="E497" s="303"/>
      <c r="F497" s="237"/>
      <c r="G497" s="200"/>
      <c r="H497" s="90"/>
      <c r="I497" s="20"/>
      <c r="J497" s="104"/>
    </row>
    <row r="498" spans="1:10" ht="15" customHeight="1" x14ac:dyDescent="0.2">
      <c r="A498" s="91"/>
      <c r="B498" s="628" t="s">
        <v>66</v>
      </c>
      <c r="C498" s="665"/>
      <c r="D498" s="93"/>
      <c r="E498" s="303">
        <v>1312526.7799999989</v>
      </c>
      <c r="F498" s="237">
        <v>-6.5240641604593752E-2</v>
      </c>
      <c r="G498" s="200"/>
      <c r="H498" s="93"/>
      <c r="I498" s="94"/>
      <c r="J498" s="104"/>
    </row>
    <row r="499" spans="1:10" s="95" customFormat="1" ht="16.5" customHeight="1" x14ac:dyDescent="0.2">
      <c r="A499" s="91"/>
      <c r="B499" s="624" t="s">
        <v>375</v>
      </c>
      <c r="C499" s="664"/>
      <c r="D499" s="93"/>
      <c r="E499" s="301">
        <v>1297739.1099999992</v>
      </c>
      <c r="F499" s="239">
        <v>-6.1339142897764765E-2</v>
      </c>
      <c r="G499" s="199"/>
      <c r="H499" s="93"/>
      <c r="I499" s="94"/>
      <c r="J499" s="104"/>
    </row>
    <row r="500" spans="1:10" s="95" customFormat="1" ht="16.5" customHeight="1" x14ac:dyDescent="0.2">
      <c r="A500" s="6"/>
      <c r="B500" s="624" t="s">
        <v>236</v>
      </c>
      <c r="C500" s="664"/>
      <c r="D500" s="90"/>
      <c r="E500" s="301">
        <v>-473</v>
      </c>
      <c r="F500" s="239"/>
      <c r="G500" s="199"/>
      <c r="H500" s="90"/>
      <c r="I500" s="20"/>
      <c r="J500" s="104"/>
    </row>
    <row r="501" spans="1:10" ht="16.5" customHeight="1" x14ac:dyDescent="0.2">
      <c r="B501" s="624" t="s">
        <v>316</v>
      </c>
      <c r="C501" s="664"/>
      <c r="D501" s="90"/>
      <c r="E501" s="301"/>
      <c r="F501" s="239"/>
      <c r="G501" s="200"/>
      <c r="H501" s="90"/>
      <c r="I501" s="20"/>
      <c r="J501" s="104"/>
    </row>
    <row r="502" spans="1:10" ht="16.5" customHeight="1" x14ac:dyDescent="0.2">
      <c r="A502" s="91"/>
      <c r="B502" s="628" t="s">
        <v>67</v>
      </c>
      <c r="C502" s="665"/>
      <c r="D502" s="93"/>
      <c r="E502" s="303">
        <v>147306.76</v>
      </c>
      <c r="F502" s="237">
        <v>-0.14534387828862871</v>
      </c>
      <c r="G502" s="199"/>
      <c r="H502" s="93"/>
      <c r="I502" s="94"/>
      <c r="J502" s="104"/>
    </row>
    <row r="503" spans="1:10" s="95" customFormat="1" ht="16.5" customHeight="1" x14ac:dyDescent="0.2">
      <c r="A503" s="6"/>
      <c r="B503" s="624" t="s">
        <v>68</v>
      </c>
      <c r="C503" s="664"/>
      <c r="D503" s="90"/>
      <c r="E503" s="301">
        <v>119206.91</v>
      </c>
      <c r="F503" s="239">
        <v>-0.20011134717194679</v>
      </c>
      <c r="G503" s="199"/>
      <c r="H503" s="90"/>
      <c r="I503" s="20"/>
      <c r="J503" s="104"/>
    </row>
    <row r="504" spans="1:10" ht="18" customHeight="1" x14ac:dyDescent="0.2">
      <c r="B504" s="624" t="s">
        <v>69</v>
      </c>
      <c r="C504" s="664"/>
      <c r="D504" s="90"/>
      <c r="E504" s="301">
        <v>28099.85</v>
      </c>
      <c r="F504" s="239">
        <v>0.20452621358807099</v>
      </c>
      <c r="G504" s="202"/>
      <c r="H504" s="90"/>
      <c r="I504" s="20"/>
      <c r="J504" s="104"/>
    </row>
    <row r="505" spans="1:10" ht="30" customHeight="1" x14ac:dyDescent="0.2">
      <c r="A505" s="91"/>
      <c r="B505" s="633" t="s">
        <v>167</v>
      </c>
      <c r="C505" s="678"/>
      <c r="D505" s="98"/>
      <c r="E505" s="326">
        <v>34696683.925269343</v>
      </c>
      <c r="F505" s="243">
        <v>0.27467820277107924</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JUIN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626"/>
      <c r="C509" s="663"/>
      <c r="D509" s="163"/>
      <c r="E509" s="775" t="s">
        <v>6</v>
      </c>
      <c r="F509" s="19" t="str">
        <f>Maladie_mnt!$H$5</f>
        <v>GAM</v>
      </c>
      <c r="G509" s="102"/>
      <c r="H509" s="20"/>
      <c r="I509" s="5"/>
    </row>
    <row r="510" spans="1:10" ht="19.5" customHeight="1" x14ac:dyDescent="0.2">
      <c r="B510" s="635" t="s">
        <v>51</v>
      </c>
      <c r="C510" s="636"/>
      <c r="D510" s="637"/>
      <c r="E510" s="337"/>
      <c r="F510" s="176"/>
      <c r="G510" s="102"/>
      <c r="H510" s="103"/>
      <c r="I510" s="104"/>
    </row>
    <row r="511" spans="1:10" s="104" customFormat="1" ht="30" customHeight="1" x14ac:dyDescent="0.2">
      <c r="A511" s="6"/>
      <c r="B511" s="604" t="s">
        <v>52</v>
      </c>
      <c r="C511" s="611"/>
      <c r="D511" s="612"/>
      <c r="E511" s="327">
        <v>7465815.2800000012</v>
      </c>
      <c r="F511" s="177">
        <v>5.7427345522245821E-2</v>
      </c>
      <c r="G511" s="105"/>
      <c r="H511" s="106"/>
    </row>
    <row r="512" spans="1:10" s="104" customFormat="1" ht="19.5" customHeight="1" x14ac:dyDescent="0.2">
      <c r="A512" s="6"/>
      <c r="B512" s="595" t="s">
        <v>183</v>
      </c>
      <c r="C512" s="660"/>
      <c r="D512" s="661"/>
      <c r="E512" s="327">
        <v>6248216.5500000007</v>
      </c>
      <c r="F512" s="177">
        <v>7.0524523433623587E-2</v>
      </c>
      <c r="G512" s="109"/>
      <c r="H512" s="106"/>
    </row>
    <row r="513" spans="1:8" s="104" customFormat="1" ht="12.75" x14ac:dyDescent="0.2">
      <c r="A513" s="6"/>
      <c r="B513" s="601" t="s">
        <v>53</v>
      </c>
      <c r="C513" s="676"/>
      <c r="D513" s="677"/>
      <c r="E513" s="328">
        <v>5939319.8000000017</v>
      </c>
      <c r="F513" s="174">
        <v>6.8285758928112061E-2</v>
      </c>
      <c r="G513" s="109"/>
      <c r="H513" s="106"/>
    </row>
    <row r="514" spans="1:8" s="104" customFormat="1" ht="12.75" x14ac:dyDescent="0.2">
      <c r="A514" s="6"/>
      <c r="B514" s="601" t="s">
        <v>428</v>
      </c>
      <c r="C514" s="676"/>
      <c r="D514" s="677"/>
      <c r="E514" s="328">
        <v>46224.349999999984</v>
      </c>
      <c r="F514" s="174">
        <v>0.2591324135612838</v>
      </c>
      <c r="G514" s="109"/>
      <c r="H514" s="106"/>
    </row>
    <row r="515" spans="1:8" s="104" customFormat="1" ht="12.75" x14ac:dyDescent="0.2">
      <c r="A515" s="6"/>
      <c r="B515" s="601" t="s">
        <v>54</v>
      </c>
      <c r="C515" s="676"/>
      <c r="D515" s="677"/>
      <c r="E515" s="328"/>
      <c r="F515" s="174"/>
      <c r="G515" s="109"/>
      <c r="H515" s="106"/>
    </row>
    <row r="516" spans="1:8" s="104" customFormat="1" ht="12.75" x14ac:dyDescent="0.2">
      <c r="A516" s="6"/>
      <c r="B516" s="601" t="s">
        <v>497</v>
      </c>
      <c r="C516" s="676"/>
      <c r="D516" s="677"/>
      <c r="E516" s="328">
        <v>9417.1299999999974</v>
      </c>
      <c r="F516" s="174">
        <v>0.33445705621448507</v>
      </c>
      <c r="G516" s="109"/>
      <c r="H516" s="106"/>
    </row>
    <row r="517" spans="1:8" s="104" customFormat="1" ht="12.75" x14ac:dyDescent="0.2">
      <c r="A517" s="6"/>
      <c r="B517" s="601" t="s">
        <v>302</v>
      </c>
      <c r="C517" s="676"/>
      <c r="D517" s="677"/>
      <c r="E517" s="328"/>
      <c r="F517" s="174"/>
      <c r="G517" s="109"/>
      <c r="H517" s="106"/>
    </row>
    <row r="518" spans="1:8" s="104" customFormat="1" ht="12.75" x14ac:dyDescent="0.2">
      <c r="A518" s="6"/>
      <c r="B518" s="169" t="s">
        <v>184</v>
      </c>
      <c r="C518" s="170"/>
      <c r="D518" s="171"/>
      <c r="E518" s="328">
        <v>67939.61</v>
      </c>
      <c r="F518" s="174">
        <v>8.0956707864919819E-2</v>
      </c>
      <c r="G518" s="109"/>
      <c r="H518" s="110"/>
    </row>
    <row r="519" spans="1:8" s="104" customFormat="1" ht="12.75" x14ac:dyDescent="0.2">
      <c r="A519" s="6"/>
      <c r="B519" s="395" t="s">
        <v>373</v>
      </c>
      <c r="C519" s="170"/>
      <c r="D519" s="171"/>
      <c r="E519" s="328">
        <v>3531.06</v>
      </c>
      <c r="F519" s="174">
        <v>-0.72196224703600731</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1" t="s">
        <v>186</v>
      </c>
      <c r="C521" s="676"/>
      <c r="D521" s="677"/>
      <c r="E521" s="328">
        <v>176101.51</v>
      </c>
      <c r="F521" s="174">
        <v>0.16351954177412265</v>
      </c>
      <c r="G521" s="109"/>
      <c r="H521" s="110"/>
    </row>
    <row r="522" spans="1:8" s="104" customFormat="1" ht="12.75" x14ac:dyDescent="0.2">
      <c r="A522" s="6"/>
      <c r="B522" s="601" t="s">
        <v>187</v>
      </c>
      <c r="C522" s="676"/>
      <c r="D522" s="677"/>
      <c r="E522" s="328"/>
      <c r="F522" s="174"/>
      <c r="G522" s="109"/>
      <c r="H522" s="106"/>
    </row>
    <row r="523" spans="1:8" s="104" customFormat="1" ht="12.75" x14ac:dyDescent="0.2">
      <c r="A523" s="6"/>
      <c r="B523" s="601" t="s">
        <v>188</v>
      </c>
      <c r="C523" s="676"/>
      <c r="D523" s="677"/>
      <c r="E523" s="328">
        <v>5683.0900000000038</v>
      </c>
      <c r="F523" s="174">
        <v>-9.0469849785064116E-2</v>
      </c>
      <c r="G523" s="108"/>
      <c r="H523" s="106"/>
    </row>
    <row r="524" spans="1:8" s="104" customFormat="1" ht="12.75" x14ac:dyDescent="0.2">
      <c r="A524" s="6"/>
      <c r="B524" s="595" t="s">
        <v>55</v>
      </c>
      <c r="C524" s="660"/>
      <c r="D524" s="661"/>
      <c r="E524" s="327">
        <v>71198.180000000066</v>
      </c>
      <c r="F524" s="177">
        <v>2.2483595505882192E-3</v>
      </c>
      <c r="G524" s="109"/>
      <c r="H524" s="106"/>
    </row>
    <row r="525" spans="1:8" s="104" customFormat="1" ht="12.75" x14ac:dyDescent="0.2">
      <c r="A525" s="6"/>
      <c r="B525" s="619" t="s">
        <v>56</v>
      </c>
      <c r="C525" s="679"/>
      <c r="D525" s="680"/>
      <c r="E525" s="328">
        <v>71198.180000000066</v>
      </c>
      <c r="F525" s="174">
        <v>2.2483595505882192E-3</v>
      </c>
      <c r="G525" s="109"/>
      <c r="H525" s="106"/>
    </row>
    <row r="526" spans="1:8" s="104" customFormat="1" ht="12.75" x14ac:dyDescent="0.2">
      <c r="A526" s="6"/>
      <c r="B526" s="601" t="s">
        <v>57</v>
      </c>
      <c r="C526" s="676"/>
      <c r="D526" s="677"/>
      <c r="E526" s="328">
        <v>71198.180000000066</v>
      </c>
      <c r="F526" s="174">
        <v>2.2483595505882192E-3</v>
      </c>
      <c r="G526" s="109"/>
      <c r="H526" s="111"/>
    </row>
    <row r="527" spans="1:8" s="104" customFormat="1" ht="12.75" x14ac:dyDescent="0.2">
      <c r="A527" s="24"/>
      <c r="B527" s="601" t="s">
        <v>58</v>
      </c>
      <c r="C527" s="676"/>
      <c r="D527" s="677"/>
      <c r="E527" s="328"/>
      <c r="F527" s="174"/>
      <c r="G527" s="109"/>
      <c r="H527" s="112"/>
    </row>
    <row r="528" spans="1:8" s="104" customFormat="1" ht="12.75" x14ac:dyDescent="0.2">
      <c r="A528" s="24"/>
      <c r="B528" s="619" t="s">
        <v>59</v>
      </c>
      <c r="C528" s="679"/>
      <c r="D528" s="680"/>
      <c r="E528" s="328"/>
      <c r="F528" s="174"/>
      <c r="G528" s="109"/>
      <c r="H528" s="107"/>
    </row>
    <row r="529" spans="1:8" s="104" customFormat="1" ht="12.75" x14ac:dyDescent="0.2">
      <c r="A529" s="6"/>
      <c r="B529" s="601" t="s">
        <v>372</v>
      </c>
      <c r="C529" s="676"/>
      <c r="D529" s="677"/>
      <c r="E529" s="328"/>
      <c r="F529" s="174"/>
      <c r="G529" s="109"/>
      <c r="H529" s="106"/>
    </row>
    <row r="530" spans="1:8" s="104" customFormat="1" ht="12.75" customHeight="1" x14ac:dyDescent="0.2">
      <c r="A530" s="6"/>
      <c r="B530" s="601" t="s">
        <v>434</v>
      </c>
      <c r="C530" s="602"/>
      <c r="D530" s="603"/>
      <c r="E530" s="328"/>
      <c r="F530" s="174"/>
      <c r="G530" s="109"/>
      <c r="H530" s="111"/>
    </row>
    <row r="531" spans="1:8" s="104" customFormat="1" ht="12.75" x14ac:dyDescent="0.2">
      <c r="A531" s="6"/>
      <c r="B531" s="619" t="s">
        <v>180</v>
      </c>
      <c r="C531" s="679"/>
      <c r="D531" s="680"/>
      <c r="E531" s="328"/>
      <c r="F531" s="174"/>
      <c r="G531" s="109"/>
      <c r="H531" s="111"/>
    </row>
    <row r="532" spans="1:8" s="104" customFormat="1" ht="12.75" x14ac:dyDescent="0.2">
      <c r="A532" s="24"/>
      <c r="B532" s="595" t="s">
        <v>189</v>
      </c>
      <c r="C532" s="660"/>
      <c r="D532" s="661"/>
      <c r="E532" s="327">
        <v>1120422.69</v>
      </c>
      <c r="F532" s="177">
        <v>-1.7359573756686064E-2</v>
      </c>
      <c r="G532" s="109"/>
      <c r="H532" s="107"/>
    </row>
    <row r="533" spans="1:8" s="104" customFormat="1" ht="12.75" x14ac:dyDescent="0.2">
      <c r="A533" s="6"/>
      <c r="B533" s="595" t="s">
        <v>190</v>
      </c>
      <c r="C533" s="660"/>
      <c r="D533" s="661"/>
      <c r="E533" s="327">
        <v>25977.859999999997</v>
      </c>
      <c r="F533" s="177"/>
      <c r="G533" s="109"/>
      <c r="H533" s="106"/>
    </row>
    <row r="534" spans="1:8" s="104" customFormat="1" ht="12.75" x14ac:dyDescent="0.2">
      <c r="A534" s="6"/>
      <c r="B534" s="601" t="s">
        <v>191</v>
      </c>
      <c r="C534" s="676"/>
      <c r="D534" s="677"/>
      <c r="E534" s="328">
        <v>25977.859999999997</v>
      </c>
      <c r="F534" s="174"/>
      <c r="G534" s="109"/>
      <c r="H534" s="106"/>
    </row>
    <row r="535" spans="1:8" s="104" customFormat="1" ht="12.75" x14ac:dyDescent="0.2">
      <c r="A535" s="6"/>
      <c r="B535" s="601" t="s">
        <v>392</v>
      </c>
      <c r="C535" s="676"/>
      <c r="D535" s="677"/>
      <c r="E535" s="328"/>
      <c r="F535" s="174"/>
      <c r="G535" s="109"/>
      <c r="H535" s="106"/>
    </row>
    <row r="536" spans="1:8" s="104" customFormat="1" ht="12.75" x14ac:dyDescent="0.2">
      <c r="A536" s="6"/>
      <c r="B536" s="592" t="s">
        <v>393</v>
      </c>
      <c r="C536" s="383"/>
      <c r="D536" s="384"/>
      <c r="E536" s="328"/>
      <c r="F536" s="174"/>
      <c r="G536" s="102"/>
      <c r="H536" s="106"/>
    </row>
    <row r="537" spans="1:8" s="104" customFormat="1" ht="12.75" x14ac:dyDescent="0.2">
      <c r="A537" s="6"/>
      <c r="B537" s="595" t="s">
        <v>82</v>
      </c>
      <c r="C537" s="660"/>
      <c r="D537" s="661"/>
      <c r="E537" s="327"/>
      <c r="F537" s="177"/>
      <c r="G537" s="105"/>
      <c r="H537" s="106"/>
    </row>
    <row r="538" spans="1:8" s="104" customFormat="1" ht="24" customHeight="1" x14ac:dyDescent="0.2">
      <c r="A538" s="24"/>
      <c r="B538" s="604" t="s">
        <v>60</v>
      </c>
      <c r="C538" s="605"/>
      <c r="D538" s="606"/>
      <c r="E538" s="327">
        <v>30476.118563999997</v>
      </c>
      <c r="F538" s="177">
        <v>-8.8336051272508653E-2</v>
      </c>
      <c r="G538" s="105"/>
      <c r="H538" s="107"/>
    </row>
    <row r="539" spans="1:8" s="104" customFormat="1" ht="12.75" x14ac:dyDescent="0.2">
      <c r="A539" s="24"/>
      <c r="B539" s="597" t="s">
        <v>390</v>
      </c>
      <c r="C539" s="650"/>
      <c r="D539" s="651"/>
      <c r="E539" s="328">
        <v>30476.118563999997</v>
      </c>
      <c r="F539" s="177">
        <v>-8.8336051272508653E-2</v>
      </c>
      <c r="G539" s="105"/>
      <c r="H539" s="107"/>
    </row>
    <row r="540" spans="1:8" s="104" customFormat="1" ht="12.75" x14ac:dyDescent="0.2">
      <c r="A540" s="24"/>
      <c r="B540" s="597" t="s">
        <v>391</v>
      </c>
      <c r="C540" s="650"/>
      <c r="D540" s="651"/>
      <c r="E540" s="327"/>
      <c r="F540" s="177"/>
      <c r="G540" s="109"/>
      <c r="H540" s="107"/>
    </row>
    <row r="541" spans="1:8" s="104" customFormat="1" ht="12.75" x14ac:dyDescent="0.2">
      <c r="A541" s="24" t="s">
        <v>463</v>
      </c>
      <c r="B541" s="681" t="s">
        <v>462</v>
      </c>
      <c r="C541" s="602"/>
      <c r="D541" s="603"/>
      <c r="E541" s="327"/>
      <c r="F541" s="177"/>
      <c r="G541" s="109"/>
      <c r="H541" s="107"/>
    </row>
    <row r="542" spans="1:8" s="104" customFormat="1" ht="12.75" hidden="1" x14ac:dyDescent="0.2">
      <c r="A542" s="6"/>
      <c r="B542" s="604"/>
      <c r="C542" s="611"/>
      <c r="D542" s="612"/>
      <c r="E542" s="328"/>
      <c r="F542" s="174"/>
      <c r="G542" s="449"/>
      <c r="H542" s="106"/>
    </row>
    <row r="543" spans="1:8" s="451" customFormat="1" ht="21.75" customHeight="1" x14ac:dyDescent="0.2">
      <c r="A543" s="446"/>
      <c r="B543" s="682" t="s">
        <v>481</v>
      </c>
      <c r="C543" s="683"/>
      <c r="D543" s="684"/>
      <c r="E543" s="447"/>
      <c r="F543" s="448"/>
      <c r="G543" s="105"/>
      <c r="H543" s="450"/>
    </row>
    <row r="544" spans="1:8" s="104" customFormat="1" ht="12.75" x14ac:dyDescent="0.2">
      <c r="A544" s="6"/>
      <c r="B544" s="604" t="s">
        <v>483</v>
      </c>
      <c r="C544" s="611"/>
      <c r="D544" s="612"/>
      <c r="E544" s="327">
        <v>2445622.9399999967</v>
      </c>
      <c r="F544" s="177">
        <v>-8.6733266349617311E-2</v>
      </c>
      <c r="G544" s="108"/>
      <c r="H544" s="106"/>
    </row>
    <row r="545" spans="1:8" s="104" customFormat="1" ht="12.75" x14ac:dyDescent="0.2">
      <c r="A545" s="6"/>
      <c r="B545" s="595" t="s">
        <v>61</v>
      </c>
      <c r="C545" s="660"/>
      <c r="D545" s="661"/>
      <c r="E545" s="327">
        <v>161.54</v>
      </c>
      <c r="F545" s="177"/>
      <c r="G545" s="109"/>
      <c r="H545" s="106"/>
    </row>
    <row r="546" spans="1:8" s="104" customFormat="1" ht="12.75" x14ac:dyDescent="0.2">
      <c r="A546" s="6"/>
      <c r="B546" s="601" t="s">
        <v>471</v>
      </c>
      <c r="C546" s="676"/>
      <c r="D546" s="677"/>
      <c r="E546" s="328">
        <v>15</v>
      </c>
      <c r="F546" s="174"/>
      <c r="G546" s="102"/>
      <c r="H546" s="106"/>
    </row>
    <row r="547" spans="1:8" s="104" customFormat="1" ht="12.75" x14ac:dyDescent="0.2">
      <c r="A547" s="6"/>
      <c r="B547" s="601" t="s">
        <v>473</v>
      </c>
      <c r="C547" s="676"/>
      <c r="D547" s="677"/>
      <c r="E547" s="328"/>
      <c r="F547" s="174"/>
      <c r="G547" s="102"/>
      <c r="H547" s="106"/>
    </row>
    <row r="548" spans="1:8" s="104" customFormat="1" ht="12.75" x14ac:dyDescent="0.2">
      <c r="A548" s="6"/>
      <c r="B548" s="601" t="s">
        <v>398</v>
      </c>
      <c r="C548" s="676"/>
      <c r="D548" s="677"/>
      <c r="E548" s="328"/>
      <c r="F548" s="174"/>
      <c r="G548" s="102"/>
      <c r="H548" s="106"/>
    </row>
    <row r="549" spans="1:8" s="104" customFormat="1" ht="12.75" x14ac:dyDescent="0.2">
      <c r="A549" s="6"/>
      <c r="B549" s="601" t="s">
        <v>469</v>
      </c>
      <c r="C549" s="676"/>
      <c r="D549" s="677"/>
      <c r="E549" s="328"/>
      <c r="F549" s="174"/>
      <c r="G549" s="109"/>
      <c r="H549" s="106"/>
    </row>
    <row r="550" spans="1:8" s="104" customFormat="1" ht="12.75" x14ac:dyDescent="0.2">
      <c r="A550" s="6"/>
      <c r="B550" s="601" t="s">
        <v>399</v>
      </c>
      <c r="C550" s="676"/>
      <c r="D550" s="677"/>
      <c r="E550" s="328"/>
      <c r="F550" s="174"/>
      <c r="G550" s="109"/>
      <c r="H550" s="113"/>
    </row>
    <row r="551" spans="1:8" s="104" customFormat="1" ht="12.75" x14ac:dyDescent="0.2">
      <c r="A551" s="6"/>
      <c r="B551" s="601" t="s">
        <v>400</v>
      </c>
      <c r="C551" s="676"/>
      <c r="D551" s="677"/>
      <c r="E551" s="328"/>
      <c r="F551" s="174"/>
      <c r="G551" s="109"/>
      <c r="H551" s="113"/>
    </row>
    <row r="552" spans="1:8" s="104" customFormat="1" ht="12.75" x14ac:dyDescent="0.2">
      <c r="A552" s="6"/>
      <c r="B552" s="597" t="s">
        <v>443</v>
      </c>
      <c r="C552" s="650"/>
      <c r="D552" s="651"/>
      <c r="E552" s="328"/>
      <c r="F552" s="174"/>
      <c r="G552" s="109"/>
      <c r="H552" s="113"/>
    </row>
    <row r="553" spans="1:8" s="104" customFormat="1" ht="12.75" x14ac:dyDescent="0.2">
      <c r="A553" s="6"/>
      <c r="B553" s="597" t="s">
        <v>401</v>
      </c>
      <c r="C553" s="650"/>
      <c r="D553" s="651"/>
      <c r="E553" s="328">
        <v>146.54</v>
      </c>
      <c r="F553" s="174"/>
      <c r="G553" s="108"/>
      <c r="H553" s="113"/>
    </row>
    <row r="554" spans="1:8" s="104" customFormat="1" ht="12.75" x14ac:dyDescent="0.2">
      <c r="A554" s="6"/>
      <c r="B554" s="595" t="s">
        <v>62</v>
      </c>
      <c r="C554" s="660"/>
      <c r="D554" s="661"/>
      <c r="E554" s="327">
        <v>2445461.3999999966</v>
      </c>
      <c r="F554" s="177">
        <v>-8.8434832103821304E-2</v>
      </c>
      <c r="G554" s="109"/>
      <c r="H554" s="113"/>
    </row>
    <row r="555" spans="1:8" s="104" customFormat="1" ht="15" customHeight="1" x14ac:dyDescent="0.2">
      <c r="A555" s="6"/>
      <c r="B555" s="601" t="s">
        <v>470</v>
      </c>
      <c r="C555" s="676"/>
      <c r="D555" s="677"/>
      <c r="E555" s="328">
        <v>2251598.7599999993</v>
      </c>
      <c r="F555" s="174">
        <v>0.16829300032502159</v>
      </c>
      <c r="G555" s="109"/>
      <c r="H555" s="113"/>
    </row>
    <row r="556" spans="1:8" s="104" customFormat="1" ht="15" customHeight="1" x14ac:dyDescent="0.2">
      <c r="A556" s="6"/>
      <c r="B556" s="601" t="s">
        <v>474</v>
      </c>
      <c r="C556" s="676"/>
      <c r="D556" s="677"/>
      <c r="E556" s="328"/>
      <c r="F556" s="174"/>
      <c r="G556" s="109"/>
      <c r="H556" s="113"/>
    </row>
    <row r="557" spans="1:8" s="104" customFormat="1" ht="15" customHeight="1" x14ac:dyDescent="0.2">
      <c r="A557" s="6"/>
      <c r="B557" s="601" t="s">
        <v>402</v>
      </c>
      <c r="C557" s="676"/>
      <c r="D557" s="677"/>
      <c r="E557" s="328">
        <v>3472.0699999999997</v>
      </c>
      <c r="F557" s="174">
        <v>-0.99532186546985724</v>
      </c>
      <c r="G557" s="109"/>
      <c r="H557" s="113"/>
    </row>
    <row r="558" spans="1:8" s="104" customFormat="1" ht="12.75" customHeight="1" x14ac:dyDescent="0.2">
      <c r="A558" s="6"/>
      <c r="B558" s="601" t="s">
        <v>469</v>
      </c>
      <c r="C558" s="676"/>
      <c r="D558" s="677"/>
      <c r="E558" s="328">
        <v>3237.9</v>
      </c>
      <c r="F558" s="174">
        <v>-0.25952267696079334</v>
      </c>
      <c r="G558" s="109"/>
      <c r="H558" s="113"/>
    </row>
    <row r="559" spans="1:8" s="104" customFormat="1" ht="12.75" customHeight="1" x14ac:dyDescent="0.2">
      <c r="A559" s="6"/>
      <c r="B559" s="601" t="s">
        <v>472</v>
      </c>
      <c r="C559" s="676"/>
      <c r="D559" s="677"/>
      <c r="E559" s="328">
        <v>186208.77000000005</v>
      </c>
      <c r="F559" s="174"/>
      <c r="G559" s="109"/>
      <c r="H559" s="113"/>
    </row>
    <row r="560" spans="1:8" s="104" customFormat="1" ht="12.75" customHeight="1" x14ac:dyDescent="0.2">
      <c r="A560" s="6"/>
      <c r="B560" s="601" t="s">
        <v>399</v>
      </c>
      <c r="C560" s="676"/>
      <c r="D560" s="677"/>
      <c r="E560" s="328"/>
      <c r="F560" s="174"/>
      <c r="G560" s="109"/>
      <c r="H560" s="113"/>
    </row>
    <row r="561" spans="1:10" s="104" customFormat="1" ht="12.75" customHeight="1" x14ac:dyDescent="0.2">
      <c r="A561" s="6"/>
      <c r="B561" s="601" t="s">
        <v>400</v>
      </c>
      <c r="C561" s="676"/>
      <c r="D561" s="677"/>
      <c r="E561" s="328"/>
      <c r="F561" s="174"/>
      <c r="G561" s="455"/>
      <c r="H561" s="113"/>
    </row>
    <row r="562" spans="1:10" s="457" customFormat="1" ht="12.75" customHeight="1" x14ac:dyDescent="0.2">
      <c r="A562" s="452"/>
      <c r="B562" s="587" t="s">
        <v>425</v>
      </c>
      <c r="C562" s="593"/>
      <c r="D562" s="594"/>
      <c r="E562" s="453"/>
      <c r="F562" s="454"/>
      <c r="G562" s="455"/>
      <c r="H562" s="456"/>
    </row>
    <row r="563" spans="1:10" s="457" customFormat="1" ht="12.75" customHeight="1" x14ac:dyDescent="0.2">
      <c r="A563" s="452"/>
      <c r="B563" s="616" t="s">
        <v>403</v>
      </c>
      <c r="C563" s="687"/>
      <c r="D563" s="688"/>
      <c r="E563" s="453">
        <v>943.90000000000009</v>
      </c>
      <c r="F563" s="454">
        <v>-0.89378868009452006</v>
      </c>
      <c r="G563" s="460"/>
      <c r="H563" s="456"/>
    </row>
    <row r="564" spans="1:10" s="457" customFormat="1" ht="12.75" customHeight="1" x14ac:dyDescent="0.2">
      <c r="A564" s="452"/>
      <c r="B564" s="604" t="s">
        <v>484</v>
      </c>
      <c r="C564" s="689"/>
      <c r="D564" s="690"/>
      <c r="E564" s="458"/>
      <c r="F564" s="459"/>
      <c r="G564" s="460"/>
      <c r="H564" s="461"/>
    </row>
    <row r="565" spans="1:10" s="457" customFormat="1" ht="21" customHeight="1" x14ac:dyDescent="0.2">
      <c r="A565" s="452"/>
      <c r="B565" s="604" t="s">
        <v>485</v>
      </c>
      <c r="C565" s="689"/>
      <c r="D565" s="690"/>
      <c r="E565" s="458">
        <v>44450.239999999998</v>
      </c>
      <c r="F565" s="459">
        <v>-0.42607913325376379</v>
      </c>
      <c r="G565" s="462"/>
      <c r="H565" s="461"/>
    </row>
    <row r="566" spans="1:10" s="457" customFormat="1" ht="21" customHeight="1" x14ac:dyDescent="0.2">
      <c r="A566" s="452"/>
      <c r="B566" s="595" t="s">
        <v>63</v>
      </c>
      <c r="C566" s="685"/>
      <c r="D566" s="686"/>
      <c r="E566" s="453">
        <v>23071.109999999997</v>
      </c>
      <c r="F566" s="454">
        <v>0.18842263158816497</v>
      </c>
      <c r="G566" s="462"/>
      <c r="H566" s="461"/>
    </row>
    <row r="567" spans="1:10" s="457" customFormat="1" ht="15" customHeight="1" x14ac:dyDescent="0.2">
      <c r="A567" s="452"/>
      <c r="B567" s="595" t="s">
        <v>64</v>
      </c>
      <c r="C567" s="685"/>
      <c r="D567" s="686"/>
      <c r="E567" s="453">
        <v>21379.13</v>
      </c>
      <c r="F567" s="454">
        <v>-7.8605318878886887E-2</v>
      </c>
      <c r="G567" s="464"/>
      <c r="H567" s="461"/>
    </row>
    <row r="568" spans="1:10" s="457" customFormat="1" ht="15" customHeight="1" x14ac:dyDescent="0.2">
      <c r="A568" s="452"/>
      <c r="B568" s="595" t="s">
        <v>478</v>
      </c>
      <c r="C568" s="685"/>
      <c r="D568" s="686"/>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13" t="s">
        <v>65</v>
      </c>
      <c r="C570" s="614"/>
      <c r="D570" s="615"/>
      <c r="E570" s="326">
        <v>9986364.5785639975</v>
      </c>
      <c r="F570" s="243">
        <v>1.3934546704769346E-2</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JUIN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626"/>
      <c r="C575" s="663"/>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44683048.503833354</v>
      </c>
      <c r="F578" s="408">
        <v>0.20539954343871392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5075.4399999999996</v>
      </c>
      <c r="F580" s="408">
        <v>-0.33461722503719926</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279743583.13000011</v>
      </c>
      <c r="F590" s="179">
        <v>3.7000988540096147E-2</v>
      </c>
      <c r="G590" s="5"/>
      <c r="H590" s="5"/>
      <c r="I590" s="5"/>
    </row>
    <row r="591" spans="1:10" ht="12.75" customHeight="1" x14ac:dyDescent="0.2">
      <c r="B591" s="149" t="s">
        <v>37</v>
      </c>
      <c r="C591" s="217"/>
      <c r="D591" s="746"/>
      <c r="E591" s="289">
        <v>115084112.63999999</v>
      </c>
      <c r="F591" s="179">
        <v>2.9630861203281178E-2</v>
      </c>
      <c r="G591" s="5"/>
      <c r="H591" s="5"/>
      <c r="I591" s="5"/>
    </row>
    <row r="592" spans="1:10" ht="12.75" customHeight="1" x14ac:dyDescent="0.2">
      <c r="B592" s="149" t="s">
        <v>36</v>
      </c>
      <c r="C592" s="217"/>
      <c r="D592" s="746"/>
      <c r="E592" s="289">
        <v>394827695.7700001</v>
      </c>
      <c r="F592" s="179">
        <v>3.4841876401274563E-2</v>
      </c>
      <c r="G592" s="5"/>
      <c r="H592" s="5"/>
      <c r="I592" s="5"/>
    </row>
    <row r="593" spans="1:10" ht="12.75" customHeight="1" x14ac:dyDescent="0.2">
      <c r="B593" s="149" t="s">
        <v>39</v>
      </c>
      <c r="C593" s="217"/>
      <c r="D593" s="746"/>
      <c r="E593" s="289">
        <v>7097.8600000000006</v>
      </c>
      <c r="F593" s="179"/>
      <c r="G593" s="5"/>
      <c r="H593" s="5"/>
      <c r="I593" s="5"/>
    </row>
    <row r="594" spans="1:10" ht="12.75" customHeight="1" x14ac:dyDescent="0.2">
      <c r="B594" s="149" t="s">
        <v>40</v>
      </c>
      <c r="C594" s="217"/>
      <c r="D594" s="746"/>
      <c r="E594" s="289">
        <v>-22996.79</v>
      </c>
      <c r="F594" s="179"/>
      <c r="G594" s="5"/>
      <c r="H594" s="5"/>
      <c r="I594" s="5"/>
    </row>
    <row r="595" spans="1:10" ht="12.75" customHeight="1" x14ac:dyDescent="0.2">
      <c r="B595" s="162" t="s">
        <v>41</v>
      </c>
      <c r="C595" s="231"/>
      <c r="D595" s="745"/>
      <c r="E595" s="413">
        <v>6582483.8299999982</v>
      </c>
      <c r="F595" s="187">
        <v>-9.0819021656986076E-2</v>
      </c>
      <c r="G595" s="173"/>
      <c r="H595" s="5"/>
      <c r="I595" s="5"/>
    </row>
    <row r="596" spans="1:10" ht="12.75" customHeight="1" x14ac:dyDescent="0.2">
      <c r="B596" s="233" t="s">
        <v>42</v>
      </c>
      <c r="C596" s="131"/>
      <c r="D596" s="403"/>
      <c r="E596" s="411">
        <v>401394280.67000008</v>
      </c>
      <c r="F596" s="412">
        <v>3.2437353643790745E-2</v>
      </c>
      <c r="G596" s="173"/>
      <c r="H596" s="130"/>
      <c r="I596" s="111"/>
    </row>
    <row r="597" spans="1:10" ht="12.75" x14ac:dyDescent="0.2">
      <c r="B597" s="149" t="s">
        <v>83</v>
      </c>
      <c r="C597" s="217"/>
      <c r="D597" s="746"/>
      <c r="E597" s="289">
        <v>74273.200000000012</v>
      </c>
      <c r="F597" s="179">
        <v>0.97726785673878025</v>
      </c>
      <c r="G597" s="173"/>
      <c r="H597" s="130"/>
      <c r="I597" s="111"/>
      <c r="J597" s="104"/>
    </row>
    <row r="598" spans="1:10" ht="12.75" x14ac:dyDescent="0.2">
      <c r="B598" s="162" t="s">
        <v>84</v>
      </c>
      <c r="C598" s="231"/>
      <c r="D598" s="745"/>
      <c r="E598" s="413">
        <v>43295.56</v>
      </c>
      <c r="F598" s="187"/>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859662116.20309353</v>
      </c>
      <c r="F600" s="418">
        <v>7.7195747533569392E-3</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JUIN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235783398.36999923</v>
      </c>
      <c r="D9" s="289">
        <v>147562416.11753497</v>
      </c>
      <c r="E9" s="289">
        <v>383345814.48753411</v>
      </c>
      <c r="F9" s="290">
        <v>14774909.219999984</v>
      </c>
      <c r="G9" s="290">
        <v>2415357.3750000005</v>
      </c>
      <c r="H9" s="179">
        <v>-1.4832469274606686E-2</v>
      </c>
      <c r="I9" s="20"/>
    </row>
    <row r="10" spans="1:9" ht="10.5" customHeight="1" x14ac:dyDescent="0.2">
      <c r="B10" s="16" t="s">
        <v>387</v>
      </c>
      <c r="C10" s="289">
        <v>12920.218480000001</v>
      </c>
      <c r="D10" s="289">
        <v>49677.732000000018</v>
      </c>
      <c r="E10" s="289">
        <v>62597.950480000014</v>
      </c>
      <c r="F10" s="290">
        <v>10051.527199999986</v>
      </c>
      <c r="G10" s="290">
        <v>269.48480000000006</v>
      </c>
      <c r="H10" s="179"/>
      <c r="I10" s="20"/>
    </row>
    <row r="11" spans="1:9" ht="10.5" customHeight="1" x14ac:dyDescent="0.2">
      <c r="B11" s="16" t="s">
        <v>100</v>
      </c>
      <c r="C11" s="289">
        <v>6998208.7699999912</v>
      </c>
      <c r="D11" s="289">
        <v>33785062.597680002</v>
      </c>
      <c r="E11" s="289">
        <v>40783271.367679998</v>
      </c>
      <c r="F11" s="290">
        <v>24957.129999999997</v>
      </c>
      <c r="G11" s="290">
        <v>130859.5</v>
      </c>
      <c r="H11" s="179">
        <v>-0.13032939823812806</v>
      </c>
      <c r="I11" s="20"/>
    </row>
    <row r="12" spans="1:9" ht="10.5" customHeight="1" x14ac:dyDescent="0.2">
      <c r="B12" s="16" t="s">
        <v>388</v>
      </c>
      <c r="C12" s="289">
        <v>17380.481520000019</v>
      </c>
      <c r="D12" s="289">
        <v>66827.26800000004</v>
      </c>
      <c r="E12" s="289">
        <v>84207.749520000056</v>
      </c>
      <c r="F12" s="290">
        <v>13521.472800000016</v>
      </c>
      <c r="G12" s="290">
        <v>362.51519999999988</v>
      </c>
      <c r="H12" s="179"/>
      <c r="I12" s="20"/>
    </row>
    <row r="13" spans="1:9" ht="10.5" customHeight="1" x14ac:dyDescent="0.2">
      <c r="B13" s="16" t="s">
        <v>340</v>
      </c>
      <c r="C13" s="289">
        <v>19380552.169999994</v>
      </c>
      <c r="D13" s="289">
        <v>19565317.060000002</v>
      </c>
      <c r="E13" s="289">
        <v>38945869.229999997</v>
      </c>
      <c r="F13" s="290">
        <v>3956623.6000000006</v>
      </c>
      <c r="G13" s="290">
        <v>205103.86999999997</v>
      </c>
      <c r="H13" s="179">
        <v>-6.4619948024190133E-2</v>
      </c>
      <c r="I13" s="20"/>
    </row>
    <row r="14" spans="1:9" ht="10.5" customHeight="1" x14ac:dyDescent="0.2">
      <c r="B14" s="340" t="s">
        <v>90</v>
      </c>
      <c r="C14" s="289">
        <v>19307338.759999994</v>
      </c>
      <c r="D14" s="289">
        <v>19055080.649999999</v>
      </c>
      <c r="E14" s="289">
        <v>38362419.409999996</v>
      </c>
      <c r="F14" s="290">
        <v>3460974.2000000011</v>
      </c>
      <c r="G14" s="290">
        <v>204052.2</v>
      </c>
      <c r="H14" s="179">
        <v>-6.3091395552972496E-2</v>
      </c>
      <c r="I14" s="20"/>
    </row>
    <row r="15" spans="1:9" ht="10.5" customHeight="1" x14ac:dyDescent="0.2">
      <c r="B15" s="33" t="s">
        <v>304</v>
      </c>
      <c r="C15" s="289">
        <v>1437143.2900000028</v>
      </c>
      <c r="D15" s="289">
        <v>709866.48999999987</v>
      </c>
      <c r="E15" s="289">
        <v>2147009.7800000026</v>
      </c>
      <c r="F15" s="290">
        <v>244091.03000000006</v>
      </c>
      <c r="G15" s="290">
        <v>12916.97</v>
      </c>
      <c r="H15" s="179">
        <v>-0.14027576352153959</v>
      </c>
      <c r="I15" s="20"/>
    </row>
    <row r="16" spans="1:9" ht="10.5" customHeight="1" x14ac:dyDescent="0.2">
      <c r="B16" s="33" t="s">
        <v>305</v>
      </c>
      <c r="C16" s="289">
        <v>150.68</v>
      </c>
      <c r="D16" s="289">
        <v>245.86</v>
      </c>
      <c r="E16" s="289">
        <v>396.54</v>
      </c>
      <c r="F16" s="290">
        <v>245.86</v>
      </c>
      <c r="G16" s="290"/>
      <c r="H16" s="179">
        <v>0.36202514254310647</v>
      </c>
      <c r="I16" s="20"/>
    </row>
    <row r="17" spans="2:9" ht="10.5" customHeight="1" x14ac:dyDescent="0.2">
      <c r="B17" s="33" t="s">
        <v>306</v>
      </c>
      <c r="C17" s="289">
        <v>433.66</v>
      </c>
      <c r="D17" s="289">
        <v>33981.33</v>
      </c>
      <c r="E17" s="289">
        <v>34414.99</v>
      </c>
      <c r="F17" s="290">
        <v>29518.09</v>
      </c>
      <c r="G17" s="290"/>
      <c r="H17" s="179">
        <v>0.24425829674493404</v>
      </c>
      <c r="I17" s="20"/>
    </row>
    <row r="18" spans="2:9" ht="10.5" customHeight="1" x14ac:dyDescent="0.2">
      <c r="B18" s="33" t="s">
        <v>307</v>
      </c>
      <c r="C18" s="289">
        <v>7202575.2299999902</v>
      </c>
      <c r="D18" s="289">
        <v>7024542.9900000002</v>
      </c>
      <c r="E18" s="289">
        <v>14227118.219999988</v>
      </c>
      <c r="F18" s="290">
        <v>564135.21</v>
      </c>
      <c r="G18" s="290">
        <v>71745.48000000001</v>
      </c>
      <c r="H18" s="179">
        <v>-0.17667434479120347</v>
      </c>
      <c r="I18" s="20"/>
    </row>
    <row r="19" spans="2:9" ht="10.5" customHeight="1" x14ac:dyDescent="0.2">
      <c r="B19" s="33" t="s">
        <v>308</v>
      </c>
      <c r="C19" s="289">
        <v>173578.35000000009</v>
      </c>
      <c r="D19" s="289">
        <v>35206.700000000012</v>
      </c>
      <c r="E19" s="289">
        <v>208785.05000000013</v>
      </c>
      <c r="F19" s="290">
        <v>9316.82</v>
      </c>
      <c r="G19" s="290">
        <v>1249.3500000000001</v>
      </c>
      <c r="H19" s="179">
        <v>0.174453877811938</v>
      </c>
      <c r="I19" s="20"/>
    </row>
    <row r="20" spans="2:9" ht="10.5" customHeight="1" x14ac:dyDescent="0.2">
      <c r="B20" s="33" t="s">
        <v>309</v>
      </c>
      <c r="C20" s="289">
        <v>10493457.550000003</v>
      </c>
      <c r="D20" s="289">
        <v>11251237.279999999</v>
      </c>
      <c r="E20" s="289">
        <v>21744694.830000002</v>
      </c>
      <c r="F20" s="290">
        <v>2613667.1900000013</v>
      </c>
      <c r="G20" s="290">
        <v>118140.39999999998</v>
      </c>
      <c r="H20" s="179">
        <v>3.7307290037007057E-2</v>
      </c>
      <c r="I20" s="20"/>
    </row>
    <row r="21" spans="2:9" ht="10.5" customHeight="1" x14ac:dyDescent="0.2">
      <c r="B21" s="33" t="s">
        <v>89</v>
      </c>
      <c r="C21" s="289">
        <v>73213.409999999974</v>
      </c>
      <c r="D21" s="289">
        <v>510236.4099999998</v>
      </c>
      <c r="E21" s="289">
        <v>583449.81999999972</v>
      </c>
      <c r="F21" s="290">
        <v>495649.39999999979</v>
      </c>
      <c r="G21" s="290">
        <v>1051.67</v>
      </c>
      <c r="H21" s="179">
        <v>-0.15523898947179482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196105130.81255013</v>
      </c>
      <c r="E24" s="289">
        <v>196105130.81255013</v>
      </c>
      <c r="F24" s="290"/>
      <c r="G24" s="290"/>
      <c r="H24" s="179">
        <v>7.662664783133688E-2</v>
      </c>
      <c r="I24" s="20"/>
    </row>
    <row r="25" spans="2:9" ht="10.5" customHeight="1" x14ac:dyDescent="0.2">
      <c r="B25" s="16" t="s">
        <v>96</v>
      </c>
      <c r="C25" s="289"/>
      <c r="D25" s="289"/>
      <c r="E25" s="289"/>
      <c r="F25" s="290"/>
      <c r="G25" s="290"/>
      <c r="H25" s="179"/>
      <c r="I25" s="20"/>
    </row>
    <row r="26" spans="2:9" ht="10.5" customHeight="1" x14ac:dyDescent="0.2">
      <c r="B26" s="16" t="s">
        <v>91</v>
      </c>
      <c r="C26" s="289">
        <v>1770733.7100000002</v>
      </c>
      <c r="D26" s="289">
        <v>1050330.79</v>
      </c>
      <c r="E26" s="289">
        <v>2821064.5</v>
      </c>
      <c r="F26" s="290">
        <v>82354.069999999992</v>
      </c>
      <c r="G26" s="290">
        <v>23924.32</v>
      </c>
      <c r="H26" s="179">
        <v>-0.10063005465595809</v>
      </c>
      <c r="I26" s="34"/>
    </row>
    <row r="27" spans="2:9" ht="10.5" customHeight="1" x14ac:dyDescent="0.2">
      <c r="B27" s="16" t="s">
        <v>252</v>
      </c>
      <c r="C27" s="289"/>
      <c r="D27" s="289"/>
      <c r="E27" s="289"/>
      <c r="F27" s="290"/>
      <c r="G27" s="290"/>
      <c r="H27" s="179"/>
      <c r="I27" s="34"/>
    </row>
    <row r="28" spans="2:9" ht="10.5" customHeight="1" x14ac:dyDescent="0.2">
      <c r="B28" s="16" t="s">
        <v>95</v>
      </c>
      <c r="C28" s="289">
        <v>46353.200000000019</v>
      </c>
      <c r="D28" s="289">
        <v>167801.51999999984</v>
      </c>
      <c r="E28" s="289">
        <v>214154.71999999988</v>
      </c>
      <c r="F28" s="290">
        <v>213924.71999999988</v>
      </c>
      <c r="G28" s="290">
        <v>533.6</v>
      </c>
      <c r="H28" s="179">
        <v>4.9266881653436956E-2</v>
      </c>
      <c r="I28" s="34"/>
    </row>
    <row r="29" spans="2:9" ht="10.5" customHeight="1" x14ac:dyDescent="0.2">
      <c r="B29" s="16" t="s">
        <v>381</v>
      </c>
      <c r="C29" s="289">
        <v>5896530.4300000025</v>
      </c>
      <c r="D29" s="289">
        <v>3582503.2925000009</v>
      </c>
      <c r="E29" s="289">
        <v>9479033.722500002</v>
      </c>
      <c r="F29" s="290">
        <v>1093</v>
      </c>
      <c r="G29" s="290">
        <v>68910.45</v>
      </c>
      <c r="H29" s="179">
        <v>-4.4569162711896149E-2</v>
      </c>
      <c r="I29" s="34"/>
    </row>
    <row r="30" spans="2:9" ht="10.5" customHeight="1" x14ac:dyDescent="0.2">
      <c r="B30" s="16" t="s">
        <v>417</v>
      </c>
      <c r="C30" s="289"/>
      <c r="D30" s="289">
        <v>800268.73256999999</v>
      </c>
      <c r="E30" s="289">
        <v>800268.73256999999</v>
      </c>
      <c r="F30" s="290"/>
      <c r="G30" s="290"/>
      <c r="H30" s="179">
        <v>6.1095900272538861E-2</v>
      </c>
      <c r="I30" s="34"/>
    </row>
    <row r="31" spans="2:9" ht="10.5" customHeight="1" x14ac:dyDescent="0.2">
      <c r="B31" s="16" t="s">
        <v>441</v>
      </c>
      <c r="C31" s="289"/>
      <c r="D31" s="289">
        <v>4993535.4359619971</v>
      </c>
      <c r="E31" s="289">
        <v>4993535.4359619971</v>
      </c>
      <c r="F31" s="290"/>
      <c r="G31" s="290"/>
      <c r="H31" s="179">
        <v>0.31943349929429821</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945.35640000000001</v>
      </c>
      <c r="E35" s="289">
        <v>945.35640000000001</v>
      </c>
      <c r="F35" s="290"/>
      <c r="G35" s="290"/>
      <c r="H35" s="179"/>
      <c r="I35" s="34"/>
    </row>
    <row r="36" spans="1:11" ht="10.5" customHeight="1" x14ac:dyDescent="0.2">
      <c r="B36" s="16" t="s">
        <v>487</v>
      </c>
      <c r="C36" s="289"/>
      <c r="D36" s="289">
        <v>1994698.7791000002</v>
      </c>
      <c r="E36" s="289">
        <v>1994698.7791000002</v>
      </c>
      <c r="F36" s="290"/>
      <c r="G36" s="290"/>
      <c r="H36" s="179">
        <v>9.0890658645601308E-2</v>
      </c>
      <c r="I36" s="34"/>
    </row>
    <row r="37" spans="1:11" ht="10.5" customHeight="1" x14ac:dyDescent="0.2">
      <c r="B37" s="16" t="s">
        <v>420</v>
      </c>
      <c r="C37" s="289"/>
      <c r="D37" s="289">
        <v>10718460.404779997</v>
      </c>
      <c r="E37" s="289">
        <v>10718460.404779997</v>
      </c>
      <c r="F37" s="290"/>
      <c r="G37" s="290"/>
      <c r="H37" s="179">
        <v>0.27415697747919832</v>
      </c>
      <c r="I37" s="34"/>
    </row>
    <row r="38" spans="1:11" ht="10.5" customHeight="1" x14ac:dyDescent="0.2">
      <c r="B38" s="574" t="s">
        <v>448</v>
      </c>
      <c r="C38" s="289"/>
      <c r="D38" s="289">
        <v>-495.24</v>
      </c>
      <c r="E38" s="289">
        <v>-495.24</v>
      </c>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167637.01999999999</v>
      </c>
      <c r="D40" s="289">
        <v>278189.72346799995</v>
      </c>
      <c r="E40" s="289">
        <v>445826.74346799997</v>
      </c>
      <c r="F40" s="290">
        <v>173433</v>
      </c>
      <c r="G40" s="290">
        <v>1576.673722</v>
      </c>
      <c r="H40" s="179">
        <v>-6.9120055670058522E-2</v>
      </c>
      <c r="I40" s="34"/>
    </row>
    <row r="41" spans="1:11" ht="10.5" customHeight="1" x14ac:dyDescent="0.2">
      <c r="B41" s="16" t="s">
        <v>283</v>
      </c>
      <c r="C41" s="289"/>
      <c r="D41" s="289">
        <v>-417612.07</v>
      </c>
      <c r="E41" s="289">
        <v>-417612.07</v>
      </c>
      <c r="F41" s="290"/>
      <c r="G41" s="290">
        <v>-3192</v>
      </c>
      <c r="H41" s="179">
        <v>0.18758551164801163</v>
      </c>
      <c r="I41" s="34"/>
      <c r="K41" s="28"/>
    </row>
    <row r="42" spans="1:11" s="28" customFormat="1" ht="10.5" customHeight="1" x14ac:dyDescent="0.2">
      <c r="A42" s="24"/>
      <c r="B42" s="16" t="s">
        <v>279</v>
      </c>
      <c r="C42" s="289">
        <v>17.5</v>
      </c>
      <c r="D42" s="289">
        <v>-26834425</v>
      </c>
      <c r="E42" s="289">
        <v>-26834407.5</v>
      </c>
      <c r="F42" s="290">
        <v>-11086</v>
      </c>
      <c r="G42" s="290">
        <v>-192326</v>
      </c>
      <c r="H42" s="179">
        <v>0.77292879140373172</v>
      </c>
      <c r="I42" s="36"/>
      <c r="J42" s="5"/>
    </row>
    <row r="43" spans="1:11" s="28" customFormat="1" ht="10.5" customHeight="1" x14ac:dyDescent="0.2">
      <c r="A43" s="24"/>
      <c r="B43" s="35" t="s">
        <v>101</v>
      </c>
      <c r="C43" s="291">
        <v>270073731.86999923</v>
      </c>
      <c r="D43" s="291">
        <v>393468633.312545</v>
      </c>
      <c r="E43" s="291">
        <v>663542365.18254423</v>
      </c>
      <c r="F43" s="292">
        <v>19239781.739999987</v>
      </c>
      <c r="G43" s="292">
        <v>2651379.7887220001</v>
      </c>
      <c r="H43" s="178">
        <v>-1.3823975157434276E-2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257721972.86000037</v>
      </c>
      <c r="D45" s="289">
        <v>634673762.92999923</v>
      </c>
      <c r="E45" s="289">
        <v>892395735.78999972</v>
      </c>
      <c r="F45" s="290">
        <v>366019249.06999958</v>
      </c>
      <c r="G45" s="290">
        <v>5012356.24</v>
      </c>
      <c r="H45" s="179">
        <v>-4.889025280082504E-3</v>
      </c>
      <c r="I45" s="20"/>
    </row>
    <row r="46" spans="1:11" ht="10.5" customHeight="1" x14ac:dyDescent="0.2">
      <c r="B46" s="33" t="s">
        <v>106</v>
      </c>
      <c r="C46" s="289">
        <v>257354365.43000039</v>
      </c>
      <c r="D46" s="289">
        <v>630349671.3599993</v>
      </c>
      <c r="E46" s="289">
        <v>887704036.78999972</v>
      </c>
      <c r="F46" s="290">
        <v>361844770.73999965</v>
      </c>
      <c r="G46" s="290">
        <v>4986144.9800000004</v>
      </c>
      <c r="H46" s="179">
        <v>-5.0273831826995741E-3</v>
      </c>
      <c r="I46" s="34"/>
    </row>
    <row r="47" spans="1:11" ht="10.5" customHeight="1" x14ac:dyDescent="0.2">
      <c r="B47" s="33" t="s">
        <v>304</v>
      </c>
      <c r="C47" s="289">
        <v>6425974.6200000113</v>
      </c>
      <c r="D47" s="289">
        <v>169669092.78999984</v>
      </c>
      <c r="E47" s="289">
        <v>176095067.40999985</v>
      </c>
      <c r="F47" s="290">
        <v>148282002.3199999</v>
      </c>
      <c r="G47" s="290">
        <v>1082203.68</v>
      </c>
      <c r="H47" s="179">
        <v>3.3851260839059094E-2</v>
      </c>
      <c r="I47" s="34"/>
    </row>
    <row r="48" spans="1:11" ht="10.5" customHeight="1" x14ac:dyDescent="0.2">
      <c r="B48" s="33" t="s">
        <v>305</v>
      </c>
      <c r="C48" s="289">
        <v>31572.000000000022</v>
      </c>
      <c r="D48" s="289">
        <v>4533848.1300000036</v>
      </c>
      <c r="E48" s="289">
        <v>4565420.1300000036</v>
      </c>
      <c r="F48" s="290">
        <v>4444269.3100000042</v>
      </c>
      <c r="G48" s="290">
        <v>14289.289999999999</v>
      </c>
      <c r="H48" s="179">
        <v>-7.8383201459817808E-2</v>
      </c>
      <c r="I48" s="34"/>
    </row>
    <row r="49" spans="2:9" ht="10.5" customHeight="1" x14ac:dyDescent="0.2">
      <c r="B49" s="33" t="s">
        <v>306</v>
      </c>
      <c r="C49" s="289">
        <v>481543.2100000002</v>
      </c>
      <c r="D49" s="289">
        <v>80250272.629999921</v>
      </c>
      <c r="E49" s="289">
        <v>80731815.839999914</v>
      </c>
      <c r="F49" s="290">
        <v>79252424.139999926</v>
      </c>
      <c r="G49" s="290">
        <v>462092.50999999989</v>
      </c>
      <c r="H49" s="179">
        <v>3.6110253836041606E-2</v>
      </c>
      <c r="I49" s="34"/>
    </row>
    <row r="50" spans="2:9" ht="10.5" customHeight="1" x14ac:dyDescent="0.2">
      <c r="B50" s="33" t="s">
        <v>307</v>
      </c>
      <c r="C50" s="289">
        <v>62594541.43000029</v>
      </c>
      <c r="D50" s="289">
        <v>58185128.549999885</v>
      </c>
      <c r="E50" s="289">
        <v>120779669.98000017</v>
      </c>
      <c r="F50" s="290">
        <v>7360614.9600000111</v>
      </c>
      <c r="G50" s="290">
        <v>755265.48000000021</v>
      </c>
      <c r="H50" s="179">
        <v>-3.2251224445019155E-2</v>
      </c>
      <c r="I50" s="34"/>
    </row>
    <row r="51" spans="2:9" ht="10.5" customHeight="1" x14ac:dyDescent="0.2">
      <c r="B51" s="33" t="s">
        <v>308</v>
      </c>
      <c r="C51" s="289">
        <v>87454883.099999979</v>
      </c>
      <c r="D51" s="289">
        <v>88625931.259999886</v>
      </c>
      <c r="E51" s="289">
        <v>176080814.35999984</v>
      </c>
      <c r="F51" s="290">
        <v>31090858.869999975</v>
      </c>
      <c r="G51" s="290">
        <v>964026.45999999985</v>
      </c>
      <c r="H51" s="179">
        <v>-3.0487426202057244E-2</v>
      </c>
      <c r="I51" s="34"/>
    </row>
    <row r="52" spans="2:9" ht="10.5" customHeight="1" x14ac:dyDescent="0.2">
      <c r="B52" s="33" t="s">
        <v>309</v>
      </c>
      <c r="C52" s="289">
        <v>100365851.07000011</v>
      </c>
      <c r="D52" s="289">
        <v>229085397.99999973</v>
      </c>
      <c r="E52" s="289">
        <v>329451249.06999993</v>
      </c>
      <c r="F52" s="290">
        <v>91414601.139999822</v>
      </c>
      <c r="G52" s="290">
        <v>1708267.56</v>
      </c>
      <c r="H52" s="179">
        <v>-9.3648436615065833E-3</v>
      </c>
      <c r="I52" s="34"/>
    </row>
    <row r="53" spans="2:9" ht="10.5" customHeight="1" x14ac:dyDescent="0.2">
      <c r="B53" s="33" t="s">
        <v>105</v>
      </c>
      <c r="C53" s="289">
        <v>367607.43</v>
      </c>
      <c r="D53" s="289">
        <v>4324091.570000004</v>
      </c>
      <c r="E53" s="289">
        <v>4691699.0000000037</v>
      </c>
      <c r="F53" s="290">
        <v>4174478.3300000033</v>
      </c>
      <c r="G53" s="290">
        <v>26211.259999999995</v>
      </c>
      <c r="H53" s="179">
        <v>2.200042799558144E-2</v>
      </c>
      <c r="I53" s="34"/>
    </row>
    <row r="54" spans="2:9" ht="10.5" customHeight="1" x14ac:dyDescent="0.2">
      <c r="B54" s="16" t="s">
        <v>22</v>
      </c>
      <c r="C54" s="289">
        <v>135152550.41999924</v>
      </c>
      <c r="D54" s="289">
        <v>95431608.672150001</v>
      </c>
      <c r="E54" s="289">
        <v>230584159.09214923</v>
      </c>
      <c r="F54" s="290">
        <v>22404017.940000009</v>
      </c>
      <c r="G54" s="290">
        <v>1013411.0937500013</v>
      </c>
      <c r="H54" s="179">
        <v>-2.7144852101095518E-2</v>
      </c>
      <c r="I54" s="34"/>
    </row>
    <row r="55" spans="2:9" ht="10.5" customHeight="1" x14ac:dyDescent="0.2">
      <c r="B55" s="16" t="s">
        <v>387</v>
      </c>
      <c r="C55" s="289">
        <v>128554.75570499992</v>
      </c>
      <c r="D55" s="289">
        <v>330219.68959500012</v>
      </c>
      <c r="E55" s="289">
        <v>458774.44529999996</v>
      </c>
      <c r="F55" s="290">
        <v>106677.78360000007</v>
      </c>
      <c r="G55" s="290">
        <v>1834.9037999999996</v>
      </c>
      <c r="H55" s="179"/>
      <c r="I55" s="34"/>
    </row>
    <row r="56" spans="2:9" ht="10.5" customHeight="1" x14ac:dyDescent="0.2">
      <c r="B56" s="16" t="s">
        <v>107</v>
      </c>
      <c r="C56" s="289"/>
      <c r="D56" s="289">
        <v>146774497.21000001</v>
      </c>
      <c r="E56" s="289">
        <v>146774497.21000001</v>
      </c>
      <c r="F56" s="290">
        <v>145709147.21000001</v>
      </c>
      <c r="G56" s="290">
        <v>757858.19</v>
      </c>
      <c r="H56" s="179">
        <v>4.3819936260641512E-2</v>
      </c>
      <c r="I56" s="34"/>
    </row>
    <row r="57" spans="2:9" ht="10.5" customHeight="1" x14ac:dyDescent="0.2">
      <c r="B57" s="33" t="s">
        <v>110</v>
      </c>
      <c r="C57" s="289"/>
      <c r="D57" s="289">
        <v>47719012.970000006</v>
      </c>
      <c r="E57" s="289">
        <v>47719012.970000006</v>
      </c>
      <c r="F57" s="290">
        <v>47719012.970000006</v>
      </c>
      <c r="G57" s="290">
        <v>240613.05000000005</v>
      </c>
      <c r="H57" s="179">
        <v>6.2822193851340913E-2</v>
      </c>
      <c r="I57" s="34"/>
    </row>
    <row r="58" spans="2:9" ht="10.5" customHeight="1" x14ac:dyDescent="0.2">
      <c r="B58" s="33" t="s">
        <v>109</v>
      </c>
      <c r="C58" s="289"/>
      <c r="D58" s="289">
        <v>79472126.499999985</v>
      </c>
      <c r="E58" s="289">
        <v>79472126.499999985</v>
      </c>
      <c r="F58" s="290">
        <v>79472126.499999985</v>
      </c>
      <c r="G58" s="290">
        <v>422895.13999999996</v>
      </c>
      <c r="H58" s="179">
        <v>3.8203852932339855E-2</v>
      </c>
      <c r="I58" s="34"/>
    </row>
    <row r="59" spans="2:9" ht="10.5" customHeight="1" x14ac:dyDescent="0.2">
      <c r="B59" s="33" t="s">
        <v>112</v>
      </c>
      <c r="C59" s="289"/>
      <c r="D59" s="289">
        <v>19199857.740000002</v>
      </c>
      <c r="E59" s="289">
        <v>19199857.740000002</v>
      </c>
      <c r="F59" s="290">
        <v>18517507.740000002</v>
      </c>
      <c r="G59" s="290">
        <v>92850</v>
      </c>
      <c r="H59" s="179">
        <v>2.1283152852114018E-2</v>
      </c>
      <c r="I59" s="34"/>
    </row>
    <row r="60" spans="2:9" ht="10.5" customHeight="1" x14ac:dyDescent="0.2">
      <c r="B60" s="33" t="s">
        <v>111</v>
      </c>
      <c r="C60" s="289"/>
      <c r="D60" s="289">
        <v>383500</v>
      </c>
      <c r="E60" s="289">
        <v>383500</v>
      </c>
      <c r="F60" s="290">
        <v>500</v>
      </c>
      <c r="G60" s="290">
        <v>1500</v>
      </c>
      <c r="H60" s="179">
        <v>4.4945461203777182E-2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398956.48000000004</v>
      </c>
      <c r="D63" s="289">
        <v>3418000.6999999997</v>
      </c>
      <c r="E63" s="289">
        <v>3816957.18</v>
      </c>
      <c r="F63" s="290">
        <v>3700108.9000000004</v>
      </c>
      <c r="G63" s="290">
        <v>9441.9600000000009</v>
      </c>
      <c r="H63" s="179">
        <v>-5.0638129929839959E-2</v>
      </c>
      <c r="I63" s="34"/>
    </row>
    <row r="64" spans="2:9" ht="10.5" customHeight="1" x14ac:dyDescent="0.2">
      <c r="B64" s="16" t="s">
        <v>381</v>
      </c>
      <c r="C64" s="289">
        <v>2722235.0900000054</v>
      </c>
      <c r="D64" s="289">
        <v>3196333.9124999968</v>
      </c>
      <c r="E64" s="289">
        <v>5918569.0025000023</v>
      </c>
      <c r="F64" s="290">
        <v>32805.700000000004</v>
      </c>
      <c r="G64" s="290">
        <v>19429.48</v>
      </c>
      <c r="H64" s="179">
        <v>0.21804474862716838</v>
      </c>
      <c r="I64" s="34"/>
    </row>
    <row r="65" spans="1:11" ht="10.5" customHeight="1" x14ac:dyDescent="0.2">
      <c r="B65" s="16" t="s">
        <v>418</v>
      </c>
      <c r="C65" s="289"/>
      <c r="D65" s="289">
        <v>99588.487800000003</v>
      </c>
      <c r="E65" s="289">
        <v>99588.487800000003</v>
      </c>
      <c r="F65" s="290"/>
      <c r="G65" s="290">
        <v>3528</v>
      </c>
      <c r="H65" s="179">
        <v>-0.31301085653319216</v>
      </c>
      <c r="I65" s="34"/>
    </row>
    <row r="66" spans="1:11" ht="10.5" customHeight="1" x14ac:dyDescent="0.2">
      <c r="B66" s="16" t="s">
        <v>417</v>
      </c>
      <c r="C66" s="289"/>
      <c r="D66" s="289">
        <v>259338.74760000006</v>
      </c>
      <c r="E66" s="289">
        <v>259338.74760000006</v>
      </c>
      <c r="F66" s="290"/>
      <c r="G66" s="290"/>
      <c r="H66" s="179">
        <v>7.2758948294332271E-2</v>
      </c>
      <c r="I66" s="34"/>
    </row>
    <row r="67" spans="1:11" ht="10.5" customHeight="1" x14ac:dyDescent="0.2">
      <c r="B67" s="16" t="s">
        <v>441</v>
      </c>
      <c r="C67" s="289"/>
      <c r="D67" s="289">
        <v>2207835.5620739996</v>
      </c>
      <c r="E67" s="289">
        <v>2207835.5620739996</v>
      </c>
      <c r="F67" s="290"/>
      <c r="G67" s="290"/>
      <c r="H67" s="179">
        <v>0.44830557963008566</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30324.69999999999</v>
      </c>
      <c r="D71" s="289">
        <v>663884.93000000005</v>
      </c>
      <c r="E71" s="289">
        <v>694209.63</v>
      </c>
      <c r="F71" s="290"/>
      <c r="G71" s="290">
        <v>1688.83</v>
      </c>
      <c r="H71" s="179">
        <v>-0.12243642198855587</v>
      </c>
      <c r="I71" s="34"/>
    </row>
    <row r="72" spans="1:11" ht="10.5" customHeight="1" x14ac:dyDescent="0.2">
      <c r="B72" s="16" t="s">
        <v>92</v>
      </c>
      <c r="C72" s="289">
        <v>132375.06000000003</v>
      </c>
      <c r="D72" s="289">
        <v>18004.840000000004</v>
      </c>
      <c r="E72" s="289">
        <v>150379.90000000002</v>
      </c>
      <c r="F72" s="290">
        <v>396.86</v>
      </c>
      <c r="G72" s="290">
        <v>462.02000000000004</v>
      </c>
      <c r="H72" s="179">
        <v>-0.38612107743129642</v>
      </c>
      <c r="I72" s="34"/>
    </row>
    <row r="73" spans="1:11" ht="10.5" customHeight="1" x14ac:dyDescent="0.2">
      <c r="B73" s="16" t="s">
        <v>93</v>
      </c>
      <c r="C73" s="289">
        <v>249781.99000000011</v>
      </c>
      <c r="D73" s="289">
        <v>38323.5</v>
      </c>
      <c r="E73" s="289">
        <v>288105.49000000017</v>
      </c>
      <c r="F73" s="290">
        <v>13371.819999999998</v>
      </c>
      <c r="G73" s="290">
        <v>949.65000000000009</v>
      </c>
      <c r="H73" s="179">
        <v>-0.26505223922402299</v>
      </c>
      <c r="I73" s="34"/>
      <c r="K73" s="28"/>
    </row>
    <row r="74" spans="1:11" ht="10.5" customHeight="1" x14ac:dyDescent="0.2">
      <c r="B74" s="16" t="s">
        <v>91</v>
      </c>
      <c r="C74" s="289">
        <v>230591.11999999997</v>
      </c>
      <c r="D74" s="289">
        <v>173884.68000000002</v>
      </c>
      <c r="E74" s="289">
        <v>404475.79999999993</v>
      </c>
      <c r="F74" s="290">
        <v>23007.84</v>
      </c>
      <c r="G74" s="290">
        <v>2020</v>
      </c>
      <c r="H74" s="179">
        <v>-0.12535746260036151</v>
      </c>
      <c r="I74" s="34"/>
      <c r="K74" s="28"/>
    </row>
    <row r="75" spans="1:11" s="28" customFormat="1" ht="10.5" customHeight="1" x14ac:dyDescent="0.2">
      <c r="A75" s="24"/>
      <c r="B75" s="16" t="s">
        <v>100</v>
      </c>
      <c r="C75" s="289">
        <v>70116.520000000019</v>
      </c>
      <c r="D75" s="289">
        <v>193938.59001999997</v>
      </c>
      <c r="E75" s="289">
        <v>264055.11002000002</v>
      </c>
      <c r="F75" s="290">
        <v>4339.8599999999942</v>
      </c>
      <c r="G75" s="290">
        <v>790.93999999999994</v>
      </c>
      <c r="H75" s="179">
        <v>-0.21904563687126377</v>
      </c>
      <c r="I75" s="27"/>
      <c r="J75" s="5"/>
      <c r="K75" s="5"/>
    </row>
    <row r="76" spans="1:11" s="28" customFormat="1" ht="10.5" customHeight="1" x14ac:dyDescent="0.2">
      <c r="A76" s="24"/>
      <c r="B76" s="16" t="s">
        <v>388</v>
      </c>
      <c r="C76" s="289">
        <v>1337.8942949999987</v>
      </c>
      <c r="D76" s="289">
        <v>3436.6604050000005</v>
      </c>
      <c r="E76" s="289">
        <v>4774.5546999999997</v>
      </c>
      <c r="F76" s="290">
        <v>1110.2164000000002</v>
      </c>
      <c r="G76" s="290">
        <v>19.096200000000003</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1736742.0226500002</v>
      </c>
      <c r="E79" s="289">
        <v>1736742.0226500002</v>
      </c>
      <c r="F79" s="290"/>
      <c r="G79" s="290"/>
      <c r="H79" s="179">
        <v>0.11061272597334781</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489368.39999999997</v>
      </c>
      <c r="E81" s="289">
        <v>489368.39999999997</v>
      </c>
      <c r="F81" s="290">
        <v>488618.39999999997</v>
      </c>
      <c r="G81" s="290">
        <v>3236.04</v>
      </c>
      <c r="H81" s="179">
        <v>-0.10311191510836781</v>
      </c>
      <c r="I81" s="34"/>
    </row>
    <row r="82" spans="1:11" ht="10.5" customHeight="1" x14ac:dyDescent="0.2">
      <c r="B82" s="16" t="s">
        <v>489</v>
      </c>
      <c r="C82" s="289"/>
      <c r="D82" s="289">
        <v>2155022.8398000016</v>
      </c>
      <c r="E82" s="289">
        <v>2155022.8398000016</v>
      </c>
      <c r="F82" s="290"/>
      <c r="G82" s="290"/>
      <c r="H82" s="179">
        <v>-0.3302606040997379</v>
      </c>
      <c r="I82" s="34"/>
    </row>
    <row r="83" spans="1:11" ht="10.5" customHeight="1" x14ac:dyDescent="0.2">
      <c r="B83" s="268" t="s">
        <v>487</v>
      </c>
      <c r="C83" s="289"/>
      <c r="D83" s="289">
        <v>14106.634</v>
      </c>
      <c r="E83" s="289">
        <v>14106.634</v>
      </c>
      <c r="F83" s="290"/>
      <c r="G83" s="290"/>
      <c r="H83" s="179">
        <v>0.40354545955640564</v>
      </c>
      <c r="I83" s="34"/>
    </row>
    <row r="84" spans="1:11" ht="10.5" customHeight="1" x14ac:dyDescent="0.2">
      <c r="B84" s="16" t="s">
        <v>420</v>
      </c>
      <c r="C84" s="289"/>
      <c r="D84" s="289">
        <v>2378648.2831250001</v>
      </c>
      <c r="E84" s="289">
        <v>2378648.2831250001</v>
      </c>
      <c r="F84" s="290"/>
      <c r="G84" s="290"/>
      <c r="H84" s="179">
        <v>0.38592499387592771</v>
      </c>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317566.80000000098</v>
      </c>
      <c r="D87" s="289">
        <v>304855.92652300012</v>
      </c>
      <c r="E87" s="289">
        <v>622422.7265230011</v>
      </c>
      <c r="F87" s="290">
        <v>50614.988052000008</v>
      </c>
      <c r="G87" s="290">
        <v>2110.2182630000007</v>
      </c>
      <c r="H87" s="179">
        <v>1.8192841732407539E-2</v>
      </c>
      <c r="I87" s="34"/>
    </row>
    <row r="88" spans="1:11" ht="10.5" customHeight="1" x14ac:dyDescent="0.2">
      <c r="B88" s="16" t="s">
        <v>283</v>
      </c>
      <c r="C88" s="289"/>
      <c r="D88" s="289">
        <v>-2521440</v>
      </c>
      <c r="E88" s="289">
        <v>-2521440</v>
      </c>
      <c r="F88" s="290">
        <v>-26904</v>
      </c>
      <c r="G88" s="290">
        <v>-17568</v>
      </c>
      <c r="H88" s="179">
        <v>2.0366539436496689E-2</v>
      </c>
      <c r="I88" s="34"/>
    </row>
    <row r="89" spans="1:11" ht="10.5" customHeight="1" x14ac:dyDescent="0.2">
      <c r="B89" s="16" t="s">
        <v>279</v>
      </c>
      <c r="C89" s="289">
        <v>-4.5</v>
      </c>
      <c r="D89" s="289">
        <v>-26811364</v>
      </c>
      <c r="E89" s="289">
        <v>-26811368.5</v>
      </c>
      <c r="F89" s="290">
        <v>-104347</v>
      </c>
      <c r="G89" s="290">
        <v>-152387</v>
      </c>
      <c r="H89" s="179">
        <v>0.77538932082011525</v>
      </c>
      <c r="I89" s="20"/>
    </row>
    <row r="90" spans="1:11" s="28" customFormat="1" ht="15.75" customHeight="1" x14ac:dyDescent="0.2">
      <c r="A90" s="24"/>
      <c r="B90" s="35" t="s">
        <v>108</v>
      </c>
      <c r="C90" s="291">
        <v>397156359.18999964</v>
      </c>
      <c r="D90" s="291">
        <v>865228599.21824121</v>
      </c>
      <c r="E90" s="291">
        <v>1262384958.4082408</v>
      </c>
      <c r="F90" s="292">
        <v>538422215.58805156</v>
      </c>
      <c r="G90" s="292">
        <v>6659181.6620130017</v>
      </c>
      <c r="H90" s="178">
        <v>-1.1849792814713433E-2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370935948.78999841</v>
      </c>
      <c r="D92" s="289">
        <v>242994024.78968495</v>
      </c>
      <c r="E92" s="289">
        <v>613929973.57968318</v>
      </c>
      <c r="F92" s="290">
        <v>37178927.159999989</v>
      </c>
      <c r="G92" s="290">
        <v>3428768.4687500009</v>
      </c>
      <c r="H92" s="179">
        <v>-1.9493212368605572E-2</v>
      </c>
      <c r="I92" s="36"/>
      <c r="K92" s="5"/>
    </row>
    <row r="93" spans="1:11" ht="10.5" customHeight="1" x14ac:dyDescent="0.2">
      <c r="B93" s="16" t="s">
        <v>387</v>
      </c>
      <c r="C93" s="289">
        <v>141474.97418499991</v>
      </c>
      <c r="D93" s="289">
        <v>379897.42159500014</v>
      </c>
      <c r="E93" s="289">
        <v>521372.39578000008</v>
      </c>
      <c r="F93" s="290">
        <v>116729.31080000005</v>
      </c>
      <c r="G93" s="290">
        <v>2104.3885999999998</v>
      </c>
      <c r="H93" s="179"/>
      <c r="I93" s="34"/>
    </row>
    <row r="94" spans="1:11" ht="10.5" customHeight="1" x14ac:dyDescent="0.2">
      <c r="B94" s="16" t="s">
        <v>104</v>
      </c>
      <c r="C94" s="289">
        <v>277102525.03000033</v>
      </c>
      <c r="D94" s="289">
        <v>654239079.98999929</v>
      </c>
      <c r="E94" s="289">
        <v>931341605.01999974</v>
      </c>
      <c r="F94" s="290">
        <v>369975872.6699996</v>
      </c>
      <c r="G94" s="290">
        <v>5217460.1099999994</v>
      </c>
      <c r="H94" s="179">
        <v>-7.539214437761399E-3</v>
      </c>
      <c r="I94" s="34"/>
      <c r="K94" s="28"/>
    </row>
    <row r="95" spans="1:11" ht="10.5" customHeight="1" x14ac:dyDescent="0.2">
      <c r="B95" s="33" t="s">
        <v>106</v>
      </c>
      <c r="C95" s="289">
        <v>276661704.19000041</v>
      </c>
      <c r="D95" s="289">
        <v>649404752.00999928</v>
      </c>
      <c r="E95" s="289">
        <v>926066456.19999957</v>
      </c>
      <c r="F95" s="290">
        <v>365305744.93999964</v>
      </c>
      <c r="G95" s="290">
        <v>5190197.18</v>
      </c>
      <c r="H95" s="179">
        <v>-7.5752179056491897E-3</v>
      </c>
      <c r="I95" s="34"/>
      <c r="K95" s="28"/>
    </row>
    <row r="96" spans="1:11" s="28" customFormat="1" ht="10.5" customHeight="1" x14ac:dyDescent="0.2">
      <c r="A96" s="24"/>
      <c r="B96" s="33" t="s">
        <v>304</v>
      </c>
      <c r="C96" s="289">
        <v>7863117.9100000141</v>
      </c>
      <c r="D96" s="289">
        <v>170378959.27999985</v>
      </c>
      <c r="E96" s="289">
        <v>178242077.18999988</v>
      </c>
      <c r="F96" s="290">
        <v>148526093.34999985</v>
      </c>
      <c r="G96" s="290">
        <v>1095120.6500000001</v>
      </c>
      <c r="H96" s="179">
        <v>3.1335145102328044E-2</v>
      </c>
      <c r="I96" s="27"/>
      <c r="J96" s="5"/>
    </row>
    <row r="97" spans="1:11" s="28" customFormat="1" ht="10.5" customHeight="1" x14ac:dyDescent="0.2">
      <c r="A97" s="24"/>
      <c r="B97" s="33" t="s">
        <v>305</v>
      </c>
      <c r="C97" s="289">
        <v>31722.680000000022</v>
      </c>
      <c r="D97" s="289">
        <v>4534093.9900000039</v>
      </c>
      <c r="E97" s="289">
        <v>4565816.6700000037</v>
      </c>
      <c r="F97" s="290">
        <v>4444515.1700000046</v>
      </c>
      <c r="G97" s="290">
        <v>14289.289999999999</v>
      </c>
      <c r="H97" s="179">
        <v>-7.8357319239764633E-2</v>
      </c>
      <c r="I97" s="27"/>
      <c r="J97" s="5"/>
    </row>
    <row r="98" spans="1:11" s="28" customFormat="1" ht="10.5" customHeight="1" x14ac:dyDescent="0.2">
      <c r="A98" s="24"/>
      <c r="B98" s="33" t="s">
        <v>306</v>
      </c>
      <c r="C98" s="289">
        <v>481976.87000000017</v>
      </c>
      <c r="D98" s="289">
        <v>80284253.959999919</v>
      </c>
      <c r="E98" s="289">
        <v>80766230.829999924</v>
      </c>
      <c r="F98" s="290">
        <v>79281942.22999993</v>
      </c>
      <c r="G98" s="290">
        <v>462092.50999999989</v>
      </c>
      <c r="H98" s="179">
        <v>3.6184115068238931E-2</v>
      </c>
      <c r="I98" s="27"/>
      <c r="J98" s="5"/>
    </row>
    <row r="99" spans="1:11" s="28" customFormat="1" ht="10.5" customHeight="1" x14ac:dyDescent="0.2">
      <c r="A99" s="24"/>
      <c r="B99" s="33" t="s">
        <v>307</v>
      </c>
      <c r="C99" s="289">
        <v>69797116.66000028</v>
      </c>
      <c r="D99" s="289">
        <v>65209671.539999872</v>
      </c>
      <c r="E99" s="289">
        <v>135006788.20000017</v>
      </c>
      <c r="F99" s="290">
        <v>7924750.1700000111</v>
      </c>
      <c r="G99" s="290">
        <v>827010.96000000031</v>
      </c>
      <c r="H99" s="179">
        <v>-4.9815663206959182E-2</v>
      </c>
      <c r="I99" s="27"/>
      <c r="J99" s="5"/>
    </row>
    <row r="100" spans="1:11" s="28" customFormat="1" ht="10.5" customHeight="1" x14ac:dyDescent="0.2">
      <c r="A100" s="24"/>
      <c r="B100" s="33" t="s">
        <v>308</v>
      </c>
      <c r="C100" s="289">
        <v>87628461.449999988</v>
      </c>
      <c r="D100" s="289">
        <v>88661137.959999874</v>
      </c>
      <c r="E100" s="289">
        <v>176289599.40999985</v>
      </c>
      <c r="F100" s="290">
        <v>31100175.689999979</v>
      </c>
      <c r="G100" s="290">
        <v>965275.80999999994</v>
      </c>
      <c r="H100" s="179">
        <v>-3.0287020790540242E-2</v>
      </c>
      <c r="I100" s="27"/>
      <c r="J100" s="5"/>
    </row>
    <row r="101" spans="1:11" s="28" customFormat="1" ht="10.5" customHeight="1" x14ac:dyDescent="0.2">
      <c r="A101" s="24"/>
      <c r="B101" s="33" t="s">
        <v>309</v>
      </c>
      <c r="C101" s="289">
        <v>110859308.62000012</v>
      </c>
      <c r="D101" s="289">
        <v>240336635.27999973</v>
      </c>
      <c r="E101" s="289">
        <v>351195943.89999986</v>
      </c>
      <c r="F101" s="290">
        <v>94028268.329999819</v>
      </c>
      <c r="G101" s="290">
        <v>1826407.96</v>
      </c>
      <c r="H101" s="179">
        <v>-6.5973964514713934E-3</v>
      </c>
      <c r="I101" s="27"/>
      <c r="J101" s="5"/>
      <c r="K101" s="5"/>
    </row>
    <row r="102" spans="1:11" s="28" customFormat="1" ht="10.5" customHeight="1" x14ac:dyDescent="0.2">
      <c r="A102" s="24"/>
      <c r="B102" s="33" t="s">
        <v>105</v>
      </c>
      <c r="C102" s="289">
        <v>440820.83999999997</v>
      </c>
      <c r="D102" s="289">
        <v>4834327.9800000032</v>
      </c>
      <c r="E102" s="289">
        <v>5275148.8200000022</v>
      </c>
      <c r="F102" s="290">
        <v>4670127.7300000023</v>
      </c>
      <c r="G102" s="290">
        <v>27262.929999999993</v>
      </c>
      <c r="H102" s="179">
        <v>-1.1779670582071633E-3</v>
      </c>
      <c r="I102" s="27"/>
      <c r="J102" s="5"/>
      <c r="K102" s="5"/>
    </row>
    <row r="103" spans="1:11" ht="10.5" customHeight="1" x14ac:dyDescent="0.2">
      <c r="B103" s="16" t="s">
        <v>100</v>
      </c>
      <c r="C103" s="289">
        <v>7068325.2899999907</v>
      </c>
      <c r="D103" s="289">
        <v>33979001.187700011</v>
      </c>
      <c r="E103" s="289">
        <v>41047326.477699995</v>
      </c>
      <c r="F103" s="290">
        <v>29296.989999999991</v>
      </c>
      <c r="G103" s="290">
        <v>131650.44</v>
      </c>
      <c r="H103" s="179">
        <v>-0.13096447277022694</v>
      </c>
      <c r="I103" s="34"/>
    </row>
    <row r="104" spans="1:11" ht="10.5" customHeight="1" x14ac:dyDescent="0.2">
      <c r="B104" s="16" t="s">
        <v>388</v>
      </c>
      <c r="C104" s="289">
        <v>18718.375815000021</v>
      </c>
      <c r="D104" s="289">
        <v>70263.928405000042</v>
      </c>
      <c r="E104" s="289">
        <v>88982.304220000064</v>
      </c>
      <c r="F104" s="290">
        <v>14631.689200000015</v>
      </c>
      <c r="G104" s="290">
        <v>381.61139999999989</v>
      </c>
      <c r="H104" s="179"/>
      <c r="I104" s="34"/>
    </row>
    <row r="105" spans="1:11" ht="10.5" customHeight="1" x14ac:dyDescent="0.2">
      <c r="B105" s="16" t="s">
        <v>107</v>
      </c>
      <c r="C105" s="289"/>
      <c r="D105" s="289">
        <v>146774497.21000001</v>
      </c>
      <c r="E105" s="289">
        <v>146774497.21000001</v>
      </c>
      <c r="F105" s="290">
        <v>145709147.21000001</v>
      </c>
      <c r="G105" s="290">
        <v>757858.19</v>
      </c>
      <c r="H105" s="179">
        <v>4.3819936260641512E-2</v>
      </c>
      <c r="I105" s="34"/>
      <c r="K105" s="28"/>
    </row>
    <row r="106" spans="1:11" ht="10.5" customHeight="1" x14ac:dyDescent="0.2">
      <c r="B106" s="33" t="s">
        <v>110</v>
      </c>
      <c r="C106" s="289"/>
      <c r="D106" s="289">
        <v>47719012.970000006</v>
      </c>
      <c r="E106" s="289">
        <v>47719012.970000006</v>
      </c>
      <c r="F106" s="290">
        <v>47719012.970000006</v>
      </c>
      <c r="G106" s="290">
        <v>240613.05000000005</v>
      </c>
      <c r="H106" s="179">
        <v>6.2822193851340913E-2</v>
      </c>
      <c r="I106" s="34"/>
    </row>
    <row r="107" spans="1:11" s="28" customFormat="1" ht="10.5" customHeight="1" x14ac:dyDescent="0.2">
      <c r="A107" s="24"/>
      <c r="B107" s="33" t="s">
        <v>109</v>
      </c>
      <c r="C107" s="289"/>
      <c r="D107" s="289">
        <v>79472126.499999985</v>
      </c>
      <c r="E107" s="289">
        <v>79472126.499999985</v>
      </c>
      <c r="F107" s="290">
        <v>79472126.499999985</v>
      </c>
      <c r="G107" s="290">
        <v>422895.13999999996</v>
      </c>
      <c r="H107" s="179">
        <v>3.8203852932339855E-2</v>
      </c>
      <c r="I107" s="27"/>
      <c r="J107" s="5"/>
      <c r="K107" s="5"/>
    </row>
    <row r="108" spans="1:11" ht="10.5" customHeight="1" x14ac:dyDescent="0.2">
      <c r="B108" s="33" t="s">
        <v>112</v>
      </c>
      <c r="C108" s="289"/>
      <c r="D108" s="289">
        <v>19199857.740000002</v>
      </c>
      <c r="E108" s="289">
        <v>19199857.740000002</v>
      </c>
      <c r="F108" s="290">
        <v>18517507.740000002</v>
      </c>
      <c r="G108" s="290">
        <v>92850</v>
      </c>
      <c r="H108" s="179">
        <v>2.1283152852114018E-2</v>
      </c>
      <c r="I108" s="34"/>
    </row>
    <row r="109" spans="1:11" ht="10.5" customHeight="1" x14ac:dyDescent="0.2">
      <c r="B109" s="33" t="s">
        <v>111</v>
      </c>
      <c r="C109" s="289"/>
      <c r="D109" s="289">
        <v>383500</v>
      </c>
      <c r="E109" s="289">
        <v>383500</v>
      </c>
      <c r="F109" s="290">
        <v>500</v>
      </c>
      <c r="G109" s="290">
        <v>1500</v>
      </c>
      <c r="H109" s="179">
        <v>4.4945461203777182E-2</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197841872.83520013</v>
      </c>
      <c r="E112" s="289">
        <v>197841872.83520013</v>
      </c>
      <c r="F112" s="290"/>
      <c r="G112" s="290"/>
      <c r="H112" s="179">
        <v>7.6915940421318885E-2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445309.68000000005</v>
      </c>
      <c r="D115" s="289">
        <v>3585802.2199999997</v>
      </c>
      <c r="E115" s="289">
        <v>4031111.9</v>
      </c>
      <c r="F115" s="290">
        <v>3914033.62</v>
      </c>
      <c r="G115" s="290">
        <v>9975.5600000000013</v>
      </c>
      <c r="H115" s="285">
        <v>-4.5811563865729599E-2</v>
      </c>
      <c r="I115" s="39"/>
      <c r="J115" s="5"/>
    </row>
    <row r="116" spans="1:11" s="40" customFormat="1" ht="10.5" customHeight="1" x14ac:dyDescent="0.25">
      <c r="A116" s="38"/>
      <c r="B116" s="16" t="s">
        <v>381</v>
      </c>
      <c r="C116" s="289">
        <v>8618765.520000007</v>
      </c>
      <c r="D116" s="289">
        <v>6778837.2049999982</v>
      </c>
      <c r="E116" s="289">
        <v>15397602.725000005</v>
      </c>
      <c r="F116" s="290">
        <v>33898.700000000004</v>
      </c>
      <c r="G116" s="290">
        <v>88339.93</v>
      </c>
      <c r="H116" s="285">
        <v>4.176612071175656E-2</v>
      </c>
      <c r="I116" s="39"/>
      <c r="J116" s="5"/>
      <c r="K116" s="5"/>
    </row>
    <row r="117" spans="1:11" s="40" customFormat="1" ht="10.5" customHeight="1" x14ac:dyDescent="0.25">
      <c r="A117" s="38"/>
      <c r="B117" s="16" t="s">
        <v>418</v>
      </c>
      <c r="C117" s="289"/>
      <c r="D117" s="289">
        <v>99588.487800000003</v>
      </c>
      <c r="E117" s="289">
        <v>99588.487800000003</v>
      </c>
      <c r="F117" s="290"/>
      <c r="G117" s="290">
        <v>3528</v>
      </c>
      <c r="H117" s="285">
        <v>-0.31301085653319216</v>
      </c>
      <c r="I117" s="39"/>
      <c r="J117" s="5"/>
      <c r="K117" s="5"/>
    </row>
    <row r="118" spans="1:11" ht="10.5" customHeight="1" x14ac:dyDescent="0.2">
      <c r="B118" s="16" t="s">
        <v>417</v>
      </c>
      <c r="C118" s="289"/>
      <c r="D118" s="289">
        <v>1059607.4801700001</v>
      </c>
      <c r="E118" s="289">
        <v>1059607.4801700001</v>
      </c>
      <c r="F118" s="290"/>
      <c r="G118" s="290"/>
      <c r="H118" s="179">
        <v>6.3926927933364741E-2</v>
      </c>
      <c r="I118" s="34"/>
    </row>
    <row r="119" spans="1:11" ht="10.5" customHeight="1" x14ac:dyDescent="0.2">
      <c r="B119" s="16" t="s">
        <v>441</v>
      </c>
      <c r="C119" s="289"/>
      <c r="D119" s="289">
        <v>7201370.9980359972</v>
      </c>
      <c r="E119" s="289">
        <v>7201370.9980359972</v>
      </c>
      <c r="F119" s="290"/>
      <c r="G119" s="290"/>
      <c r="H119" s="179">
        <v>0.35643761226114079</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2001324.8300000003</v>
      </c>
      <c r="D123" s="289">
        <v>1224215.47</v>
      </c>
      <c r="E123" s="289">
        <v>3225540.3</v>
      </c>
      <c r="F123" s="290">
        <v>105361.91</v>
      </c>
      <c r="G123" s="290">
        <v>25944.32</v>
      </c>
      <c r="H123" s="179">
        <v>-0.1038072177628564</v>
      </c>
      <c r="I123" s="34"/>
    </row>
    <row r="124" spans="1:11" ht="10.5" customHeight="1" x14ac:dyDescent="0.2">
      <c r="B124" s="16" t="s">
        <v>94</v>
      </c>
      <c r="C124" s="289">
        <v>30324.69999999999</v>
      </c>
      <c r="D124" s="289">
        <v>663884.93000000005</v>
      </c>
      <c r="E124" s="289">
        <v>694209.63</v>
      </c>
      <c r="F124" s="290"/>
      <c r="G124" s="290">
        <v>1688.83</v>
      </c>
      <c r="H124" s="179">
        <v>-0.12243642198855587</v>
      </c>
      <c r="I124" s="34"/>
    </row>
    <row r="125" spans="1:11" s="28" customFormat="1" ht="10.5" customHeight="1" x14ac:dyDescent="0.2">
      <c r="A125" s="24"/>
      <c r="B125" s="16" t="s">
        <v>92</v>
      </c>
      <c r="C125" s="289">
        <v>132375.06000000003</v>
      </c>
      <c r="D125" s="289">
        <v>18004.840000000004</v>
      </c>
      <c r="E125" s="289">
        <v>150379.90000000002</v>
      </c>
      <c r="F125" s="290">
        <v>396.86</v>
      </c>
      <c r="G125" s="290">
        <v>462.02000000000004</v>
      </c>
      <c r="H125" s="179">
        <v>-0.38612107743129642</v>
      </c>
      <c r="I125" s="27"/>
      <c r="J125" s="5"/>
      <c r="K125" s="5"/>
    </row>
    <row r="126" spans="1:11" ht="10.5" customHeight="1" x14ac:dyDescent="0.2">
      <c r="B126" s="16" t="s">
        <v>93</v>
      </c>
      <c r="C126" s="289">
        <v>249781.99000000011</v>
      </c>
      <c r="D126" s="289">
        <v>38323.5</v>
      </c>
      <c r="E126" s="289">
        <v>288105.49000000017</v>
      </c>
      <c r="F126" s="290">
        <v>13371.819999999998</v>
      </c>
      <c r="G126" s="290">
        <v>949.65000000000009</v>
      </c>
      <c r="H126" s="179">
        <v>-0.26505223922402299</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489368.39999999997</v>
      </c>
      <c r="E129" s="289">
        <v>489368.39999999997</v>
      </c>
      <c r="F129" s="290">
        <v>488618.39999999997</v>
      </c>
      <c r="G129" s="290">
        <v>3236.04</v>
      </c>
      <c r="H129" s="179">
        <v>-0.10311191510836781</v>
      </c>
      <c r="I129" s="34"/>
    </row>
    <row r="130" spans="1:11" ht="10.5" customHeight="1" x14ac:dyDescent="0.2">
      <c r="B130" s="16" t="s">
        <v>489</v>
      </c>
      <c r="C130" s="289"/>
      <c r="D130" s="289">
        <v>2155968.1962000015</v>
      </c>
      <c r="E130" s="289">
        <v>2155968.1962000015</v>
      </c>
      <c r="F130" s="290"/>
      <c r="G130" s="290"/>
      <c r="H130" s="179">
        <v>-0.33156214450595534</v>
      </c>
      <c r="I130" s="34"/>
    </row>
    <row r="131" spans="1:11" ht="10.5" customHeight="1" x14ac:dyDescent="0.2">
      <c r="B131" s="268" t="s">
        <v>487</v>
      </c>
      <c r="C131" s="289"/>
      <c r="D131" s="289">
        <v>2008805.4131000002</v>
      </c>
      <c r="E131" s="289">
        <v>2008805.4131000002</v>
      </c>
      <c r="F131" s="290"/>
      <c r="G131" s="290"/>
      <c r="H131" s="179">
        <v>9.2599828699094999E-2</v>
      </c>
      <c r="I131" s="34"/>
    </row>
    <row r="132" spans="1:11" ht="10.5" customHeight="1" x14ac:dyDescent="0.2">
      <c r="B132" s="16" t="s">
        <v>420</v>
      </c>
      <c r="C132" s="289"/>
      <c r="D132" s="289">
        <v>13097108.687904997</v>
      </c>
      <c r="E132" s="289">
        <v>13097108.687904997</v>
      </c>
      <c r="F132" s="290"/>
      <c r="G132" s="290"/>
      <c r="H132" s="179">
        <v>0.29309625770280356</v>
      </c>
      <c r="I132" s="34"/>
    </row>
    <row r="133" spans="1:11" ht="10.5" customHeight="1" x14ac:dyDescent="0.2">
      <c r="B133" s="574" t="s">
        <v>449</v>
      </c>
      <c r="C133" s="289"/>
      <c r="D133" s="289">
        <v>-495.24</v>
      </c>
      <c r="E133" s="289">
        <v>-495.24</v>
      </c>
      <c r="F133" s="290"/>
      <c r="G133" s="290"/>
      <c r="H133" s="179"/>
      <c r="I133" s="34"/>
    </row>
    <row r="134" spans="1:11" ht="10.5" hidden="1" customHeight="1" x14ac:dyDescent="0.2">
      <c r="B134" s="574"/>
      <c r="C134" s="289"/>
      <c r="D134" s="289"/>
      <c r="E134" s="289"/>
      <c r="F134" s="290"/>
      <c r="G134" s="290"/>
      <c r="H134" s="179"/>
      <c r="I134" s="34"/>
    </row>
    <row r="135" spans="1:11" ht="10.5" customHeight="1" x14ac:dyDescent="0.2">
      <c r="B135" s="16" t="s">
        <v>99</v>
      </c>
      <c r="C135" s="289">
        <v>485203.820000001</v>
      </c>
      <c r="D135" s="289">
        <v>583045.64999100007</v>
      </c>
      <c r="E135" s="289">
        <v>1068249.4699910011</v>
      </c>
      <c r="F135" s="290">
        <v>224047.988052</v>
      </c>
      <c r="G135" s="290">
        <v>3686.8919850000002</v>
      </c>
      <c r="H135" s="179">
        <v>-2.0163040303315616E-2</v>
      </c>
      <c r="I135" s="34"/>
    </row>
    <row r="136" spans="1:11" ht="10.5" customHeight="1" x14ac:dyDescent="0.2">
      <c r="B136" s="16" t="s">
        <v>283</v>
      </c>
      <c r="C136" s="289"/>
      <c r="D136" s="289">
        <v>-2939052.07</v>
      </c>
      <c r="E136" s="289">
        <v>-2939052.07</v>
      </c>
      <c r="F136" s="290">
        <v>-26904</v>
      </c>
      <c r="G136" s="290">
        <v>-20760</v>
      </c>
      <c r="H136" s="179">
        <v>4.1198001247006344E-2</v>
      </c>
      <c r="I136" s="34"/>
      <c r="K136" s="28"/>
    </row>
    <row r="137" spans="1:11" ht="10.5" customHeight="1" x14ac:dyDescent="0.2">
      <c r="B137" s="16" t="s">
        <v>279</v>
      </c>
      <c r="C137" s="289">
        <v>13</v>
      </c>
      <c r="D137" s="289">
        <v>-53645789</v>
      </c>
      <c r="E137" s="289">
        <v>-53645776</v>
      </c>
      <c r="F137" s="290">
        <v>-115433</v>
      </c>
      <c r="G137" s="290">
        <v>-344713</v>
      </c>
      <c r="H137" s="179">
        <v>0.77415767464720719</v>
      </c>
      <c r="I137" s="34"/>
    </row>
    <row r="138" spans="1:11" s="28" customFormat="1" ht="10.5" customHeight="1" x14ac:dyDescent="0.2">
      <c r="A138" s="24"/>
      <c r="B138" s="29" t="s">
        <v>113</v>
      </c>
      <c r="C138" s="291">
        <v>667230091.05999875</v>
      </c>
      <c r="D138" s="291">
        <v>1258697232.5307863</v>
      </c>
      <c r="E138" s="291">
        <v>1925927323.5907853</v>
      </c>
      <c r="F138" s="292">
        <v>557661997.32805157</v>
      </c>
      <c r="G138" s="292">
        <v>9310561.4507350009</v>
      </c>
      <c r="H138" s="178">
        <v>-1.2530852416937077E-2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3053844.7500000019</v>
      </c>
      <c r="D140" s="289">
        <v>16941880.589999996</v>
      </c>
      <c r="E140" s="289">
        <v>19995725.339999996</v>
      </c>
      <c r="F140" s="290">
        <v>12619.47</v>
      </c>
      <c r="G140" s="290">
        <v>136743.07</v>
      </c>
      <c r="H140" s="179">
        <v>-1.2231605831417025E-2</v>
      </c>
      <c r="I140" s="34"/>
    </row>
    <row r="141" spans="1:11" ht="10.5" customHeight="1" x14ac:dyDescent="0.2">
      <c r="B141" s="16" t="s">
        <v>100</v>
      </c>
      <c r="C141" s="289">
        <v>62332.899999999907</v>
      </c>
      <c r="D141" s="289">
        <v>1555738.7600000005</v>
      </c>
      <c r="E141" s="289">
        <v>1618071.6600000004</v>
      </c>
      <c r="F141" s="290"/>
      <c r="G141" s="290">
        <v>10575.32</v>
      </c>
      <c r="H141" s="179">
        <v>0.34949245901481807</v>
      </c>
      <c r="I141" s="34"/>
    </row>
    <row r="142" spans="1:11" ht="10.5" customHeight="1" x14ac:dyDescent="0.2">
      <c r="B142" s="16" t="s">
        <v>177</v>
      </c>
      <c r="C142" s="289">
        <v>260843.79000000021</v>
      </c>
      <c r="D142" s="289">
        <v>234843.87000000005</v>
      </c>
      <c r="E142" s="289">
        <v>495687.66000000027</v>
      </c>
      <c r="F142" s="290">
        <v>218.15999999999997</v>
      </c>
      <c r="G142" s="290">
        <v>2996.44</v>
      </c>
      <c r="H142" s="179">
        <v>0.16996580296242225</v>
      </c>
      <c r="I142" s="34"/>
    </row>
    <row r="143" spans="1:11" ht="10.5" customHeight="1" x14ac:dyDescent="0.2">
      <c r="B143" s="16" t="s">
        <v>22</v>
      </c>
      <c r="C143" s="289">
        <v>5886186.6199999927</v>
      </c>
      <c r="D143" s="289">
        <v>4003013.5576000018</v>
      </c>
      <c r="E143" s="289">
        <v>9889200.1775999945</v>
      </c>
      <c r="F143" s="290">
        <v>6539.3</v>
      </c>
      <c r="G143" s="290">
        <v>61036.662250000008</v>
      </c>
      <c r="H143" s="179">
        <v>7.5101616833991081E-2</v>
      </c>
      <c r="I143" s="34"/>
    </row>
    <row r="144" spans="1:11" ht="10.5" customHeight="1" x14ac:dyDescent="0.2">
      <c r="B144" s="16" t="s">
        <v>381</v>
      </c>
      <c r="C144" s="289">
        <v>157407.02000000002</v>
      </c>
      <c r="D144" s="289">
        <v>66344.62</v>
      </c>
      <c r="E144" s="289">
        <v>223751.64</v>
      </c>
      <c r="F144" s="290"/>
      <c r="G144" s="290">
        <v>1447.5</v>
      </c>
      <c r="H144" s="179">
        <v>0.27766398482917176</v>
      </c>
      <c r="I144" s="34"/>
    </row>
    <row r="145" spans="2:11" ht="10.5" customHeight="1" x14ac:dyDescent="0.2">
      <c r="B145" s="37" t="s">
        <v>312</v>
      </c>
      <c r="C145" s="289"/>
      <c r="D145" s="289">
        <v>294164.00647999998</v>
      </c>
      <c r="E145" s="289">
        <v>294164.00647999998</v>
      </c>
      <c r="F145" s="290"/>
      <c r="G145" s="290"/>
      <c r="H145" s="179">
        <v>-0.1395790362852859</v>
      </c>
      <c r="I145" s="34"/>
    </row>
    <row r="146" spans="2:11" ht="10.5" customHeight="1" x14ac:dyDescent="0.2">
      <c r="B146" s="16" t="s">
        <v>385</v>
      </c>
      <c r="C146" s="289">
        <v>3439558.3100000024</v>
      </c>
      <c r="D146" s="289">
        <v>2418765.6199999996</v>
      </c>
      <c r="E146" s="289">
        <v>5858323.9300000016</v>
      </c>
      <c r="F146" s="290">
        <v>5387.86</v>
      </c>
      <c r="G146" s="290">
        <v>39345.58</v>
      </c>
      <c r="H146" s="179">
        <v>2.6321738338164646E-2</v>
      </c>
      <c r="I146" s="34"/>
    </row>
    <row r="147" spans="2:11" ht="10.5" customHeight="1" x14ac:dyDescent="0.2">
      <c r="B147" s="16" t="s">
        <v>382</v>
      </c>
      <c r="C147" s="289"/>
      <c r="D147" s="289">
        <v>150827.66</v>
      </c>
      <c r="E147" s="289">
        <v>150827.66</v>
      </c>
      <c r="F147" s="290"/>
      <c r="G147" s="290">
        <v>875</v>
      </c>
      <c r="H147" s="179">
        <v>-0.26233522965142442</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610462.64108400012</v>
      </c>
      <c r="E150" s="289">
        <v>610490.64108400012</v>
      </c>
      <c r="F150" s="290">
        <v>414.9264</v>
      </c>
      <c r="G150" s="290">
        <v>821.90027700000007</v>
      </c>
      <c r="H150" s="179">
        <v>0.29874142056915765</v>
      </c>
      <c r="I150" s="34"/>
    </row>
    <row r="151" spans="2:11" ht="10.5" customHeight="1" x14ac:dyDescent="0.2">
      <c r="B151" s="41" t="s">
        <v>120</v>
      </c>
      <c r="C151" s="293">
        <v>12860201.389999995</v>
      </c>
      <c r="D151" s="293">
        <v>26276041.325163994</v>
      </c>
      <c r="E151" s="293">
        <v>39136242.715163983</v>
      </c>
      <c r="F151" s="294">
        <v>25179.716399999998</v>
      </c>
      <c r="G151" s="294">
        <v>253841.47252699998</v>
      </c>
      <c r="H151" s="286">
        <v>3.0876761913152695E-2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JUIN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111128828.76000018</v>
      </c>
      <c r="D163" s="289">
        <v>12134813.859999988</v>
      </c>
      <c r="E163" s="289">
        <v>123263642.62000017</v>
      </c>
      <c r="F163" s="290">
        <v>281556.19999999995</v>
      </c>
      <c r="G163" s="290">
        <v>1025590.1899999997</v>
      </c>
      <c r="H163" s="179">
        <v>-0.16457673307754084</v>
      </c>
      <c r="I163" s="36"/>
      <c r="J163" s="5"/>
    </row>
    <row r="164" spans="1:11" s="28" customFormat="1" ht="10.5" customHeight="1" x14ac:dyDescent="0.2">
      <c r="A164" s="24"/>
      <c r="B164" s="16" t="s">
        <v>117</v>
      </c>
      <c r="C164" s="289">
        <v>68637461.519999996</v>
      </c>
      <c r="D164" s="289">
        <v>9019420.3699999992</v>
      </c>
      <c r="E164" s="289">
        <v>77656881.890000001</v>
      </c>
      <c r="F164" s="290">
        <v>6691.2</v>
      </c>
      <c r="G164" s="290">
        <v>561586.18000000017</v>
      </c>
      <c r="H164" s="179">
        <v>-0.21047777858359185</v>
      </c>
      <c r="I164" s="36"/>
      <c r="J164" s="5"/>
    </row>
    <row r="165" spans="1:11" s="28" customFormat="1" ht="10.5" customHeight="1" x14ac:dyDescent="0.2">
      <c r="A165" s="24"/>
      <c r="B165" s="16" t="s">
        <v>118</v>
      </c>
      <c r="C165" s="289">
        <v>1985084.3800000015</v>
      </c>
      <c r="D165" s="289">
        <v>42357690.189999998</v>
      </c>
      <c r="E165" s="289">
        <v>44342774.57</v>
      </c>
      <c r="F165" s="290"/>
      <c r="G165" s="290">
        <v>231315.67</v>
      </c>
      <c r="H165" s="179">
        <v>-6.7642315661246677E-2</v>
      </c>
      <c r="I165" s="36"/>
      <c r="J165" s="5"/>
    </row>
    <row r="166" spans="1:11" s="28" customFormat="1" ht="10.5" customHeight="1" x14ac:dyDescent="0.2">
      <c r="A166" s="24"/>
      <c r="B166" s="16" t="s">
        <v>166</v>
      </c>
      <c r="C166" s="289">
        <v>18505573.46999998</v>
      </c>
      <c r="D166" s="289">
        <v>1523027.5699999975</v>
      </c>
      <c r="E166" s="289">
        <v>20028601.03999998</v>
      </c>
      <c r="F166" s="290">
        <v>4203.2500000000009</v>
      </c>
      <c r="G166" s="290">
        <v>151667.77000000002</v>
      </c>
      <c r="H166" s="179">
        <v>-0.16040171833329242</v>
      </c>
      <c r="I166" s="36"/>
      <c r="J166" s="5"/>
    </row>
    <row r="167" spans="1:11" s="28" customFormat="1" ht="10.5" customHeight="1" x14ac:dyDescent="0.2">
      <c r="A167" s="24"/>
      <c r="B167" s="16" t="s">
        <v>22</v>
      </c>
      <c r="C167" s="289">
        <v>12385233.110000007</v>
      </c>
      <c r="D167" s="289">
        <v>1438184.3800000001</v>
      </c>
      <c r="E167" s="289">
        <v>13823417.490000006</v>
      </c>
      <c r="F167" s="290">
        <v>289.8</v>
      </c>
      <c r="G167" s="290">
        <v>93043.890000000029</v>
      </c>
      <c r="H167" s="179">
        <v>-0.19391345224001599</v>
      </c>
      <c r="I167" s="36"/>
      <c r="J167" s="5"/>
    </row>
    <row r="168" spans="1:11" s="28" customFormat="1" ht="10.5" customHeight="1" x14ac:dyDescent="0.2">
      <c r="A168" s="24"/>
      <c r="B168" s="16" t="s">
        <v>115</v>
      </c>
      <c r="C168" s="289">
        <v>10526757.020000041</v>
      </c>
      <c r="D168" s="289">
        <v>9457612.1699999943</v>
      </c>
      <c r="E168" s="289">
        <v>19984369.190000035</v>
      </c>
      <c r="F168" s="290">
        <v>1482428.1099999982</v>
      </c>
      <c r="G168" s="290">
        <v>117636.8</v>
      </c>
      <c r="H168" s="179">
        <v>-0.10155488565085435</v>
      </c>
      <c r="I168" s="36"/>
      <c r="J168" s="5"/>
    </row>
    <row r="169" spans="1:11" s="28" customFormat="1" ht="10.5" customHeight="1" x14ac:dyDescent="0.2">
      <c r="A169" s="24"/>
      <c r="B169" s="16" t="s">
        <v>114</v>
      </c>
      <c r="C169" s="289">
        <v>127204.55999999988</v>
      </c>
      <c r="D169" s="289">
        <v>7142506.9099999825</v>
      </c>
      <c r="E169" s="289">
        <v>7269711.469999983</v>
      </c>
      <c r="F169" s="290">
        <v>721.84999999999991</v>
      </c>
      <c r="G169" s="290">
        <v>46855.960000000021</v>
      </c>
      <c r="H169" s="179">
        <v>2.0014733176405564E-3</v>
      </c>
      <c r="I169" s="36"/>
      <c r="J169" s="5"/>
    </row>
    <row r="170" spans="1:11" s="28" customFormat="1" ht="10.5" customHeight="1" x14ac:dyDescent="0.2">
      <c r="A170" s="24"/>
      <c r="B170" s="16" t="s">
        <v>100</v>
      </c>
      <c r="C170" s="289">
        <v>3428.0000000000023</v>
      </c>
      <c r="D170" s="289">
        <v>5192.4599999999991</v>
      </c>
      <c r="E170" s="289">
        <v>8620.4600000000009</v>
      </c>
      <c r="F170" s="290"/>
      <c r="G170" s="290">
        <v>13.8</v>
      </c>
      <c r="H170" s="179">
        <v>0.27072333023776896</v>
      </c>
      <c r="I170" s="36"/>
      <c r="J170" s="5"/>
    </row>
    <row r="171" spans="1:11" s="28" customFormat="1" ht="10.5" customHeight="1" x14ac:dyDescent="0.2">
      <c r="A171" s="24"/>
      <c r="B171" s="16" t="s">
        <v>283</v>
      </c>
      <c r="C171" s="289"/>
      <c r="D171" s="289">
        <v>-12048</v>
      </c>
      <c r="E171" s="289">
        <v>-12048</v>
      </c>
      <c r="F171" s="290"/>
      <c r="G171" s="290">
        <v>-48</v>
      </c>
      <c r="H171" s="179">
        <v>0.23039215686274517</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268892.84455500002</v>
      </c>
      <c r="E173" s="289">
        <v>268892.84455500002</v>
      </c>
      <c r="F173" s="290"/>
      <c r="G173" s="290"/>
      <c r="H173" s="179">
        <v>0.63432544459741136</v>
      </c>
      <c r="I173" s="36"/>
      <c r="J173" s="5"/>
    </row>
    <row r="174" spans="1:11" s="28" customFormat="1" ht="12.75" customHeight="1" x14ac:dyDescent="0.2">
      <c r="A174" s="24"/>
      <c r="B174" s="16" t="s">
        <v>374</v>
      </c>
      <c r="C174" s="289">
        <v>120383.48000000003</v>
      </c>
      <c r="D174" s="289">
        <v>115847.53499999999</v>
      </c>
      <c r="E174" s="289">
        <v>236231.01500000001</v>
      </c>
      <c r="F174" s="290"/>
      <c r="G174" s="290">
        <v>570</v>
      </c>
      <c r="H174" s="179">
        <v>-0.26851685516734647</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248401.09999999998</v>
      </c>
      <c r="E177" s="289">
        <v>248401.09999999998</v>
      </c>
      <c r="F177" s="290"/>
      <c r="G177" s="290">
        <v>1932</v>
      </c>
      <c r="H177" s="179">
        <v>0.3761681311010403</v>
      </c>
      <c r="I177" s="36"/>
    </row>
    <row r="178" spans="1:11" s="28" customFormat="1" ht="14.25" customHeight="1" x14ac:dyDescent="0.2">
      <c r="A178" s="24"/>
      <c r="B178" s="35" t="s">
        <v>119</v>
      </c>
      <c r="C178" s="291">
        <v>223419954.30000022</v>
      </c>
      <c r="D178" s="291">
        <v>83699541.389554933</v>
      </c>
      <c r="E178" s="291">
        <v>307119495.68955517</v>
      </c>
      <c r="F178" s="292">
        <v>1775890.4099999985</v>
      </c>
      <c r="G178" s="292">
        <v>2230164.2600000002</v>
      </c>
      <c r="H178" s="178">
        <v>-0.15772921620741376</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19527278.240000002</v>
      </c>
      <c r="D180" s="289">
        <v>15318011.975749997</v>
      </c>
      <c r="E180" s="289">
        <v>34845290.215750009</v>
      </c>
      <c r="F180" s="290"/>
      <c r="G180" s="290">
        <v>117668.31125</v>
      </c>
      <c r="H180" s="179">
        <v>4.6512183872267743E-2</v>
      </c>
      <c r="I180" s="36"/>
      <c r="J180" s="5"/>
    </row>
    <row r="181" spans="1:11" s="28" customFormat="1" ht="10.5" customHeight="1" x14ac:dyDescent="0.2">
      <c r="A181" s="24"/>
      <c r="B181" s="16" t="s">
        <v>387</v>
      </c>
      <c r="C181" s="289">
        <v>10999.156499999997</v>
      </c>
      <c r="D181" s="289">
        <v>54043.98450000002</v>
      </c>
      <c r="E181" s="289">
        <v>65043.141000000018</v>
      </c>
      <c r="F181" s="290"/>
      <c r="G181" s="290">
        <v>216.74304999999998</v>
      </c>
      <c r="H181" s="179">
        <v>0.97591997002127373</v>
      </c>
      <c r="I181" s="36"/>
      <c r="J181" s="5"/>
    </row>
    <row r="182" spans="1:11" s="28" customFormat="1" ht="10.5" customHeight="1" x14ac:dyDescent="0.2">
      <c r="A182" s="24"/>
      <c r="B182" s="16" t="s">
        <v>104</v>
      </c>
      <c r="C182" s="289">
        <v>17778064.27</v>
      </c>
      <c r="D182" s="289">
        <v>13359879.800000003</v>
      </c>
      <c r="E182" s="289">
        <v>31137944.07</v>
      </c>
      <c r="F182" s="290"/>
      <c r="G182" s="290">
        <v>129843.37</v>
      </c>
      <c r="H182" s="179">
        <v>-5.0008764324056321E-2</v>
      </c>
      <c r="I182" s="36"/>
      <c r="J182" s="5"/>
    </row>
    <row r="183" spans="1:11" s="28" customFormat="1" ht="10.5" customHeight="1" x14ac:dyDescent="0.2">
      <c r="A183" s="24"/>
      <c r="B183" s="33" t="s">
        <v>106</v>
      </c>
      <c r="C183" s="289">
        <v>14463291.119999995</v>
      </c>
      <c r="D183" s="289">
        <v>12219268.029999999</v>
      </c>
      <c r="E183" s="289">
        <v>26682559.149999995</v>
      </c>
      <c r="F183" s="290"/>
      <c r="G183" s="290">
        <v>119372.06999999999</v>
      </c>
      <c r="H183" s="179">
        <v>-3.5804863716659696E-2</v>
      </c>
      <c r="I183" s="36"/>
      <c r="J183" s="5"/>
    </row>
    <row r="184" spans="1:11" s="28" customFormat="1" ht="10.5" customHeight="1" x14ac:dyDescent="0.2">
      <c r="A184" s="24"/>
      <c r="B184" s="33" t="s">
        <v>304</v>
      </c>
      <c r="C184" s="289">
        <v>362995.3</v>
      </c>
      <c r="D184" s="289">
        <v>1044441.6299999998</v>
      </c>
      <c r="E184" s="289">
        <v>1407436.93</v>
      </c>
      <c r="F184" s="290"/>
      <c r="G184" s="290">
        <v>19249.109999999997</v>
      </c>
      <c r="H184" s="179">
        <v>0.15951150239995426</v>
      </c>
      <c r="I184" s="36"/>
      <c r="J184" s="5"/>
    </row>
    <row r="185" spans="1:11" s="28" customFormat="1" ht="10.5" customHeight="1" x14ac:dyDescent="0.2">
      <c r="A185" s="24"/>
      <c r="B185" s="33" t="s">
        <v>305</v>
      </c>
      <c r="C185" s="289">
        <v>819.3000000000003</v>
      </c>
      <c r="D185" s="289">
        <v>112335.29999999996</v>
      </c>
      <c r="E185" s="289">
        <v>113154.59999999996</v>
      </c>
      <c r="F185" s="290"/>
      <c r="G185" s="290">
        <v>456.2</v>
      </c>
      <c r="H185" s="179">
        <v>0.15058355550945968</v>
      </c>
      <c r="I185" s="36"/>
      <c r="J185" s="5"/>
    </row>
    <row r="186" spans="1:11" s="28" customFormat="1" ht="10.5" customHeight="1" x14ac:dyDescent="0.2">
      <c r="A186" s="24"/>
      <c r="B186" s="33" t="s">
        <v>306</v>
      </c>
      <c r="C186" s="289">
        <v>3943.5300000000007</v>
      </c>
      <c r="D186" s="289">
        <v>328797.73000000004</v>
      </c>
      <c r="E186" s="289">
        <v>332741.26</v>
      </c>
      <c r="F186" s="290"/>
      <c r="G186" s="290">
        <v>2610.29</v>
      </c>
      <c r="H186" s="179">
        <v>-0.41516110269749018</v>
      </c>
      <c r="I186" s="36"/>
      <c r="J186" s="5"/>
    </row>
    <row r="187" spans="1:11" s="28" customFormat="1" ht="10.5" customHeight="1" x14ac:dyDescent="0.2">
      <c r="A187" s="24"/>
      <c r="B187" s="33" t="s">
        <v>307</v>
      </c>
      <c r="C187" s="289">
        <v>1811436.7800000012</v>
      </c>
      <c r="D187" s="289">
        <v>1087223.6400000006</v>
      </c>
      <c r="E187" s="289">
        <v>2898660.4200000013</v>
      </c>
      <c r="F187" s="290"/>
      <c r="G187" s="290">
        <v>12544.320000000003</v>
      </c>
      <c r="H187" s="179">
        <v>-5.3985083098901598E-2</v>
      </c>
      <c r="I187" s="36"/>
      <c r="J187" s="5"/>
    </row>
    <row r="188" spans="1:11" s="28" customFormat="1" ht="10.5" customHeight="1" x14ac:dyDescent="0.2">
      <c r="A188" s="24"/>
      <c r="B188" s="33" t="s">
        <v>308</v>
      </c>
      <c r="C188" s="289">
        <v>2373397.1300000008</v>
      </c>
      <c r="D188" s="289">
        <v>1102058.7</v>
      </c>
      <c r="E188" s="289">
        <v>3475455.830000001</v>
      </c>
      <c r="F188" s="290"/>
      <c r="G188" s="290">
        <v>17273</v>
      </c>
      <c r="H188" s="179">
        <v>-7.153814074687137E-2</v>
      </c>
      <c r="I188" s="36"/>
      <c r="J188" s="5"/>
      <c r="K188" s="5"/>
    </row>
    <row r="189" spans="1:11" s="28" customFormat="1" ht="10.5" customHeight="1" x14ac:dyDescent="0.2">
      <c r="A189" s="24"/>
      <c r="B189" s="33" t="s">
        <v>309</v>
      </c>
      <c r="C189" s="289">
        <v>9910699.0799999945</v>
      </c>
      <c r="D189" s="289">
        <v>8544411.0300000012</v>
      </c>
      <c r="E189" s="289">
        <v>18455110.109999999</v>
      </c>
      <c r="F189" s="290"/>
      <c r="G189" s="290">
        <v>67239.149999999994</v>
      </c>
      <c r="H189" s="179">
        <v>-2.7909802474151757E-2</v>
      </c>
      <c r="I189" s="36"/>
      <c r="J189" s="5"/>
      <c r="K189" s="5"/>
    </row>
    <row r="190" spans="1:11" ht="10.5" customHeight="1" x14ac:dyDescent="0.2">
      <c r="B190" s="33" t="s">
        <v>105</v>
      </c>
      <c r="C190" s="289">
        <v>3314773.1500000046</v>
      </c>
      <c r="D190" s="289">
        <v>1140611.7700000003</v>
      </c>
      <c r="E190" s="289">
        <v>4455384.9200000055</v>
      </c>
      <c r="F190" s="290"/>
      <c r="G190" s="290">
        <v>10471.299999999997</v>
      </c>
      <c r="H190" s="179">
        <v>-0.12702572637675469</v>
      </c>
      <c r="I190" s="34"/>
    </row>
    <row r="191" spans="1:11" ht="10.5" customHeight="1" x14ac:dyDescent="0.2">
      <c r="B191" s="16" t="s">
        <v>116</v>
      </c>
      <c r="C191" s="289">
        <v>20750678.939999994</v>
      </c>
      <c r="D191" s="289">
        <v>2630655.120000002</v>
      </c>
      <c r="E191" s="289">
        <v>23381334.059999999</v>
      </c>
      <c r="F191" s="290"/>
      <c r="G191" s="290">
        <v>71069.970000000016</v>
      </c>
      <c r="H191" s="179">
        <v>-0.15433701850750126</v>
      </c>
      <c r="I191" s="34"/>
    </row>
    <row r="192" spans="1:11" ht="10.5" customHeight="1" x14ac:dyDescent="0.2">
      <c r="B192" s="16" t="s">
        <v>117</v>
      </c>
      <c r="C192" s="289">
        <v>14314924.309999999</v>
      </c>
      <c r="D192" s="289">
        <v>2674326.2799999989</v>
      </c>
      <c r="E192" s="289">
        <v>16989250.59</v>
      </c>
      <c r="F192" s="290"/>
      <c r="G192" s="290">
        <v>48545.960000000014</v>
      </c>
      <c r="H192" s="179">
        <v>-0.20438028447852552</v>
      </c>
      <c r="I192" s="34"/>
      <c r="K192" s="28"/>
    </row>
    <row r="193" spans="1:11" ht="10.5" customHeight="1" x14ac:dyDescent="0.2">
      <c r="B193" s="16" t="s">
        <v>118</v>
      </c>
      <c r="C193" s="289">
        <v>224150.55000000005</v>
      </c>
      <c r="D193" s="289">
        <v>4738747.59</v>
      </c>
      <c r="E193" s="289">
        <v>4962898.1400000006</v>
      </c>
      <c r="F193" s="290"/>
      <c r="G193" s="290">
        <v>4340.8599999999997</v>
      </c>
      <c r="H193" s="179">
        <v>-2.8553666294527602E-2</v>
      </c>
      <c r="I193" s="34"/>
      <c r="K193" s="28"/>
    </row>
    <row r="194" spans="1:11" s="28" customFormat="1" ht="10.5" customHeight="1" x14ac:dyDescent="0.2">
      <c r="A194" s="24"/>
      <c r="B194" s="16" t="s">
        <v>115</v>
      </c>
      <c r="C194" s="289">
        <v>1873476.6899999995</v>
      </c>
      <c r="D194" s="289">
        <v>2602610.9299999997</v>
      </c>
      <c r="E194" s="289">
        <v>4476087.62</v>
      </c>
      <c r="F194" s="290"/>
      <c r="G194" s="290">
        <v>9298.6200000000026</v>
      </c>
      <c r="H194" s="179">
        <v>-0.15391098014235394</v>
      </c>
      <c r="I194" s="36"/>
      <c r="J194" s="5"/>
    </row>
    <row r="195" spans="1:11" s="28" customFormat="1" ht="10.5" customHeight="1" x14ac:dyDescent="0.2">
      <c r="A195" s="24"/>
      <c r="B195" s="16" t="s">
        <v>114</v>
      </c>
      <c r="C195" s="289">
        <v>12548.819999999992</v>
      </c>
      <c r="D195" s="289">
        <v>1903026.2800000024</v>
      </c>
      <c r="E195" s="289">
        <v>1915575.1000000022</v>
      </c>
      <c r="F195" s="290"/>
      <c r="G195" s="290">
        <v>4790.0300000000016</v>
      </c>
      <c r="H195" s="179">
        <v>-0.15995124338545685</v>
      </c>
      <c r="I195" s="36"/>
      <c r="J195" s="5"/>
      <c r="K195" s="5"/>
    </row>
    <row r="196" spans="1:11" s="28" customFormat="1" ht="10.5" customHeight="1" x14ac:dyDescent="0.2">
      <c r="A196" s="24"/>
      <c r="B196" s="16" t="s">
        <v>95</v>
      </c>
      <c r="C196" s="289">
        <v>163564.84000000005</v>
      </c>
      <c r="D196" s="289">
        <v>904633.67999999982</v>
      </c>
      <c r="E196" s="289">
        <v>1068198.5199999998</v>
      </c>
      <c r="F196" s="290"/>
      <c r="G196" s="290">
        <v>3072.8</v>
      </c>
      <c r="H196" s="179">
        <v>9.4024522919422537E-3</v>
      </c>
      <c r="I196" s="36"/>
      <c r="J196" s="5"/>
      <c r="K196" s="5"/>
    </row>
    <row r="197" spans="1:11" ht="10.5" customHeight="1" x14ac:dyDescent="0.2">
      <c r="B197" s="16" t="s">
        <v>381</v>
      </c>
      <c r="C197" s="289">
        <v>8694612.6399999987</v>
      </c>
      <c r="D197" s="289">
        <v>1490896.4360710001</v>
      </c>
      <c r="E197" s="289">
        <v>10185509.076071</v>
      </c>
      <c r="F197" s="290"/>
      <c r="G197" s="290">
        <v>60895.06</v>
      </c>
      <c r="H197" s="179">
        <v>0.29844981994186548</v>
      </c>
      <c r="I197" s="20"/>
    </row>
    <row r="198" spans="1:11" ht="10.5" customHeight="1" x14ac:dyDescent="0.2">
      <c r="B198" s="16" t="s">
        <v>418</v>
      </c>
      <c r="C198" s="289"/>
      <c r="D198" s="289">
        <v>23979.964592000004</v>
      </c>
      <c r="E198" s="289">
        <v>23979.964592000004</v>
      </c>
      <c r="F198" s="290"/>
      <c r="G198" s="290"/>
      <c r="H198" s="179"/>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367318.01729799999</v>
      </c>
      <c r="E200" s="289">
        <v>367318.01729799999</v>
      </c>
      <c r="F200" s="290"/>
      <c r="G200" s="290"/>
      <c r="H200" s="179">
        <v>-0.15791901078354731</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9182856.3482960016</v>
      </c>
      <c r="E202" s="289">
        <v>9182856.3482960016</v>
      </c>
      <c r="F202" s="290"/>
      <c r="G202" s="290"/>
      <c r="H202" s="179">
        <v>-0.19495918809704593</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2836.7057150000005</v>
      </c>
      <c r="E205" s="289">
        <v>2836.7057150000005</v>
      </c>
      <c r="F205" s="290"/>
      <c r="G205" s="290"/>
      <c r="H205" s="179"/>
      <c r="I205" s="34"/>
    </row>
    <row r="206" spans="1:11" ht="10.5" customHeight="1" x14ac:dyDescent="0.2">
      <c r="B206" s="16" t="s">
        <v>100</v>
      </c>
      <c r="C206" s="289">
        <v>60706.270000000019</v>
      </c>
      <c r="D206" s="289">
        <v>451688.19400000002</v>
      </c>
      <c r="E206" s="289">
        <v>512394.46399999998</v>
      </c>
      <c r="F206" s="290"/>
      <c r="G206" s="290">
        <v>2811.7799999999997</v>
      </c>
      <c r="H206" s="179">
        <v>3.7868352552537177E-2</v>
      </c>
      <c r="I206" s="34"/>
    </row>
    <row r="207" spans="1:11" ht="10.5" customHeight="1" x14ac:dyDescent="0.2">
      <c r="B207" s="16" t="s">
        <v>388</v>
      </c>
      <c r="C207" s="289">
        <v>5330.8435000000045</v>
      </c>
      <c r="D207" s="289">
        <v>27831.015500000009</v>
      </c>
      <c r="E207" s="289">
        <v>33161.859000000019</v>
      </c>
      <c r="F207" s="290"/>
      <c r="G207" s="290">
        <v>55.756949999999996</v>
      </c>
      <c r="H207" s="179">
        <v>0.74506732721178737</v>
      </c>
      <c r="I207" s="34"/>
    </row>
    <row r="208" spans="1:11" ht="10.5" customHeight="1" x14ac:dyDescent="0.2">
      <c r="B208" s="16" t="s">
        <v>94</v>
      </c>
      <c r="C208" s="289">
        <v>780.44999999999993</v>
      </c>
      <c r="D208" s="289">
        <v>34819.25</v>
      </c>
      <c r="E208" s="289">
        <v>35599.699999999997</v>
      </c>
      <c r="F208" s="290"/>
      <c r="G208" s="290"/>
      <c r="H208" s="179">
        <v>-0.34779243282617667</v>
      </c>
      <c r="I208" s="34"/>
      <c r="K208" s="28"/>
    </row>
    <row r="209" spans="1:11" ht="10.5" customHeight="1" x14ac:dyDescent="0.2">
      <c r="B209" s="16" t="s">
        <v>92</v>
      </c>
      <c r="C209" s="289">
        <v>19647.240000000005</v>
      </c>
      <c r="D209" s="289">
        <v>3314.9600000000005</v>
      </c>
      <c r="E209" s="289">
        <v>22962.200000000004</v>
      </c>
      <c r="F209" s="290"/>
      <c r="G209" s="290"/>
      <c r="H209" s="179">
        <v>-0.2893318378544335</v>
      </c>
      <c r="I209" s="34"/>
    </row>
    <row r="210" spans="1:11" s="28" customFormat="1" ht="10.5" customHeight="1" x14ac:dyDescent="0.2">
      <c r="A210" s="24"/>
      <c r="B210" s="16" t="s">
        <v>93</v>
      </c>
      <c r="C210" s="289">
        <v>20036.210000000003</v>
      </c>
      <c r="D210" s="289">
        <v>3429</v>
      </c>
      <c r="E210" s="289">
        <v>23465.210000000003</v>
      </c>
      <c r="F210" s="290"/>
      <c r="G210" s="290"/>
      <c r="H210" s="179">
        <v>-0.37019504588288665</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115540.71000000002</v>
      </c>
      <c r="D212" s="289">
        <v>1036938.8100000002</v>
      </c>
      <c r="E212" s="289">
        <v>1152479.52</v>
      </c>
      <c r="F212" s="290"/>
      <c r="G212" s="290">
        <v>4221.1000000000004</v>
      </c>
      <c r="H212" s="179">
        <v>0.74111602610587379</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8669.91</v>
      </c>
      <c r="D218" s="289">
        <v>16583.899999999998</v>
      </c>
      <c r="E218" s="289">
        <v>25253.809999999998</v>
      </c>
      <c r="F218" s="290"/>
      <c r="G218" s="290">
        <v>30.38</v>
      </c>
      <c r="H218" s="179">
        <v>0.75337151982225881</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197228.12000000002</v>
      </c>
      <c r="D221" s="295">
        <v>127825.32</v>
      </c>
      <c r="E221" s="295">
        <v>325053.44</v>
      </c>
      <c r="F221" s="296"/>
      <c r="G221" s="296">
        <v>794.24</v>
      </c>
      <c r="H221" s="190">
        <v>0.12372182964107914</v>
      </c>
      <c r="I221" s="47"/>
      <c r="J221" s="5"/>
    </row>
    <row r="222" spans="1:11" s="28" customFormat="1" ht="10.5" customHeight="1" x14ac:dyDescent="0.2">
      <c r="A222" s="24"/>
      <c r="B222" s="16" t="s">
        <v>382</v>
      </c>
      <c r="C222" s="295"/>
      <c r="D222" s="295">
        <v>550</v>
      </c>
      <c r="E222" s="295">
        <v>550</v>
      </c>
      <c r="F222" s="296"/>
      <c r="G222" s="296"/>
      <c r="H222" s="190">
        <v>-0.41176470588235292</v>
      </c>
      <c r="I222" s="47"/>
      <c r="J222" s="5"/>
    </row>
    <row r="223" spans="1:11" s="28" customFormat="1" ht="10.5" customHeight="1" x14ac:dyDescent="0.2">
      <c r="A223" s="24"/>
      <c r="B223" s="268" t="s">
        <v>255</v>
      </c>
      <c r="C223" s="295"/>
      <c r="D223" s="295">
        <v>37050</v>
      </c>
      <c r="E223" s="295">
        <v>37050</v>
      </c>
      <c r="F223" s="296"/>
      <c r="G223" s="296">
        <v>300</v>
      </c>
      <c r="H223" s="190">
        <v>-2.1191165427911773E-3</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5808990.2564000012</v>
      </c>
      <c r="E227" s="295">
        <v>5808990.2564000012</v>
      </c>
      <c r="F227" s="296"/>
      <c r="G227" s="296"/>
      <c r="H227" s="190">
        <v>0.25918586525496101</v>
      </c>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8693.8697000000011</v>
      </c>
      <c r="E229" s="295">
        <v>8693.8697000000011</v>
      </c>
      <c r="F229" s="296"/>
      <c r="G229" s="296"/>
      <c r="H229" s="190"/>
      <c r="I229" s="47"/>
      <c r="J229" s="5"/>
    </row>
    <row r="230" spans="1:11" s="28" customFormat="1" ht="10.5" customHeight="1" x14ac:dyDescent="0.2">
      <c r="A230" s="24"/>
      <c r="B230" s="16" t="s">
        <v>374</v>
      </c>
      <c r="C230" s="295">
        <v>13050</v>
      </c>
      <c r="D230" s="295">
        <v>8218.4624999999978</v>
      </c>
      <c r="E230" s="295">
        <v>21268.462499999998</v>
      </c>
      <c r="F230" s="296"/>
      <c r="G230" s="296">
        <v>87</v>
      </c>
      <c r="H230" s="190">
        <v>-0.36615631756868738</v>
      </c>
      <c r="I230" s="47"/>
      <c r="J230" s="5"/>
    </row>
    <row r="231" spans="1:11" s="28" customFormat="1" ht="10.5" customHeight="1" x14ac:dyDescent="0.2">
      <c r="A231" s="24"/>
      <c r="B231" s="16" t="s">
        <v>420</v>
      </c>
      <c r="C231" s="295"/>
      <c r="D231" s="295">
        <v>196539.87225000004</v>
      </c>
      <c r="E231" s="295">
        <v>196539.87225000004</v>
      </c>
      <c r="F231" s="296"/>
      <c r="G231" s="296"/>
      <c r="H231" s="190">
        <v>0.47944546618843242</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27901.700000000004</v>
      </c>
      <c r="D234" s="295">
        <v>225438.8195579999</v>
      </c>
      <c r="E234" s="295">
        <v>253340.51955799991</v>
      </c>
      <c r="F234" s="296"/>
      <c r="G234" s="296">
        <v>1329.144366</v>
      </c>
      <c r="H234" s="190">
        <v>0.19881931625096172</v>
      </c>
      <c r="I234" s="47"/>
      <c r="J234" s="5"/>
      <c r="K234" s="5"/>
    </row>
    <row r="235" spans="1:11" s="28" customFormat="1" ht="10.5" customHeight="1" x14ac:dyDescent="0.2">
      <c r="A235" s="24"/>
      <c r="B235" s="16" t="s">
        <v>283</v>
      </c>
      <c r="C235" s="295"/>
      <c r="D235" s="295">
        <v>-104328</v>
      </c>
      <c r="E235" s="295">
        <v>-104328</v>
      </c>
      <c r="F235" s="296"/>
      <c r="G235" s="296">
        <v>-192</v>
      </c>
      <c r="H235" s="190">
        <v>-6.3999999999999613E-3</v>
      </c>
      <c r="I235" s="47"/>
      <c r="J235" s="5"/>
    </row>
    <row r="236" spans="1:11" s="28" customFormat="1" ht="12.75" customHeight="1" x14ac:dyDescent="0.2">
      <c r="A236" s="24"/>
      <c r="B236" s="16" t="s">
        <v>279</v>
      </c>
      <c r="C236" s="295">
        <v>16</v>
      </c>
      <c r="D236" s="295">
        <v>-2931265</v>
      </c>
      <c r="E236" s="295">
        <v>-2931249</v>
      </c>
      <c r="F236" s="296"/>
      <c r="G236" s="296">
        <v>-12870</v>
      </c>
      <c r="H236" s="190">
        <v>0.92325670048100306</v>
      </c>
      <c r="I236" s="47"/>
    </row>
    <row r="237" spans="1:11" ht="10.5" customHeight="1" x14ac:dyDescent="0.2">
      <c r="B237" s="35" t="s">
        <v>245</v>
      </c>
      <c r="C237" s="297">
        <v>83819205.909999982</v>
      </c>
      <c r="D237" s="297">
        <v>60206141.842130005</v>
      </c>
      <c r="E237" s="297">
        <v>144025347.75213</v>
      </c>
      <c r="F237" s="298"/>
      <c r="G237" s="298">
        <v>446309.12561600003</v>
      </c>
      <c r="H237" s="180">
        <v>-6.2341481498523366E-2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408734646.75999844</v>
      </c>
      <c r="D239" s="295">
        <v>263753234.70303491</v>
      </c>
      <c r="E239" s="295">
        <v>672487881.46303356</v>
      </c>
      <c r="F239" s="296">
        <v>37185756.25999999</v>
      </c>
      <c r="G239" s="296">
        <v>3700517.3322500014</v>
      </c>
      <c r="H239" s="190">
        <v>-1.9381256948138303E-2</v>
      </c>
      <c r="I239" s="47"/>
    </row>
    <row r="240" spans="1:11" ht="10.5" customHeight="1" x14ac:dyDescent="0.2">
      <c r="B240" s="16" t="s">
        <v>387</v>
      </c>
      <c r="C240" s="295">
        <v>152474.13068499992</v>
      </c>
      <c r="D240" s="295">
        <v>433941.40609500016</v>
      </c>
      <c r="E240" s="295">
        <v>586415.53678000008</v>
      </c>
      <c r="F240" s="296">
        <v>116729.31080000005</v>
      </c>
      <c r="G240" s="296">
        <v>2321.1316499999998</v>
      </c>
      <c r="H240" s="190"/>
      <c r="I240" s="47"/>
    </row>
    <row r="241" spans="2:9" ht="10.5" customHeight="1" x14ac:dyDescent="0.2">
      <c r="B241" s="16" t="s">
        <v>104</v>
      </c>
      <c r="C241" s="295">
        <v>316825721.08000034</v>
      </c>
      <c r="D241" s="295">
        <v>671540752.97999918</v>
      </c>
      <c r="E241" s="295">
        <v>988366474.0599997</v>
      </c>
      <c r="F241" s="296">
        <v>369985463.77999961</v>
      </c>
      <c r="G241" s="296">
        <v>5538316.8300000001</v>
      </c>
      <c r="H241" s="190">
        <v>-1.2380830176649149E-2</v>
      </c>
      <c r="I241" s="47"/>
    </row>
    <row r="242" spans="2:9" ht="10.5" customHeight="1" x14ac:dyDescent="0.2">
      <c r="B242" s="33" t="s">
        <v>106</v>
      </c>
      <c r="C242" s="295">
        <v>291124995.31000036</v>
      </c>
      <c r="D242" s="295">
        <v>661624020.03999937</v>
      </c>
      <c r="E242" s="295">
        <v>952749015.34999967</v>
      </c>
      <c r="F242" s="296">
        <v>365305744.93999964</v>
      </c>
      <c r="G242" s="296">
        <v>5309569.25</v>
      </c>
      <c r="H242" s="190">
        <v>-8.3882938459729495E-3</v>
      </c>
      <c r="I242" s="47"/>
    </row>
    <row r="243" spans="2:9" ht="10.5" customHeight="1" x14ac:dyDescent="0.2">
      <c r="B243" s="33" t="s">
        <v>304</v>
      </c>
      <c r="C243" s="295">
        <v>8226113.2100000139</v>
      </c>
      <c r="D243" s="295">
        <v>171423400.90999982</v>
      </c>
      <c r="E243" s="295">
        <v>179649514.11999986</v>
      </c>
      <c r="F243" s="296">
        <v>148526093.34999985</v>
      </c>
      <c r="G243" s="296">
        <v>1114369.76</v>
      </c>
      <c r="H243" s="190">
        <v>3.2229092273144522E-2</v>
      </c>
      <c r="I243" s="47"/>
    </row>
    <row r="244" spans="2:9" ht="10.5" customHeight="1" x14ac:dyDescent="0.2">
      <c r="B244" s="33" t="s">
        <v>305</v>
      </c>
      <c r="C244" s="295">
        <v>32541.980000000021</v>
      </c>
      <c r="D244" s="295">
        <v>4646429.2900000038</v>
      </c>
      <c r="E244" s="295">
        <v>4678971.2700000033</v>
      </c>
      <c r="F244" s="296">
        <v>4444515.1700000046</v>
      </c>
      <c r="G244" s="296">
        <v>14745.49</v>
      </c>
      <c r="H244" s="190">
        <v>-7.3900916167402575E-2</v>
      </c>
      <c r="I244" s="47"/>
    </row>
    <row r="245" spans="2:9" ht="10.5" customHeight="1" x14ac:dyDescent="0.2">
      <c r="B245" s="33" t="s">
        <v>306</v>
      </c>
      <c r="C245" s="295">
        <v>485920.4000000002</v>
      </c>
      <c r="D245" s="295">
        <v>80613051.689999938</v>
      </c>
      <c r="E245" s="295">
        <v>81098972.089999929</v>
      </c>
      <c r="F245" s="296">
        <v>79281942.22999993</v>
      </c>
      <c r="G245" s="296">
        <v>464702.79999999987</v>
      </c>
      <c r="H245" s="190">
        <v>3.2913511837481702E-2</v>
      </c>
      <c r="I245" s="47"/>
    </row>
    <row r="246" spans="2:9" ht="10.5" customHeight="1" x14ac:dyDescent="0.2">
      <c r="B246" s="33" t="s">
        <v>307</v>
      </c>
      <c r="C246" s="295">
        <v>71608553.440000281</v>
      </c>
      <c r="D246" s="295">
        <v>66296895.17999988</v>
      </c>
      <c r="E246" s="295">
        <v>137905448.62000015</v>
      </c>
      <c r="F246" s="296">
        <v>7924750.1700000111</v>
      </c>
      <c r="G246" s="296">
        <v>839555.28000000038</v>
      </c>
      <c r="H246" s="190">
        <v>-4.9903679120492761E-2</v>
      </c>
      <c r="I246" s="47"/>
    </row>
    <row r="247" spans="2:9" ht="10.5" customHeight="1" x14ac:dyDescent="0.2">
      <c r="B247" s="33" t="s">
        <v>308</v>
      </c>
      <c r="C247" s="295">
        <v>90001858.579999983</v>
      </c>
      <c r="D247" s="295">
        <v>89763196.659999877</v>
      </c>
      <c r="E247" s="295">
        <v>179765055.23999986</v>
      </c>
      <c r="F247" s="296">
        <v>31100175.689999979</v>
      </c>
      <c r="G247" s="296">
        <v>982548.80999999994</v>
      </c>
      <c r="H247" s="190">
        <v>-3.1119260625885325E-2</v>
      </c>
      <c r="I247" s="47"/>
    </row>
    <row r="248" spans="2:9" ht="10.5" customHeight="1" x14ac:dyDescent="0.2">
      <c r="B248" s="33" t="s">
        <v>309</v>
      </c>
      <c r="C248" s="295">
        <v>120770007.70000012</v>
      </c>
      <c r="D248" s="295">
        <v>248881046.30999976</v>
      </c>
      <c r="E248" s="295">
        <v>369651054.00999987</v>
      </c>
      <c r="F248" s="296">
        <v>94028268.329999819</v>
      </c>
      <c r="G248" s="296">
        <v>1893647.11</v>
      </c>
      <c r="H248" s="190">
        <v>-7.6835739204204057E-3</v>
      </c>
      <c r="I248" s="47"/>
    </row>
    <row r="249" spans="2:9" ht="10.5" customHeight="1" x14ac:dyDescent="0.2">
      <c r="B249" s="33" t="s">
        <v>105</v>
      </c>
      <c r="C249" s="295">
        <v>25700725.769999988</v>
      </c>
      <c r="D249" s="295">
        <v>9916732.9400000013</v>
      </c>
      <c r="E249" s="295">
        <v>35617458.709999986</v>
      </c>
      <c r="F249" s="296">
        <v>4679718.8400000026</v>
      </c>
      <c r="G249" s="296">
        <v>228747.58</v>
      </c>
      <c r="H249" s="190">
        <v>-0.10840697092367935</v>
      </c>
      <c r="I249" s="47"/>
    </row>
    <row r="250" spans="2:9" ht="10.5" customHeight="1" x14ac:dyDescent="0.2">
      <c r="B250" s="16" t="s">
        <v>116</v>
      </c>
      <c r="C250" s="295">
        <v>131879507.70000018</v>
      </c>
      <c r="D250" s="295">
        <v>14765468.979999989</v>
      </c>
      <c r="E250" s="295">
        <v>146644976.68000016</v>
      </c>
      <c r="F250" s="296">
        <v>281556.19999999995</v>
      </c>
      <c r="G250" s="296">
        <v>1096660.1599999995</v>
      </c>
      <c r="H250" s="190">
        <v>-0.16296074387961101</v>
      </c>
      <c r="I250" s="47"/>
    </row>
    <row r="251" spans="2:9" ht="10.5" customHeight="1" x14ac:dyDescent="0.2">
      <c r="B251" s="16" t="s">
        <v>117</v>
      </c>
      <c r="C251" s="295">
        <v>82952385.829999983</v>
      </c>
      <c r="D251" s="295">
        <v>11693746.649999999</v>
      </c>
      <c r="E251" s="295">
        <v>94646132.480000004</v>
      </c>
      <c r="F251" s="296">
        <v>6691.2</v>
      </c>
      <c r="G251" s="296">
        <v>610132.14000000013</v>
      </c>
      <c r="H251" s="190">
        <v>-0.2093901529818708</v>
      </c>
      <c r="I251" s="47"/>
    </row>
    <row r="252" spans="2:9" ht="10.5" customHeight="1" x14ac:dyDescent="0.2">
      <c r="B252" s="16" t="s">
        <v>118</v>
      </c>
      <c r="C252" s="295">
        <v>2209234.9300000016</v>
      </c>
      <c r="D252" s="295">
        <v>47096437.780000001</v>
      </c>
      <c r="E252" s="295">
        <v>49305672.710000001</v>
      </c>
      <c r="F252" s="296"/>
      <c r="G252" s="296">
        <v>235656.53</v>
      </c>
      <c r="H252" s="190">
        <v>-6.3850777731758068E-2</v>
      </c>
      <c r="I252" s="47"/>
    </row>
    <row r="253" spans="2:9" ht="10.5" customHeight="1" x14ac:dyDescent="0.2">
      <c r="B253" s="16" t="s">
        <v>100</v>
      </c>
      <c r="C253" s="295">
        <v>7194792.4599999916</v>
      </c>
      <c r="D253" s="295">
        <v>35991620.601700015</v>
      </c>
      <c r="E253" s="295">
        <v>43186413.061700001</v>
      </c>
      <c r="F253" s="296">
        <v>29296.989999999991</v>
      </c>
      <c r="G253" s="296">
        <v>145051.34</v>
      </c>
      <c r="H253" s="190">
        <v>-0.1174324957703331</v>
      </c>
      <c r="I253" s="47"/>
    </row>
    <row r="254" spans="2:9" ht="10.5" customHeight="1" x14ac:dyDescent="0.2">
      <c r="B254" s="16" t="s">
        <v>388</v>
      </c>
      <c r="C254" s="295">
        <v>24049.219315000028</v>
      </c>
      <c r="D254" s="295">
        <v>98094.943905000066</v>
      </c>
      <c r="E254" s="295">
        <v>122144.16322000009</v>
      </c>
      <c r="F254" s="296">
        <v>14631.689200000015</v>
      </c>
      <c r="G254" s="296">
        <v>437.36834999999991</v>
      </c>
      <c r="H254" s="190"/>
      <c r="I254" s="20"/>
    </row>
    <row r="255" spans="2:9" ht="10.5" customHeight="1" x14ac:dyDescent="0.2">
      <c r="B255" s="16" t="s">
        <v>107</v>
      </c>
      <c r="C255" s="295"/>
      <c r="D255" s="295">
        <v>146774497.21000001</v>
      </c>
      <c r="E255" s="295">
        <v>146774497.21000001</v>
      </c>
      <c r="F255" s="296">
        <v>145709147.21000001</v>
      </c>
      <c r="G255" s="296">
        <v>757858.19</v>
      </c>
      <c r="H255" s="190">
        <v>4.3819936260641512E-2</v>
      </c>
      <c r="I255" s="47"/>
    </row>
    <row r="256" spans="2:9" ht="10.5" customHeight="1" x14ac:dyDescent="0.2">
      <c r="B256" s="33" t="s">
        <v>110</v>
      </c>
      <c r="C256" s="289"/>
      <c r="D256" s="289">
        <v>47719012.970000006</v>
      </c>
      <c r="E256" s="289">
        <v>47719012.970000006</v>
      </c>
      <c r="F256" s="290">
        <v>47719012.970000006</v>
      </c>
      <c r="G256" s="290">
        <v>240613.05000000005</v>
      </c>
      <c r="H256" s="179">
        <v>6.2822193851340913E-2</v>
      </c>
      <c r="I256" s="47"/>
    </row>
    <row r="257" spans="2:9" ht="10.5" customHeight="1" x14ac:dyDescent="0.2">
      <c r="B257" s="33" t="s">
        <v>109</v>
      </c>
      <c r="C257" s="295"/>
      <c r="D257" s="295">
        <v>79472126.499999985</v>
      </c>
      <c r="E257" s="295">
        <v>79472126.499999985</v>
      </c>
      <c r="F257" s="296">
        <v>79472126.499999985</v>
      </c>
      <c r="G257" s="296">
        <v>422895.13999999996</v>
      </c>
      <c r="H257" s="190">
        <v>3.8203852932339855E-2</v>
      </c>
      <c r="I257" s="47"/>
    </row>
    <row r="258" spans="2:9" ht="10.5" customHeight="1" x14ac:dyDescent="0.2">
      <c r="B258" s="33" t="s">
        <v>112</v>
      </c>
      <c r="C258" s="295"/>
      <c r="D258" s="295">
        <v>19199857.740000002</v>
      </c>
      <c r="E258" s="295">
        <v>19199857.740000002</v>
      </c>
      <c r="F258" s="296">
        <v>18517507.740000002</v>
      </c>
      <c r="G258" s="296">
        <v>92850</v>
      </c>
      <c r="H258" s="190">
        <v>2.1283152852114018E-2</v>
      </c>
      <c r="I258" s="47"/>
    </row>
    <row r="259" spans="2:9" ht="10.5" customHeight="1" x14ac:dyDescent="0.2">
      <c r="B259" s="33" t="s">
        <v>111</v>
      </c>
      <c r="C259" s="295"/>
      <c r="D259" s="295">
        <v>383500</v>
      </c>
      <c r="E259" s="295">
        <v>383500</v>
      </c>
      <c r="F259" s="296">
        <v>500</v>
      </c>
      <c r="G259" s="296">
        <v>1500</v>
      </c>
      <c r="H259" s="190">
        <v>4.4945461203777182E-2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203650863.09160012</v>
      </c>
      <c r="E263" s="295">
        <v>203650863.09160012</v>
      </c>
      <c r="F263" s="296"/>
      <c r="G263" s="296"/>
      <c r="H263" s="190">
        <v>8.138090754142846E-2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12400233.71000004</v>
      </c>
      <c r="D266" s="295">
        <v>12060223.099999994</v>
      </c>
      <c r="E266" s="295">
        <v>24460456.810000036</v>
      </c>
      <c r="F266" s="296">
        <v>1482428.1099999982</v>
      </c>
      <c r="G266" s="296">
        <v>126935.42</v>
      </c>
      <c r="H266" s="190">
        <v>-0.11161462206674966</v>
      </c>
      <c r="I266" s="47"/>
    </row>
    <row r="267" spans="2:9" ht="10.5" customHeight="1" x14ac:dyDescent="0.2">
      <c r="B267" s="16" t="s">
        <v>114</v>
      </c>
      <c r="C267" s="295">
        <v>139753.37999999989</v>
      </c>
      <c r="D267" s="295">
        <v>9045533.1899999827</v>
      </c>
      <c r="E267" s="295">
        <v>9185286.5699999835</v>
      </c>
      <c r="F267" s="296">
        <v>721.84999999999991</v>
      </c>
      <c r="G267" s="296">
        <v>51645.99000000002</v>
      </c>
      <c r="H267" s="190">
        <v>-3.6727791035545132E-2</v>
      </c>
      <c r="I267" s="47"/>
    </row>
    <row r="268" spans="2:9" ht="10.5" customHeight="1" x14ac:dyDescent="0.2">
      <c r="B268" s="16" t="s">
        <v>123</v>
      </c>
      <c r="C268" s="295">
        <v>3169385.4600000023</v>
      </c>
      <c r="D268" s="295">
        <v>17978819.399999995</v>
      </c>
      <c r="E268" s="295">
        <v>21148204.859999999</v>
      </c>
      <c r="F268" s="296">
        <v>12619.47</v>
      </c>
      <c r="G268" s="296">
        <v>140964.16999999998</v>
      </c>
      <c r="H268" s="190">
        <v>1.1621530266594293E-2</v>
      </c>
      <c r="I268" s="47"/>
    </row>
    <row r="269" spans="2:9" ht="10.5" customHeight="1" x14ac:dyDescent="0.2">
      <c r="B269" s="16" t="s">
        <v>95</v>
      </c>
      <c r="C269" s="295">
        <v>608874.52000000014</v>
      </c>
      <c r="D269" s="295">
        <v>4490435.8999999994</v>
      </c>
      <c r="E269" s="295">
        <v>5099310.42</v>
      </c>
      <c r="F269" s="296">
        <v>3914033.62</v>
      </c>
      <c r="G269" s="296">
        <v>13048.360000000002</v>
      </c>
      <c r="H269" s="190">
        <v>-3.4751319545610837E-2</v>
      </c>
      <c r="I269" s="47"/>
    </row>
    <row r="270" spans="2:9" ht="10.5" customHeight="1" x14ac:dyDescent="0.2">
      <c r="B270" s="16" t="s">
        <v>422</v>
      </c>
      <c r="C270" s="295">
        <v>17470785.180000003</v>
      </c>
      <c r="D270" s="295">
        <v>8336078.2610709975</v>
      </c>
      <c r="E270" s="295">
        <v>25806863.441071007</v>
      </c>
      <c r="F270" s="296">
        <v>33898.700000000004</v>
      </c>
      <c r="G270" s="296">
        <v>150682.49000000002</v>
      </c>
      <c r="H270" s="190">
        <v>0.13189119560526796</v>
      </c>
      <c r="I270" s="47"/>
    </row>
    <row r="271" spans="2:9" ht="10.5" customHeight="1" x14ac:dyDescent="0.2">
      <c r="B271" s="16" t="s">
        <v>418</v>
      </c>
      <c r="C271" s="295"/>
      <c r="D271" s="295">
        <v>123568.45239200001</v>
      </c>
      <c r="E271" s="295">
        <v>123568.45239200001</v>
      </c>
      <c r="F271" s="296"/>
      <c r="G271" s="296">
        <v>3528</v>
      </c>
      <c r="H271" s="190">
        <v>-0.18524615247689957</v>
      </c>
      <c r="I271" s="47"/>
    </row>
    <row r="272" spans="2:9" ht="10.5" customHeight="1" x14ac:dyDescent="0.2">
      <c r="B272" s="16" t="s">
        <v>444</v>
      </c>
      <c r="C272" s="295"/>
      <c r="D272" s="295">
        <v>1059607.4801700001</v>
      </c>
      <c r="E272" s="295">
        <v>1059607.4801700001</v>
      </c>
      <c r="F272" s="296"/>
      <c r="G272" s="296"/>
      <c r="H272" s="190">
        <v>6.3926927933364741E-2</v>
      </c>
      <c r="I272" s="34"/>
    </row>
    <row r="273" spans="2:11" ht="10.5" customHeight="1" x14ac:dyDescent="0.2">
      <c r="B273" s="16" t="s">
        <v>441</v>
      </c>
      <c r="C273" s="295"/>
      <c r="D273" s="295">
        <v>7568689.0153339971</v>
      </c>
      <c r="E273" s="295">
        <v>7568689.0153339971</v>
      </c>
      <c r="F273" s="296"/>
      <c r="G273" s="296"/>
      <c r="H273" s="190">
        <v>0.31738546562098735</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9182856.3482960016</v>
      </c>
      <c r="E275" s="295">
        <v>9182856.3482960016</v>
      </c>
      <c r="F275" s="296"/>
      <c r="G275" s="296"/>
      <c r="H275" s="190">
        <v>-0.19495918809704593</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294164.00647999998</v>
      </c>
      <c r="E278" s="295">
        <v>294164.00647999998</v>
      </c>
      <c r="F278" s="296"/>
      <c r="G278" s="296"/>
      <c r="H278" s="190">
        <v>-0.1395790362852859</v>
      </c>
      <c r="I278" s="47"/>
    </row>
    <row r="279" spans="2:11" ht="10.5" customHeight="1" x14ac:dyDescent="0.2">
      <c r="B279" s="269" t="s">
        <v>412</v>
      </c>
      <c r="C279" s="295"/>
      <c r="D279" s="295">
        <v>271729.55027000001</v>
      </c>
      <c r="E279" s="295">
        <v>271729.55027000001</v>
      </c>
      <c r="F279" s="296"/>
      <c r="G279" s="296"/>
      <c r="H279" s="190">
        <v>0.56307951263810718</v>
      </c>
      <c r="I279" s="47"/>
    </row>
    <row r="280" spans="2:11" ht="10.5" customHeight="1" x14ac:dyDescent="0.2">
      <c r="B280" s="16" t="s">
        <v>94</v>
      </c>
      <c r="C280" s="295">
        <v>31105.149999999991</v>
      </c>
      <c r="D280" s="295">
        <v>698704.18</v>
      </c>
      <c r="E280" s="295">
        <v>729809.33</v>
      </c>
      <c r="F280" s="296"/>
      <c r="G280" s="296">
        <v>1688.83</v>
      </c>
      <c r="H280" s="190">
        <v>-0.13698230006200207</v>
      </c>
      <c r="I280" s="47"/>
    </row>
    <row r="281" spans="2:11" ht="10.5" customHeight="1" x14ac:dyDescent="0.2">
      <c r="B281" s="16" t="s">
        <v>92</v>
      </c>
      <c r="C281" s="295">
        <v>152022.30000000002</v>
      </c>
      <c r="D281" s="295">
        <v>21319.800000000003</v>
      </c>
      <c r="E281" s="295">
        <v>173342.1</v>
      </c>
      <c r="F281" s="296">
        <v>396.86</v>
      </c>
      <c r="G281" s="296">
        <v>462.02000000000004</v>
      </c>
      <c r="H281" s="190">
        <v>-0.37484237357508654</v>
      </c>
      <c r="I281" s="47"/>
    </row>
    <row r="282" spans="2:11" ht="10.5" customHeight="1" x14ac:dyDescent="0.2">
      <c r="B282" s="16" t="s">
        <v>93</v>
      </c>
      <c r="C282" s="295">
        <v>269818.20000000013</v>
      </c>
      <c r="D282" s="295">
        <v>41752.5</v>
      </c>
      <c r="E282" s="295">
        <v>311570.70000000019</v>
      </c>
      <c r="F282" s="296">
        <v>13371.819999999998</v>
      </c>
      <c r="G282" s="296">
        <v>949.65000000000009</v>
      </c>
      <c r="H282" s="190">
        <v>-0.27417804931310319</v>
      </c>
      <c r="I282" s="47"/>
    </row>
    <row r="283" spans="2:11" ht="10.5" customHeight="1" x14ac:dyDescent="0.2">
      <c r="B283" s="16" t="s">
        <v>91</v>
      </c>
      <c r="C283" s="295">
        <v>2198552.9500000002</v>
      </c>
      <c r="D283" s="295">
        <v>1352040.79</v>
      </c>
      <c r="E283" s="295">
        <v>3550593.7399999998</v>
      </c>
      <c r="F283" s="296">
        <v>105361.91</v>
      </c>
      <c r="G283" s="296">
        <v>26738.560000000001</v>
      </c>
      <c r="H283" s="190">
        <v>-8.68810289881915E-2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269513.70000000024</v>
      </c>
      <c r="D285" s="295">
        <v>251427.77000000005</v>
      </c>
      <c r="E285" s="295">
        <v>520941.4700000002</v>
      </c>
      <c r="F285" s="296">
        <v>218.15999999999997</v>
      </c>
      <c r="G285" s="296">
        <v>3026.82</v>
      </c>
      <c r="H285" s="190">
        <v>0.18914675525626024</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151377.66</v>
      </c>
      <c r="E287" s="295">
        <v>151377.66</v>
      </c>
      <c r="F287" s="296"/>
      <c r="G287" s="296">
        <v>875</v>
      </c>
      <c r="H287" s="190">
        <v>-0.26301544195901305</v>
      </c>
      <c r="I287" s="47"/>
    </row>
    <row r="288" spans="2:11" ht="10.5" customHeight="1" x14ac:dyDescent="0.2">
      <c r="B288" s="268" t="s">
        <v>255</v>
      </c>
      <c r="C288" s="295"/>
      <c r="D288" s="295">
        <v>526418.39999999991</v>
      </c>
      <c r="E288" s="295">
        <v>526418.39999999991</v>
      </c>
      <c r="F288" s="296">
        <v>488618.39999999997</v>
      </c>
      <c r="G288" s="296">
        <v>3536.04</v>
      </c>
      <c r="H288" s="190">
        <v>-9.6677461085216132E-2</v>
      </c>
      <c r="I288" s="47"/>
      <c r="K288" s="28"/>
    </row>
    <row r="289" spans="1:11" ht="10.5" customHeight="1" x14ac:dyDescent="0.2">
      <c r="B289" s="268" t="s">
        <v>486</v>
      </c>
      <c r="C289" s="295"/>
      <c r="D289" s="295">
        <v>2155968.1962000015</v>
      </c>
      <c r="E289" s="295">
        <v>2155968.1962000015</v>
      </c>
      <c r="F289" s="296"/>
      <c r="G289" s="296"/>
      <c r="H289" s="190">
        <v>-0.33157467608521651</v>
      </c>
      <c r="I289" s="47"/>
    </row>
    <row r="290" spans="1:11" ht="10.5" customHeight="1" x14ac:dyDescent="0.2">
      <c r="B290" s="268" t="s">
        <v>487</v>
      </c>
      <c r="C290" s="295"/>
      <c r="D290" s="295">
        <v>2017499.2828000002</v>
      </c>
      <c r="E290" s="295">
        <v>2017499.2828000002</v>
      </c>
      <c r="F290" s="296"/>
      <c r="G290" s="296"/>
      <c r="H290" s="190">
        <v>9.7023971860597191E-2</v>
      </c>
      <c r="I290" s="47"/>
      <c r="K290" s="28"/>
    </row>
    <row r="291" spans="1:11" ht="10.5" customHeight="1" x14ac:dyDescent="0.2">
      <c r="B291" s="16" t="s">
        <v>374</v>
      </c>
      <c r="C291" s="295">
        <v>133433.48000000004</v>
      </c>
      <c r="D291" s="295">
        <v>124065.99749999998</v>
      </c>
      <c r="E291" s="295">
        <v>257499.47750000001</v>
      </c>
      <c r="F291" s="296"/>
      <c r="G291" s="296">
        <v>657</v>
      </c>
      <c r="H291" s="190">
        <v>-0.27770687478504885</v>
      </c>
      <c r="I291" s="47"/>
      <c r="K291" s="28"/>
    </row>
    <row r="292" spans="1:11" ht="10.5" customHeight="1" x14ac:dyDescent="0.2">
      <c r="B292" s="16" t="s">
        <v>420</v>
      </c>
      <c r="C292" s="295"/>
      <c r="D292" s="295">
        <v>13293648.560154997</v>
      </c>
      <c r="E292" s="295">
        <v>13293648.560154997</v>
      </c>
      <c r="F292" s="296"/>
      <c r="G292" s="296"/>
      <c r="H292" s="190">
        <v>0.29550880277406066</v>
      </c>
      <c r="I292" s="47"/>
      <c r="K292" s="28"/>
    </row>
    <row r="293" spans="1:11" ht="10.5" customHeight="1" x14ac:dyDescent="0.2">
      <c r="B293" s="574" t="s">
        <v>460</v>
      </c>
      <c r="C293" s="295"/>
      <c r="D293" s="295">
        <v>-495.24</v>
      </c>
      <c r="E293" s="295">
        <v>-495.24</v>
      </c>
      <c r="F293" s="296"/>
      <c r="G293" s="296"/>
      <c r="H293" s="190"/>
      <c r="I293" s="47"/>
      <c r="K293" s="28"/>
    </row>
    <row r="294" spans="1:11" ht="13.5" customHeight="1" x14ac:dyDescent="0.2">
      <c r="B294" s="16" t="s">
        <v>99</v>
      </c>
      <c r="C294" s="295">
        <v>513133.52000000101</v>
      </c>
      <c r="D294" s="295">
        <v>1667348.2106330001</v>
      </c>
      <c r="E294" s="295">
        <v>2180481.7306330018</v>
      </c>
      <c r="F294" s="296">
        <v>224462.91445200003</v>
      </c>
      <c r="G294" s="296">
        <v>7769.9366280000004</v>
      </c>
      <c r="H294" s="190">
        <v>0.11698016784874299</v>
      </c>
      <c r="I294" s="117"/>
      <c r="K294" s="28"/>
    </row>
    <row r="295" spans="1:11" s="28" customFormat="1" ht="14.25" customHeight="1" x14ac:dyDescent="0.2">
      <c r="A295" s="24"/>
      <c r="B295" s="16" t="s">
        <v>283</v>
      </c>
      <c r="C295" s="295"/>
      <c r="D295" s="295">
        <v>-3055428.07</v>
      </c>
      <c r="E295" s="295">
        <v>-3055428.07</v>
      </c>
      <c r="F295" s="296">
        <v>-26904</v>
      </c>
      <c r="G295" s="296">
        <v>-21000</v>
      </c>
      <c r="H295" s="190">
        <v>4.0127313490961214E-2</v>
      </c>
      <c r="I295" s="47"/>
      <c r="J295" s="5"/>
    </row>
    <row r="296" spans="1:11" s="28" customFormat="1" ht="14.25" customHeight="1" x14ac:dyDescent="0.2">
      <c r="A296" s="24"/>
      <c r="B296" s="16" t="s">
        <v>279</v>
      </c>
      <c r="C296" s="295">
        <v>29</v>
      </c>
      <c r="D296" s="295">
        <v>-56577054</v>
      </c>
      <c r="E296" s="295">
        <v>-56577025</v>
      </c>
      <c r="F296" s="296">
        <v>-115433</v>
      </c>
      <c r="G296" s="296">
        <v>-357583</v>
      </c>
      <c r="H296" s="190">
        <v>0.78131235501577012</v>
      </c>
      <c r="I296" s="47"/>
    </row>
    <row r="297" spans="1:11" s="28" customFormat="1" ht="11.25" customHeight="1" x14ac:dyDescent="0.2">
      <c r="A297" s="24"/>
      <c r="B297" s="263" t="s">
        <v>286</v>
      </c>
      <c r="C297" s="299">
        <v>987329452.65999925</v>
      </c>
      <c r="D297" s="299">
        <v>1428878957.0876353</v>
      </c>
      <c r="E297" s="299">
        <v>2416208409.7476349</v>
      </c>
      <c r="F297" s="300">
        <v>559463067.45445144</v>
      </c>
      <c r="G297" s="300">
        <v>12240876.308878005</v>
      </c>
      <c r="H297" s="234">
        <v>-3.6047942635864083E-2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JUIN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42500363.939999431</v>
      </c>
      <c r="D310" s="301">
        <v>246639936.34699991</v>
      </c>
      <c r="E310" s="301">
        <v>289140300.28699934</v>
      </c>
      <c r="F310" s="302">
        <v>1148279.2599999669</v>
      </c>
      <c r="G310" s="302">
        <v>1099382.0389999978</v>
      </c>
      <c r="H310" s="239">
        <v>-0.13138070997321738</v>
      </c>
      <c r="I310" s="20"/>
    </row>
    <row r="311" spans="1:11" ht="10.5" customHeight="1" x14ac:dyDescent="0.2">
      <c r="A311" s="2"/>
      <c r="B311" s="37" t="s">
        <v>126</v>
      </c>
      <c r="C311" s="301">
        <v>212971.04999999993</v>
      </c>
      <c r="D311" s="301">
        <v>3190948.0099999988</v>
      </c>
      <c r="E311" s="301">
        <v>3403919.0599999991</v>
      </c>
      <c r="F311" s="302"/>
      <c r="G311" s="302">
        <v>11677.979999999998</v>
      </c>
      <c r="H311" s="239"/>
      <c r="I311" s="20"/>
    </row>
    <row r="312" spans="1:11" ht="10.5" customHeight="1" x14ac:dyDescent="0.2">
      <c r="A312" s="2"/>
      <c r="B312" s="37" t="s">
        <v>127</v>
      </c>
      <c r="C312" s="301">
        <v>14534927.559999982</v>
      </c>
      <c r="D312" s="301">
        <v>189752041.98000032</v>
      </c>
      <c r="E312" s="301">
        <v>204286969.54000029</v>
      </c>
      <c r="F312" s="302"/>
      <c r="G312" s="302">
        <v>713937.60000000009</v>
      </c>
      <c r="H312" s="239">
        <v>0.84795651639049585</v>
      </c>
      <c r="I312" s="20"/>
    </row>
    <row r="313" spans="1:11" ht="10.5" customHeight="1" x14ac:dyDescent="0.2">
      <c r="A313" s="2"/>
      <c r="B313" s="37" t="s">
        <v>219</v>
      </c>
      <c r="C313" s="301">
        <v>12194757.200000435</v>
      </c>
      <c r="D313" s="301">
        <v>118858995.6099993</v>
      </c>
      <c r="E313" s="301">
        <v>131053752.80999973</v>
      </c>
      <c r="F313" s="302"/>
      <c r="G313" s="302">
        <v>491006.18000000011</v>
      </c>
      <c r="H313" s="239">
        <v>1.5594844572068389E-2</v>
      </c>
      <c r="I313" s="20"/>
    </row>
    <row r="314" spans="1:11" ht="10.5" customHeight="1" x14ac:dyDescent="0.2">
      <c r="A314" s="2"/>
      <c r="B314" s="37" t="s">
        <v>312</v>
      </c>
      <c r="C314" s="301"/>
      <c r="D314" s="301">
        <v>725810.28910999978</v>
      </c>
      <c r="E314" s="301">
        <v>725810.28910999978</v>
      </c>
      <c r="F314" s="302"/>
      <c r="G314" s="302"/>
      <c r="H314" s="239">
        <v>0.43822621302827058</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10961.400000000005</v>
      </c>
      <c r="D318" s="301">
        <v>25813.8</v>
      </c>
      <c r="E318" s="301">
        <v>36775.200000000004</v>
      </c>
      <c r="F318" s="302"/>
      <c r="G318" s="302">
        <v>278</v>
      </c>
      <c r="H318" s="239">
        <v>0.15452136677005712</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70698.100600000005</v>
      </c>
      <c r="E320" s="301">
        <v>70698.100600000005</v>
      </c>
      <c r="F320" s="302"/>
      <c r="G320" s="302"/>
      <c r="H320" s="239">
        <v>-0.46600450927272496</v>
      </c>
      <c r="I320" s="20"/>
    </row>
    <row r="321" spans="1:11" ht="10.5" customHeight="1" x14ac:dyDescent="0.2">
      <c r="A321" s="2"/>
      <c r="B321" s="16" t="s">
        <v>423</v>
      </c>
      <c r="C321" s="301"/>
      <c r="D321" s="301">
        <v>5940</v>
      </c>
      <c r="E321" s="301">
        <v>5940</v>
      </c>
      <c r="F321" s="302"/>
      <c r="G321" s="302">
        <v>60</v>
      </c>
      <c r="H321" s="239"/>
      <c r="I321" s="20"/>
    </row>
    <row r="322" spans="1:11" s="28" customFormat="1" ht="10.5" customHeight="1" x14ac:dyDescent="0.2">
      <c r="A322" s="54"/>
      <c r="B322" s="16" t="s">
        <v>280</v>
      </c>
      <c r="C322" s="301"/>
      <c r="D322" s="301">
        <v>-5725293.910000016</v>
      </c>
      <c r="E322" s="301">
        <v>-5725293.910000016</v>
      </c>
      <c r="F322" s="302">
        <v>-687.5</v>
      </c>
      <c r="G322" s="302">
        <v>-42398.710000000021</v>
      </c>
      <c r="H322" s="239">
        <v>0.26671941981680414</v>
      </c>
      <c r="I322" s="27"/>
      <c r="J322" s="5"/>
    </row>
    <row r="323" spans="1:11" s="28" customFormat="1" ht="15.75" customHeight="1" x14ac:dyDescent="0.2">
      <c r="A323" s="54"/>
      <c r="B323" s="35" t="s">
        <v>131</v>
      </c>
      <c r="C323" s="303">
        <v>69453981.149999842</v>
      </c>
      <c r="D323" s="303">
        <v>553544890.2267096</v>
      </c>
      <c r="E323" s="303">
        <v>622998871.37670934</v>
      </c>
      <c r="F323" s="304">
        <v>1147591.7599999669</v>
      </c>
      <c r="G323" s="304">
        <v>2273943.0889999978</v>
      </c>
      <c r="H323" s="237">
        <v>-7.6332347978419257E-2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141101939.80999961</v>
      </c>
      <c r="D325" s="301">
        <v>95436316.849999592</v>
      </c>
      <c r="E325" s="301">
        <v>236538256.65999925</v>
      </c>
      <c r="F325" s="302">
        <v>5984462.5800000047</v>
      </c>
      <c r="G325" s="302">
        <v>1256669.8799999999</v>
      </c>
      <c r="H325" s="239">
        <v>-6.2706881245607304E-2</v>
      </c>
      <c r="I325" s="20"/>
    </row>
    <row r="326" spans="1:11" ht="10.5" customHeight="1" x14ac:dyDescent="0.2">
      <c r="A326" s="2"/>
      <c r="B326" s="37" t="s">
        <v>133</v>
      </c>
      <c r="C326" s="301">
        <v>27551139.189999975</v>
      </c>
      <c r="D326" s="301">
        <v>100666104.84999898</v>
      </c>
      <c r="E326" s="301">
        <v>128217244.03999896</v>
      </c>
      <c r="F326" s="302">
        <v>4649231.8800000232</v>
      </c>
      <c r="G326" s="302">
        <v>539014.17999999993</v>
      </c>
      <c r="H326" s="239">
        <v>0.15396767168523162</v>
      </c>
      <c r="I326" s="20"/>
    </row>
    <row r="327" spans="1:11" ht="10.5" customHeight="1" x14ac:dyDescent="0.2">
      <c r="A327" s="2"/>
      <c r="B327" s="37" t="s">
        <v>134</v>
      </c>
      <c r="C327" s="305">
        <v>662221.21000000602</v>
      </c>
      <c r="D327" s="301">
        <v>6863869.2700000023</v>
      </c>
      <c r="E327" s="301">
        <v>7526090.4800000088</v>
      </c>
      <c r="F327" s="302">
        <v>5449445.8500000043</v>
      </c>
      <c r="G327" s="302">
        <v>25140.310000000005</v>
      </c>
      <c r="H327" s="239">
        <v>-0.50300725171124683</v>
      </c>
      <c r="I327" s="20"/>
    </row>
    <row r="328" spans="1:11" ht="10.5" customHeight="1" x14ac:dyDescent="0.2">
      <c r="A328" s="2"/>
      <c r="B328" s="37" t="s">
        <v>220</v>
      </c>
      <c r="C328" s="301">
        <v>1906949.0100000002</v>
      </c>
      <c r="D328" s="301">
        <v>12539564.380000001</v>
      </c>
      <c r="E328" s="301">
        <v>14446513.390000002</v>
      </c>
      <c r="F328" s="302">
        <v>2785.3199999999997</v>
      </c>
      <c r="G328" s="302">
        <v>75024.87</v>
      </c>
      <c r="H328" s="239">
        <v>-0.10210809397790765</v>
      </c>
      <c r="I328" s="20"/>
    </row>
    <row r="329" spans="1:11" ht="10.5" customHeight="1" x14ac:dyDescent="0.2">
      <c r="A329" s="2"/>
      <c r="B329" s="37" t="s">
        <v>352</v>
      </c>
      <c r="C329" s="301"/>
      <c r="D329" s="301">
        <v>2408300.4002099996</v>
      </c>
      <c r="E329" s="301">
        <v>2408300.4002099996</v>
      </c>
      <c r="F329" s="302"/>
      <c r="G329" s="302"/>
      <c r="H329" s="239">
        <v>0.13548277763290084</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86.4</v>
      </c>
      <c r="D331" s="301">
        <v>4222</v>
      </c>
      <c r="E331" s="301">
        <v>4308.3999999999996</v>
      </c>
      <c r="F331" s="302"/>
      <c r="G331" s="302">
        <v>10</v>
      </c>
      <c r="H331" s="239"/>
      <c r="I331" s="20"/>
      <c r="K331" s="28"/>
    </row>
    <row r="332" spans="1:11" ht="10.5" customHeight="1" x14ac:dyDescent="0.2">
      <c r="A332" s="2"/>
      <c r="B332" s="574" t="s">
        <v>453</v>
      </c>
      <c r="C332" s="301"/>
      <c r="D332" s="301">
        <v>1968</v>
      </c>
      <c r="E332" s="301">
        <v>1968</v>
      </c>
      <c r="F332" s="302"/>
      <c r="G332" s="302"/>
      <c r="H332" s="239">
        <v>-0.50151975683890582</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18034</v>
      </c>
      <c r="D334" s="301">
        <v>25300</v>
      </c>
      <c r="E334" s="301">
        <v>43334</v>
      </c>
      <c r="F334" s="302"/>
      <c r="G334" s="302">
        <v>442</v>
      </c>
      <c r="H334" s="239">
        <v>-9.057712486883529E-2</v>
      </c>
      <c r="I334" s="20"/>
    </row>
    <row r="335" spans="1:11" ht="10.5" customHeight="1" x14ac:dyDescent="0.2">
      <c r="A335" s="2"/>
      <c r="B335" s="16" t="s">
        <v>280</v>
      </c>
      <c r="C335" s="301"/>
      <c r="D335" s="301">
        <v>-11057656.749999991</v>
      </c>
      <c r="E335" s="301">
        <v>-11057656.749999991</v>
      </c>
      <c r="F335" s="302">
        <v>-558.66</v>
      </c>
      <c r="G335" s="302">
        <v>-64916.130000000012</v>
      </c>
      <c r="H335" s="239">
        <v>0.46686082565664222</v>
      </c>
      <c r="I335" s="20"/>
    </row>
    <row r="336" spans="1:11" s="28" customFormat="1" ht="16.5" customHeight="1" x14ac:dyDescent="0.2">
      <c r="A336" s="54"/>
      <c r="B336" s="35" t="s">
        <v>135</v>
      </c>
      <c r="C336" s="303">
        <v>171240369.61999962</v>
      </c>
      <c r="D336" s="303">
        <v>206887989.00020862</v>
      </c>
      <c r="E336" s="303">
        <v>378128358.62020826</v>
      </c>
      <c r="F336" s="304">
        <v>16085366.970000029</v>
      </c>
      <c r="G336" s="304">
        <v>1831385.1099999999</v>
      </c>
      <c r="H336" s="237">
        <v>-2.879638601458856E-2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43051703.459999576</v>
      </c>
      <c r="D338" s="301">
        <v>31666532.71000009</v>
      </c>
      <c r="E338" s="301">
        <v>74718236.169999644</v>
      </c>
      <c r="F338" s="302">
        <v>330685.81000000006</v>
      </c>
      <c r="G338" s="302">
        <v>312847.3899999999</v>
      </c>
      <c r="H338" s="239">
        <v>-4.9783822986680493E-2</v>
      </c>
      <c r="I338" s="20"/>
      <c r="K338" s="28"/>
    </row>
    <row r="339" spans="1:11" ht="10.5" customHeight="1" x14ac:dyDescent="0.2">
      <c r="A339" s="2"/>
      <c r="B339" s="37" t="s">
        <v>221</v>
      </c>
      <c r="C339" s="301">
        <v>20589.760000000002</v>
      </c>
      <c r="D339" s="301">
        <v>627179.42999999993</v>
      </c>
      <c r="E339" s="301">
        <v>647769.18999999994</v>
      </c>
      <c r="F339" s="302">
        <v>14.5</v>
      </c>
      <c r="G339" s="302">
        <v>1462.85</v>
      </c>
      <c r="H339" s="239">
        <v>-8.5597043540144746E-2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380</v>
      </c>
      <c r="E341" s="301">
        <v>380</v>
      </c>
      <c r="F341" s="302"/>
      <c r="G341" s="302"/>
      <c r="H341" s="239">
        <v>0.35714285714285721</v>
      </c>
      <c r="I341" s="27"/>
      <c r="J341" s="5"/>
    </row>
    <row r="342" spans="1:11" s="28" customFormat="1" ht="10.5" customHeight="1" x14ac:dyDescent="0.2">
      <c r="A342" s="54"/>
      <c r="B342" s="16" t="s">
        <v>436</v>
      </c>
      <c r="C342" s="301">
        <v>163875</v>
      </c>
      <c r="D342" s="301">
        <v>145476</v>
      </c>
      <c r="E342" s="301">
        <v>309351</v>
      </c>
      <c r="F342" s="302"/>
      <c r="G342" s="302">
        <v>1100</v>
      </c>
      <c r="H342" s="239">
        <v>-2.5922522609662657E-3</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-236785.66999999981</v>
      </c>
      <c r="E345" s="301">
        <v>-236785.66999999981</v>
      </c>
      <c r="F345" s="302"/>
      <c r="G345" s="302">
        <v>-855.41</v>
      </c>
      <c r="H345" s="239">
        <v>0.35524779927748606</v>
      </c>
      <c r="I345" s="20"/>
    </row>
    <row r="346" spans="1:11" s="28" customFormat="1" ht="16.5" customHeight="1" x14ac:dyDescent="0.2">
      <c r="A346" s="54"/>
      <c r="B346" s="16" t="s">
        <v>356</v>
      </c>
      <c r="C346" s="301"/>
      <c r="D346" s="301">
        <v>398461.04893000005</v>
      </c>
      <c r="E346" s="301">
        <v>398461.04893000005</v>
      </c>
      <c r="F346" s="302"/>
      <c r="G346" s="302"/>
      <c r="H346" s="239">
        <v>0.3169052831265613</v>
      </c>
      <c r="I346" s="27"/>
      <c r="J346" s="5"/>
    </row>
    <row r="347" spans="1:11" ht="10.5" customHeight="1" x14ac:dyDescent="0.2">
      <c r="A347" s="2"/>
      <c r="B347" s="35" t="s">
        <v>137</v>
      </c>
      <c r="C347" s="303">
        <v>43236168.219999574</v>
      </c>
      <c r="D347" s="303">
        <v>32601243.518930085</v>
      </c>
      <c r="E347" s="303">
        <v>75837411.738929644</v>
      </c>
      <c r="F347" s="304">
        <v>330700.31000000006</v>
      </c>
      <c r="G347" s="304">
        <v>314554.8299999999</v>
      </c>
      <c r="H347" s="237">
        <v>-4.9413243517934857E-2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12968052.280000035</v>
      </c>
      <c r="D349" s="301">
        <v>4361103.7900000177</v>
      </c>
      <c r="E349" s="301">
        <v>17329156.070000052</v>
      </c>
      <c r="F349" s="302">
        <v>4965.68</v>
      </c>
      <c r="G349" s="302">
        <v>61126.719999999987</v>
      </c>
      <c r="H349" s="239">
        <v>4.7169523671174662E-2</v>
      </c>
      <c r="I349" s="56"/>
      <c r="J349" s="5"/>
    </row>
    <row r="350" spans="1:11" s="57" customFormat="1" ht="10.5" customHeight="1" x14ac:dyDescent="0.2">
      <c r="A350" s="6"/>
      <c r="B350" s="37" t="s">
        <v>222</v>
      </c>
      <c r="C350" s="301">
        <v>568.5</v>
      </c>
      <c r="D350" s="301">
        <v>5446.2300000000014</v>
      </c>
      <c r="E350" s="301">
        <v>6014.7300000000014</v>
      </c>
      <c r="F350" s="302">
        <v>2.5</v>
      </c>
      <c r="G350" s="302">
        <v>8.74</v>
      </c>
      <c r="H350" s="239">
        <v>-4.928301815215963E-2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769.8</v>
      </c>
      <c r="D352" s="306">
        <v>1150</v>
      </c>
      <c r="E352" s="306">
        <v>1919.8</v>
      </c>
      <c r="F352" s="307"/>
      <c r="G352" s="307"/>
      <c r="H352" s="182">
        <v>3.6161485319516462E-2</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-503109.52000000014</v>
      </c>
      <c r="E357" s="306">
        <v>-503109.52000000014</v>
      </c>
      <c r="F357" s="307"/>
      <c r="G357" s="307">
        <v>-1787.78</v>
      </c>
      <c r="H357" s="182">
        <v>0.81608795344982932</v>
      </c>
      <c r="I357" s="59"/>
    </row>
    <row r="358" spans="1:11" s="57" customFormat="1" ht="10.5" customHeight="1" x14ac:dyDescent="0.2">
      <c r="A358" s="6"/>
      <c r="B358" s="35" t="s">
        <v>142</v>
      </c>
      <c r="C358" s="308">
        <v>12969390.580000035</v>
      </c>
      <c r="D358" s="308">
        <v>3864590.5000000177</v>
      </c>
      <c r="E358" s="308">
        <v>16833981.08000005</v>
      </c>
      <c r="F358" s="309">
        <v>4968.18</v>
      </c>
      <c r="G358" s="309">
        <v>59347.679999999986</v>
      </c>
      <c r="H358" s="183">
        <v>3.4046230303112823E-2</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367611.69000000157</v>
      </c>
      <c r="D360" s="306">
        <v>51430.80000000001</v>
      </c>
      <c r="E360" s="306">
        <v>419042.49000000162</v>
      </c>
      <c r="F360" s="307"/>
      <c r="G360" s="307">
        <v>1339.5700000000002</v>
      </c>
      <c r="H360" s="182"/>
      <c r="I360" s="56"/>
      <c r="J360" s="5"/>
      <c r="K360" s="209"/>
    </row>
    <row r="361" spans="1:11" s="57" customFormat="1" ht="10.5" customHeight="1" x14ac:dyDescent="0.2">
      <c r="A361" s="6"/>
      <c r="B361" s="37" t="s">
        <v>179</v>
      </c>
      <c r="C361" s="364">
        <v>52753.829999999973</v>
      </c>
      <c r="D361" s="306">
        <v>5744129.9499999778</v>
      </c>
      <c r="E361" s="306">
        <v>5796883.7799999779</v>
      </c>
      <c r="F361" s="307">
        <v>3082.71</v>
      </c>
      <c r="G361" s="307">
        <v>19138.030000000002</v>
      </c>
      <c r="H361" s="182">
        <v>9.845553960009612E-2</v>
      </c>
      <c r="I361" s="56"/>
      <c r="J361" s="5"/>
      <c r="K361" s="209"/>
    </row>
    <row r="362" spans="1:11" s="57" customFormat="1" ht="10.5" customHeight="1" x14ac:dyDescent="0.2">
      <c r="A362" s="6"/>
      <c r="B362" s="37" t="s">
        <v>223</v>
      </c>
      <c r="C362" s="306">
        <v>695.51</v>
      </c>
      <c r="D362" s="306">
        <v>134913.10000000003</v>
      </c>
      <c r="E362" s="306">
        <v>135608.61000000004</v>
      </c>
      <c r="F362" s="307"/>
      <c r="G362" s="307">
        <v>438.69999999999993</v>
      </c>
      <c r="H362" s="182">
        <v>-5.8147699734325209E-2</v>
      </c>
      <c r="I362" s="56"/>
      <c r="J362" s="5"/>
    </row>
    <row r="363" spans="1:11" s="60" customFormat="1" ht="10.5" customHeight="1" x14ac:dyDescent="0.2">
      <c r="A363" s="24"/>
      <c r="B363" s="37" t="s">
        <v>498</v>
      </c>
      <c r="C363" s="306"/>
      <c r="D363" s="306">
        <v>870</v>
      </c>
      <c r="E363" s="306">
        <v>870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-94919.58999999988</v>
      </c>
      <c r="E367" s="306">
        <v>-94919.58999999988</v>
      </c>
      <c r="F367" s="307"/>
      <c r="G367" s="307">
        <v>-407.95000000000005</v>
      </c>
      <c r="H367" s="182">
        <v>0.77769185604978608</v>
      </c>
      <c r="I367" s="59"/>
    </row>
    <row r="368" spans="1:11" s="60" customFormat="1" ht="17.25" customHeight="1" x14ac:dyDescent="0.2">
      <c r="A368" s="24"/>
      <c r="B368" s="35" t="s">
        <v>143</v>
      </c>
      <c r="C368" s="308">
        <v>421061.03000000148</v>
      </c>
      <c r="D368" s="308">
        <v>5836424.2599999793</v>
      </c>
      <c r="E368" s="308">
        <v>6257485.2899999805</v>
      </c>
      <c r="F368" s="309">
        <v>3082.71</v>
      </c>
      <c r="G368" s="309">
        <v>20508.350000000006</v>
      </c>
      <c r="H368" s="183">
        <v>0.16330982532878857</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1609823.7999999998</v>
      </c>
      <c r="D370" s="306">
        <v>244436</v>
      </c>
      <c r="E370" s="306">
        <v>1854259.7999999998</v>
      </c>
      <c r="F370" s="307"/>
      <c r="G370" s="307">
        <v>5344</v>
      </c>
      <c r="H370" s="182">
        <v>-2.8916429908744656E-2</v>
      </c>
      <c r="I370" s="59"/>
      <c r="K370" s="209"/>
    </row>
    <row r="371" spans="1:11" s="60" customFormat="1" ht="17.25" customHeight="1" x14ac:dyDescent="0.2">
      <c r="A371" s="24"/>
      <c r="B371" s="35" t="s">
        <v>467</v>
      </c>
      <c r="C371" s="308">
        <v>1609823.7999999998</v>
      </c>
      <c r="D371" s="308">
        <v>244436</v>
      </c>
      <c r="E371" s="308">
        <v>1854259.7999999998</v>
      </c>
      <c r="F371" s="309"/>
      <c r="G371" s="309">
        <v>5344</v>
      </c>
      <c r="H371" s="183">
        <v>-2.8916429908744656E-2</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1766.849999999999</v>
      </c>
      <c r="D373" s="306">
        <v>24009.170000000013</v>
      </c>
      <c r="E373" s="306">
        <v>25776.020000000011</v>
      </c>
      <c r="F373" s="307"/>
      <c r="G373" s="307"/>
      <c r="H373" s="182">
        <v>7.6012528422930714E-2</v>
      </c>
      <c r="I373" s="56"/>
      <c r="J373" s="5"/>
      <c r="K373" s="209"/>
    </row>
    <row r="374" spans="1:11" s="57" customFormat="1" ht="10.5" customHeight="1" x14ac:dyDescent="0.2">
      <c r="A374" s="6"/>
      <c r="B374" s="37" t="s">
        <v>224</v>
      </c>
      <c r="C374" s="306">
        <v>197.54000000000005</v>
      </c>
      <c r="D374" s="306">
        <v>9088.4500000000007</v>
      </c>
      <c r="E374" s="306">
        <v>9285.9900000000016</v>
      </c>
      <c r="F374" s="307"/>
      <c r="G374" s="307"/>
      <c r="H374" s="182">
        <v>0.11503375964668572</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1964.389999999999</v>
      </c>
      <c r="D378" s="308">
        <v>33097.62000000001</v>
      </c>
      <c r="E378" s="308">
        <v>35062.010000000017</v>
      </c>
      <c r="F378" s="309"/>
      <c r="G378" s="309"/>
      <c r="H378" s="183">
        <v>8.6078730928113689E-2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c r="D380" s="306">
        <v>30.52</v>
      </c>
      <c r="E380" s="306">
        <v>30.52</v>
      </c>
      <c r="F380" s="307"/>
      <c r="G380" s="307"/>
      <c r="H380" s="182">
        <v>0.19827247742442089</v>
      </c>
      <c r="I380" s="59"/>
      <c r="J380" s="5"/>
      <c r="K380" s="57"/>
    </row>
    <row r="381" spans="1:11" s="57" customFormat="1" ht="10.5" customHeight="1" x14ac:dyDescent="0.2">
      <c r="A381" s="6"/>
      <c r="B381" s="37" t="s">
        <v>125</v>
      </c>
      <c r="C381" s="306">
        <v>859172.24000001268</v>
      </c>
      <c r="D381" s="306">
        <v>4623198.9899999695</v>
      </c>
      <c r="E381" s="306">
        <v>5482371.2299999818</v>
      </c>
      <c r="F381" s="307"/>
      <c r="G381" s="307">
        <v>14250.989999999998</v>
      </c>
      <c r="H381" s="182">
        <v>-9.186604059978476E-2</v>
      </c>
      <c r="I381" s="56"/>
      <c r="J381" s="5"/>
    </row>
    <row r="382" spans="1:11" s="57" customFormat="1" ht="10.5" customHeight="1" x14ac:dyDescent="0.2">
      <c r="A382" s="6"/>
      <c r="B382" s="37" t="s">
        <v>126</v>
      </c>
      <c r="C382" s="306">
        <v>1783.7299999999989</v>
      </c>
      <c r="D382" s="306">
        <v>17055.509999999998</v>
      </c>
      <c r="E382" s="306">
        <v>18839.239999999998</v>
      </c>
      <c r="F382" s="307"/>
      <c r="G382" s="307"/>
      <c r="H382" s="182"/>
      <c r="I382" s="56"/>
      <c r="J382" s="5"/>
    </row>
    <row r="383" spans="1:11" s="57" customFormat="1" ht="10.5" customHeight="1" x14ac:dyDescent="0.2">
      <c r="A383" s="6"/>
      <c r="B383" s="37" t="s">
        <v>127</v>
      </c>
      <c r="C383" s="306">
        <v>296193.0199999999</v>
      </c>
      <c r="D383" s="306">
        <v>3128085.3999999994</v>
      </c>
      <c r="E383" s="306">
        <v>3424278.4199999995</v>
      </c>
      <c r="F383" s="307"/>
      <c r="G383" s="307">
        <v>8796.2599999999984</v>
      </c>
      <c r="H383" s="182"/>
      <c r="I383" s="56"/>
      <c r="J383" s="5"/>
    </row>
    <row r="384" spans="1:11" s="57" customFormat="1" ht="10.5" customHeight="1" x14ac:dyDescent="0.2">
      <c r="A384" s="6"/>
      <c r="B384" s="37" t="s">
        <v>133</v>
      </c>
      <c r="C384" s="306">
        <v>65399.199999999968</v>
      </c>
      <c r="D384" s="306">
        <v>176017.57</v>
      </c>
      <c r="E384" s="306">
        <v>241416.77</v>
      </c>
      <c r="F384" s="307"/>
      <c r="G384" s="307">
        <v>1491.65</v>
      </c>
      <c r="H384" s="182">
        <v>0.24661423677085104</v>
      </c>
      <c r="I384" s="56"/>
      <c r="J384" s="5"/>
    </row>
    <row r="385" spans="1:11" s="57" customFormat="1" ht="10.5" customHeight="1" x14ac:dyDescent="0.2">
      <c r="A385" s="6"/>
      <c r="B385" s="37" t="s">
        <v>134</v>
      </c>
      <c r="C385" s="306">
        <v>14602.170000000004</v>
      </c>
      <c r="D385" s="306">
        <v>69928.420000000013</v>
      </c>
      <c r="E385" s="306">
        <v>84530.590000000011</v>
      </c>
      <c r="F385" s="307"/>
      <c r="G385" s="307">
        <v>89.970000000000013</v>
      </c>
      <c r="H385" s="182">
        <v>-0.1966678818409624</v>
      </c>
      <c r="I385" s="56"/>
      <c r="J385" s="5"/>
    </row>
    <row r="386" spans="1:11" s="57" customFormat="1" ht="10.5" customHeight="1" x14ac:dyDescent="0.2">
      <c r="A386" s="6"/>
      <c r="B386" s="37" t="s">
        <v>24</v>
      </c>
      <c r="C386" s="306">
        <v>286493.12000000017</v>
      </c>
      <c r="D386" s="306">
        <v>289862.4600000002</v>
      </c>
      <c r="E386" s="306">
        <v>576355.58000000031</v>
      </c>
      <c r="F386" s="307"/>
      <c r="G386" s="307">
        <v>976.98</v>
      </c>
      <c r="H386" s="182">
        <v>0.13771824076016892</v>
      </c>
      <c r="I386" s="56"/>
      <c r="J386" s="5"/>
      <c r="K386" s="5"/>
    </row>
    <row r="387" spans="1:11" s="57" customFormat="1" ht="10.5" customHeight="1" x14ac:dyDescent="0.2">
      <c r="A387" s="6"/>
      <c r="B387" s="37" t="s">
        <v>138</v>
      </c>
      <c r="C387" s="306">
        <v>69738.190000000017</v>
      </c>
      <c r="D387" s="306">
        <v>50621.93</v>
      </c>
      <c r="E387" s="306">
        <v>120360.12000000002</v>
      </c>
      <c r="F387" s="307"/>
      <c r="G387" s="307">
        <v>427.14</v>
      </c>
      <c r="H387" s="182">
        <v>-9.98631847251511E-2</v>
      </c>
      <c r="I387" s="56"/>
      <c r="J387" s="5"/>
    </row>
    <row r="388" spans="1:11" s="57" customFormat="1" ht="10.5" customHeight="1" x14ac:dyDescent="0.2">
      <c r="A388" s="6"/>
      <c r="B388" s="37" t="s">
        <v>34</v>
      </c>
      <c r="C388" s="306">
        <v>3436250.5999999843</v>
      </c>
      <c r="D388" s="306">
        <v>744056.66</v>
      </c>
      <c r="E388" s="306">
        <v>4180307.2599999849</v>
      </c>
      <c r="F388" s="307"/>
      <c r="G388" s="307">
        <v>7646.1500000000005</v>
      </c>
      <c r="H388" s="182">
        <v>-0.18757762144689782</v>
      </c>
      <c r="I388" s="56"/>
      <c r="J388" s="5"/>
    </row>
    <row r="389" spans="1:11" s="57" customFormat="1" ht="10.5" customHeight="1" x14ac:dyDescent="0.2">
      <c r="A389" s="6"/>
      <c r="B389" s="37" t="s">
        <v>140</v>
      </c>
      <c r="C389" s="306">
        <v>934.76</v>
      </c>
      <c r="D389" s="306">
        <v>99.85</v>
      </c>
      <c r="E389" s="306">
        <v>1034.6099999999999</v>
      </c>
      <c r="F389" s="307"/>
      <c r="G389" s="307"/>
      <c r="H389" s="182"/>
      <c r="I389" s="56"/>
    </row>
    <row r="390" spans="1:11" s="57" customFormat="1" ht="10.5" customHeight="1" x14ac:dyDescent="0.2">
      <c r="A390" s="6"/>
      <c r="B390" s="37" t="s">
        <v>129</v>
      </c>
      <c r="C390" s="306">
        <v>270814.2699999988</v>
      </c>
      <c r="D390" s="306">
        <v>2554169.75</v>
      </c>
      <c r="E390" s="306">
        <v>2824984.0199999991</v>
      </c>
      <c r="F390" s="307"/>
      <c r="G390" s="307">
        <v>10087.129999999999</v>
      </c>
      <c r="H390" s="182">
        <v>8.5116534627209806E-2</v>
      </c>
      <c r="I390" s="56"/>
    </row>
    <row r="391" spans="1:11" s="57" customFormat="1" ht="10.5" customHeight="1" x14ac:dyDescent="0.2">
      <c r="A391" s="6"/>
      <c r="B391" s="37" t="s">
        <v>381</v>
      </c>
      <c r="C391" s="306">
        <v>4057.5000000000014</v>
      </c>
      <c r="D391" s="306">
        <v>3143</v>
      </c>
      <c r="E391" s="306">
        <v>7200.5000000000018</v>
      </c>
      <c r="F391" s="307"/>
      <c r="G391" s="307"/>
      <c r="H391" s="182"/>
      <c r="I391" s="56"/>
      <c r="J391" s="5"/>
    </row>
    <row r="392" spans="1:11" s="57" customFormat="1" ht="10.5" customHeight="1" x14ac:dyDescent="0.2">
      <c r="A392" s="6"/>
      <c r="B392" s="16" t="s">
        <v>427</v>
      </c>
      <c r="C392" s="306">
        <v>150</v>
      </c>
      <c r="D392" s="306">
        <v>200</v>
      </c>
      <c r="E392" s="306">
        <v>350</v>
      </c>
      <c r="F392" s="307"/>
      <c r="G392" s="307"/>
      <c r="H392" s="182">
        <v>-0.40677966101694918</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266.58</v>
      </c>
      <c r="D395" s="306">
        <v>42794.200000000004</v>
      </c>
      <c r="E395" s="306">
        <v>43060.780000000006</v>
      </c>
      <c r="F395" s="307"/>
      <c r="G395" s="307">
        <v>30</v>
      </c>
      <c r="H395" s="182">
        <v>9.825786709229134E-2</v>
      </c>
      <c r="I395" s="56"/>
      <c r="J395" s="5"/>
    </row>
    <row r="396" spans="1:11" s="57" customFormat="1" ht="10.5" customHeight="1" x14ac:dyDescent="0.2">
      <c r="A396" s="6"/>
      <c r="B396" s="37" t="s">
        <v>468</v>
      </c>
      <c r="C396" s="306">
        <v>8904</v>
      </c>
      <c r="D396" s="306">
        <v>3340</v>
      </c>
      <c r="E396" s="306">
        <v>12244</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14520</v>
      </c>
      <c r="E399" s="306">
        <v>14520</v>
      </c>
      <c r="F399" s="307"/>
      <c r="G399" s="307"/>
      <c r="H399" s="182"/>
      <c r="I399" s="56"/>
      <c r="J399" s="5"/>
    </row>
    <row r="400" spans="1:11" s="60" customFormat="1" ht="12.75" customHeight="1" x14ac:dyDescent="0.2">
      <c r="A400" s="24"/>
      <c r="B400" s="37" t="s">
        <v>280</v>
      </c>
      <c r="C400" s="306"/>
      <c r="D400" s="306">
        <v>-295674.94999999995</v>
      </c>
      <c r="E400" s="306">
        <v>-295674.94999999995</v>
      </c>
      <c r="F400" s="307"/>
      <c r="G400" s="307">
        <v>-1072.82</v>
      </c>
      <c r="H400" s="182">
        <v>0.50473622390661932</v>
      </c>
      <c r="I400" s="59"/>
      <c r="J400" s="5"/>
    </row>
    <row r="401" spans="1:11" s="57" customFormat="1" x14ac:dyDescent="0.2">
      <c r="A401" s="6"/>
      <c r="B401" s="35" t="s">
        <v>246</v>
      </c>
      <c r="C401" s="308">
        <v>5314759.3799999952</v>
      </c>
      <c r="D401" s="308">
        <v>11421449.309999969</v>
      </c>
      <c r="E401" s="308">
        <v>16736208.689999966</v>
      </c>
      <c r="F401" s="309"/>
      <c r="G401" s="309">
        <v>42723.45</v>
      </c>
      <c r="H401" s="183">
        <v>-5.7398200258125254E-2</v>
      </c>
      <c r="I401" s="56"/>
      <c r="K401" s="209" t="b">
        <f>IF(ABS(E401-SUM(E380:E400))&lt;0.001,TRUE,FALSE)</f>
        <v>1</v>
      </c>
    </row>
    <row r="402" spans="1:11" s="60" customFormat="1" ht="13.5" customHeight="1" x14ac:dyDescent="0.2">
      <c r="A402" s="24"/>
      <c r="B402" s="35" t="s">
        <v>287</v>
      </c>
      <c r="C402" s="308">
        <v>304247518.16999906</v>
      </c>
      <c r="D402" s="308">
        <v>814434120.43584824</v>
      </c>
      <c r="E402" s="308">
        <v>1118681638.6058474</v>
      </c>
      <c r="F402" s="309">
        <v>17571709.929999996</v>
      </c>
      <c r="G402" s="309">
        <v>4547806.5089999977</v>
      </c>
      <c r="H402" s="183">
        <v>-5.5932333499867259E-2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130503905.23999184</v>
      </c>
      <c r="D404" s="306">
        <v>165222622.44186231</v>
      </c>
      <c r="E404" s="306">
        <v>295726527.68185419</v>
      </c>
      <c r="F404" s="307">
        <v>34520809.182703987</v>
      </c>
      <c r="G404" s="307">
        <v>1844750.7516639982</v>
      </c>
      <c r="H404" s="182">
        <v>-8.2229856592422435E-2</v>
      </c>
      <c r="I404" s="59"/>
      <c r="J404" s="5"/>
    </row>
    <row r="405" spans="1:11" s="60" customFormat="1" ht="10.5" customHeight="1" x14ac:dyDescent="0.2">
      <c r="A405" s="24"/>
      <c r="B405" s="37" t="s">
        <v>442</v>
      </c>
      <c r="C405" s="306">
        <v>260921.45000000231</v>
      </c>
      <c r="D405" s="306">
        <v>168806.59999999969</v>
      </c>
      <c r="E405" s="306">
        <v>429728.05000000214</v>
      </c>
      <c r="F405" s="307">
        <v>30300.570000000018</v>
      </c>
      <c r="G405" s="307">
        <v>1628.13</v>
      </c>
      <c r="H405" s="182">
        <v>-0.25932080134913071</v>
      </c>
      <c r="I405" s="59"/>
      <c r="J405" s="5"/>
    </row>
    <row r="406" spans="1:11" s="60" customFormat="1" ht="10.5" customHeight="1" x14ac:dyDescent="0.2">
      <c r="A406" s="24"/>
      <c r="B406" s="37" t="s">
        <v>147</v>
      </c>
      <c r="C406" s="306">
        <v>413353.47999999637</v>
      </c>
      <c r="D406" s="306">
        <v>508581.14000001358</v>
      </c>
      <c r="E406" s="306">
        <v>921934.62000001012</v>
      </c>
      <c r="F406" s="307">
        <v>101322.22999999966</v>
      </c>
      <c r="G406" s="307">
        <v>3704.0999999999935</v>
      </c>
      <c r="H406" s="182">
        <v>-0.15324373722853801</v>
      </c>
      <c r="I406" s="59"/>
      <c r="J406" s="5"/>
    </row>
    <row r="407" spans="1:11" s="60" customFormat="1" ht="10.5" customHeight="1" x14ac:dyDescent="0.2">
      <c r="A407" s="24"/>
      <c r="B407" s="37" t="s">
        <v>148</v>
      </c>
      <c r="C407" s="306">
        <v>2335627.7700003581</v>
      </c>
      <c r="D407" s="306">
        <v>3170424.9200002248</v>
      </c>
      <c r="E407" s="306">
        <v>5506052.6900005834</v>
      </c>
      <c r="F407" s="307">
        <v>600234.06000000692</v>
      </c>
      <c r="G407" s="307">
        <v>23035.650000000063</v>
      </c>
      <c r="H407" s="182">
        <v>-0.11137925685688421</v>
      </c>
      <c r="I407" s="59"/>
      <c r="J407" s="5"/>
    </row>
    <row r="408" spans="1:11" s="60" customFormat="1" ht="10.5" customHeight="1" x14ac:dyDescent="0.2">
      <c r="A408" s="24"/>
      <c r="B408" s="37" t="s">
        <v>125</v>
      </c>
      <c r="C408" s="306">
        <v>938616.07000000123</v>
      </c>
      <c r="D408" s="306">
        <v>1126420.9299999899</v>
      </c>
      <c r="E408" s="306">
        <v>2065036.9999999912</v>
      </c>
      <c r="F408" s="307">
        <v>214382.8799999998</v>
      </c>
      <c r="G408" s="307">
        <v>21909.32999999998</v>
      </c>
      <c r="H408" s="182">
        <v>-1.0422892344908563E-2</v>
      </c>
      <c r="I408" s="59"/>
      <c r="J408" s="5"/>
      <c r="K408" s="57"/>
    </row>
    <row r="409" spans="1:11" s="60" customFormat="1" ht="10.5" customHeight="1" x14ac:dyDescent="0.2">
      <c r="A409" s="24"/>
      <c r="B409" s="37" t="s">
        <v>149</v>
      </c>
      <c r="C409" s="306">
        <v>23714.279999999701</v>
      </c>
      <c r="D409" s="306">
        <v>115195.72999999775</v>
      </c>
      <c r="E409" s="306">
        <v>138910.00999999748</v>
      </c>
      <c r="F409" s="307">
        <v>661.48000000000013</v>
      </c>
      <c r="G409" s="307">
        <v>541.39</v>
      </c>
      <c r="H409" s="182">
        <v>-0.23063782617512529</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121</v>
      </c>
      <c r="D411" s="306">
        <v>-39778381</v>
      </c>
      <c r="E411" s="306">
        <v>-39778260</v>
      </c>
      <c r="F411" s="307">
        <v>-45937</v>
      </c>
      <c r="G411" s="307">
        <v>-263375</v>
      </c>
      <c r="H411" s="182">
        <v>0.66166530040446481</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c r="E413" s="306"/>
      <c r="F413" s="307"/>
      <c r="G413" s="307"/>
      <c r="H413" s="182"/>
      <c r="I413" s="56"/>
      <c r="J413" s="5"/>
      <c r="K413" s="60"/>
    </row>
    <row r="414" spans="1:11" s="57" customFormat="1" ht="10.5" customHeight="1" x14ac:dyDescent="0.2">
      <c r="A414" s="6"/>
      <c r="B414" s="575" t="s">
        <v>491</v>
      </c>
      <c r="C414" s="306"/>
      <c r="D414" s="306">
        <v>1221.0000000000005</v>
      </c>
      <c r="E414" s="306">
        <v>1221.0000000000005</v>
      </c>
      <c r="F414" s="307"/>
      <c r="G414" s="307">
        <v>11.100000000000001</v>
      </c>
      <c r="H414" s="182"/>
      <c r="I414" s="56"/>
      <c r="J414" s="5"/>
      <c r="K414" s="60"/>
    </row>
    <row r="415" spans="1:11" s="60" customFormat="1" ht="10.5" customHeight="1" x14ac:dyDescent="0.2">
      <c r="A415" s="24"/>
      <c r="B415" s="41" t="s">
        <v>150</v>
      </c>
      <c r="C415" s="311">
        <v>134476259.28999221</v>
      </c>
      <c r="D415" s="311">
        <v>130534891.76186259</v>
      </c>
      <c r="E415" s="311">
        <v>265011151.05185479</v>
      </c>
      <c r="F415" s="312">
        <v>35421773.402703986</v>
      </c>
      <c r="G415" s="312">
        <v>1632205.4516639982</v>
      </c>
      <c r="H415" s="184">
        <v>-0.14083859872030136</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JUIN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1566577582.4800637</v>
      </c>
      <c r="E427" s="306">
        <v>1566577582.4800637</v>
      </c>
      <c r="F427" s="306">
        <v>2798087.4600000018</v>
      </c>
      <c r="G427" s="306">
        <v>8031250.8099999968</v>
      </c>
      <c r="H427" s="182">
        <v>-4.2015682749665384E-2</v>
      </c>
      <c r="I427" s="59"/>
      <c r="K427" s="57"/>
    </row>
    <row r="428" spans="1:11" s="57" customFormat="1" ht="10.5" customHeight="1" x14ac:dyDescent="0.2">
      <c r="A428" s="6"/>
      <c r="B428" s="16" t="s">
        <v>10</v>
      </c>
      <c r="C428" s="306">
        <v>365644707.82999057</v>
      </c>
      <c r="D428" s="306">
        <v>6347.8599999999851</v>
      </c>
      <c r="E428" s="306">
        <v>365651055.68999058</v>
      </c>
      <c r="F428" s="307">
        <v>13858.270000000002</v>
      </c>
      <c r="G428" s="307">
        <v>2179548.2199999997</v>
      </c>
      <c r="H428" s="182">
        <v>-7.6002535940298821E-2</v>
      </c>
      <c r="I428" s="56"/>
      <c r="J428" s="5"/>
    </row>
    <row r="429" spans="1:11" s="57" customFormat="1" ht="10.5" customHeight="1" x14ac:dyDescent="0.2">
      <c r="A429" s="6"/>
      <c r="B429" s="16" t="s">
        <v>9</v>
      </c>
      <c r="C429" s="306">
        <v>79245.519999999931</v>
      </c>
      <c r="D429" s="306"/>
      <c r="E429" s="306">
        <v>79245.519999999931</v>
      </c>
      <c r="F429" s="307"/>
      <c r="G429" s="307">
        <v>60.779999999999987</v>
      </c>
      <c r="H429" s="182"/>
      <c r="I429" s="56"/>
      <c r="J429" s="5"/>
    </row>
    <row r="430" spans="1:11" s="57" customFormat="1" ht="10.5" customHeight="1" x14ac:dyDescent="0.2">
      <c r="A430" s="6"/>
      <c r="B430" s="16" t="s">
        <v>299</v>
      </c>
      <c r="C430" s="306">
        <v>37161495.419999704</v>
      </c>
      <c r="D430" s="306">
        <v>2164.5300000000007</v>
      </c>
      <c r="E430" s="306">
        <v>37163659.949999705</v>
      </c>
      <c r="F430" s="307"/>
      <c r="G430" s="307">
        <v>138008.21000000025</v>
      </c>
      <c r="H430" s="182">
        <v>-8.9909858094230244E-2</v>
      </c>
      <c r="I430" s="56"/>
      <c r="J430" s="5"/>
    </row>
    <row r="431" spans="1:11" s="57" customFormat="1" ht="10.5" customHeight="1" x14ac:dyDescent="0.2">
      <c r="A431" s="6"/>
      <c r="B431" s="16" t="s">
        <v>11</v>
      </c>
      <c r="C431" s="306">
        <v>197502.43999999994</v>
      </c>
      <c r="D431" s="306">
        <v>27.79</v>
      </c>
      <c r="E431" s="306">
        <v>197530.22999999995</v>
      </c>
      <c r="F431" s="307"/>
      <c r="G431" s="307">
        <v>192355.08999999994</v>
      </c>
      <c r="H431" s="182">
        <v>-0.16493017749768069</v>
      </c>
      <c r="I431" s="56"/>
      <c r="J431" s="5"/>
      <c r="K431" s="60"/>
    </row>
    <row r="432" spans="1:11" s="57" customFormat="1" ht="10.5" customHeight="1" x14ac:dyDescent="0.2">
      <c r="A432" s="6"/>
      <c r="B432" s="16" t="s">
        <v>75</v>
      </c>
      <c r="C432" s="306">
        <v>5086775.4700001106</v>
      </c>
      <c r="D432" s="306">
        <v>274.11999999999995</v>
      </c>
      <c r="E432" s="306">
        <v>5087049.5900001107</v>
      </c>
      <c r="F432" s="307"/>
      <c r="G432" s="307">
        <v>26081.789999999906</v>
      </c>
      <c r="H432" s="182">
        <v>-4.8766178549403461E-2</v>
      </c>
      <c r="I432" s="56"/>
      <c r="J432" s="5"/>
      <c r="K432" s="60"/>
    </row>
    <row r="433" spans="1:11" s="60" customFormat="1" ht="10.5" customHeight="1" x14ac:dyDescent="0.2">
      <c r="A433" s="24"/>
      <c r="B433" s="16" t="s">
        <v>85</v>
      </c>
      <c r="C433" s="306">
        <v>999318.75000000023</v>
      </c>
      <c r="D433" s="306">
        <v>188977694.22000018</v>
      </c>
      <c r="E433" s="306">
        <v>189977012.97000018</v>
      </c>
      <c r="F433" s="313">
        <v>189977012.97000018</v>
      </c>
      <c r="G433" s="313">
        <v>916272.94000000041</v>
      </c>
      <c r="H433" s="185">
        <v>3.981686560540254E-2</v>
      </c>
      <c r="I433" s="59"/>
      <c r="J433" s="5"/>
      <c r="K433" s="57"/>
    </row>
    <row r="434" spans="1:11" s="60" customFormat="1" x14ac:dyDescent="0.2">
      <c r="A434" s="24"/>
      <c r="B434" s="37" t="s">
        <v>25</v>
      </c>
      <c r="C434" s="306">
        <v>792952.77000001492</v>
      </c>
      <c r="D434" s="306"/>
      <c r="E434" s="306">
        <v>792952.77000001492</v>
      </c>
      <c r="F434" s="313"/>
      <c r="G434" s="313">
        <v>2853.5700000000029</v>
      </c>
      <c r="H434" s="185">
        <v>-0.2668513189561712</v>
      </c>
      <c r="I434" s="59"/>
      <c r="J434" s="5"/>
      <c r="K434" s="57"/>
    </row>
    <row r="435" spans="1:11" s="57" customFormat="1" x14ac:dyDescent="0.2">
      <c r="A435" s="6"/>
      <c r="B435" s="37" t="s">
        <v>48</v>
      </c>
      <c r="C435" s="306"/>
      <c r="D435" s="306">
        <v>672525.2441400016</v>
      </c>
      <c r="E435" s="306">
        <v>672525.2441400016</v>
      </c>
      <c r="F435" s="313">
        <v>170.33957500000002</v>
      </c>
      <c r="G435" s="313">
        <v>1733.7973700000002</v>
      </c>
      <c r="H435" s="185">
        <v>3.0812990349828207E-2</v>
      </c>
      <c r="I435" s="56"/>
      <c r="J435" s="5"/>
    </row>
    <row r="436" spans="1:11" s="57" customFormat="1" ht="10.5" customHeight="1" x14ac:dyDescent="0.2">
      <c r="A436" s="6"/>
      <c r="B436" s="37" t="s">
        <v>355</v>
      </c>
      <c r="C436" s="306"/>
      <c r="D436" s="306">
        <v>541075.30486200168</v>
      </c>
      <c r="E436" s="306">
        <v>541075.30486200168</v>
      </c>
      <c r="F436" s="307"/>
      <c r="G436" s="307">
        <v>4300.3800000000028</v>
      </c>
      <c r="H436" s="182"/>
      <c r="I436" s="66"/>
      <c r="J436" s="5"/>
    </row>
    <row r="437" spans="1:11" s="57" customFormat="1" ht="10.5" customHeight="1" x14ac:dyDescent="0.2">
      <c r="A437" s="6"/>
      <c r="B437" s="37" t="s">
        <v>79</v>
      </c>
      <c r="C437" s="306"/>
      <c r="D437" s="306">
        <v>9779779.0900000073</v>
      </c>
      <c r="E437" s="306">
        <v>9779779.0900000073</v>
      </c>
      <c r="F437" s="307"/>
      <c r="G437" s="307">
        <v>11239.08</v>
      </c>
      <c r="H437" s="182">
        <v>-7.9652543679116894E-2</v>
      </c>
      <c r="I437" s="66"/>
      <c r="J437" s="5"/>
    </row>
    <row r="438" spans="1:11" s="57" customFormat="1" ht="10.5" customHeight="1" x14ac:dyDescent="0.2">
      <c r="A438" s="6"/>
      <c r="B438" s="563" t="s">
        <v>432</v>
      </c>
      <c r="C438" s="314">
        <v>39005548.550011933</v>
      </c>
      <c r="D438" s="306">
        <v>50758976.890007436</v>
      </c>
      <c r="E438" s="306">
        <v>89764525.440019369</v>
      </c>
      <c r="F438" s="313"/>
      <c r="G438" s="313">
        <v>627564.0000000099</v>
      </c>
      <c r="H438" s="185">
        <v>-6.3914500138391728E-2</v>
      </c>
      <c r="I438" s="56"/>
      <c r="J438" s="5"/>
      <c r="K438" s="60"/>
    </row>
    <row r="439" spans="1:11" s="57" customFormat="1" ht="10.5" customHeight="1" x14ac:dyDescent="0.2">
      <c r="A439" s="6"/>
      <c r="B439" s="563" t="s">
        <v>440</v>
      </c>
      <c r="C439" s="314">
        <v>1254727.1199999831</v>
      </c>
      <c r="D439" s="306">
        <v>508397.31000000058</v>
      </c>
      <c r="E439" s="306">
        <v>1763124.4299999839</v>
      </c>
      <c r="F439" s="313"/>
      <c r="G439" s="313">
        <v>9489.4999999999982</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5147596.3300000317</v>
      </c>
      <c r="D441" s="306">
        <v>6495214.8199999705</v>
      </c>
      <c r="E441" s="306">
        <v>11642811.150000002</v>
      </c>
      <c r="F441" s="313"/>
      <c r="G441" s="313">
        <v>40981.199999999997</v>
      </c>
      <c r="H441" s="185">
        <v>-4.0391691414807696E-2</v>
      </c>
      <c r="I441" s="56"/>
      <c r="J441" s="5"/>
    </row>
    <row r="442" spans="1:11" s="57" customFormat="1" ht="10.5" customHeight="1" x14ac:dyDescent="0.2">
      <c r="A442" s="6"/>
      <c r="B442" s="574" t="s">
        <v>493</v>
      </c>
      <c r="C442" s="314"/>
      <c r="D442" s="306">
        <v>2567989.8776900009</v>
      </c>
      <c r="E442" s="306">
        <v>2567989.8776900009</v>
      </c>
      <c r="F442" s="313"/>
      <c r="G442" s="313"/>
      <c r="H442" s="185"/>
      <c r="I442" s="56"/>
      <c r="J442" s="5"/>
    </row>
    <row r="443" spans="1:11" s="60" customFormat="1" ht="10.5" customHeight="1" x14ac:dyDescent="0.2">
      <c r="A443" s="24"/>
      <c r="B443" s="563" t="s">
        <v>445</v>
      </c>
      <c r="C443" s="314"/>
      <c r="D443" s="306">
        <v>28261.459999998824</v>
      </c>
      <c r="E443" s="306">
        <v>28261.459999998824</v>
      </c>
      <c r="F443" s="313"/>
      <c r="G443" s="313">
        <v>97.919999999999888</v>
      </c>
      <c r="H443" s="185">
        <v>-7.7669830036967147E-2</v>
      </c>
      <c r="I443" s="56"/>
      <c r="J443" s="5"/>
      <c r="K443" s="57"/>
    </row>
    <row r="444" spans="1:11" s="57" customFormat="1" ht="12.75" customHeight="1" x14ac:dyDescent="0.2">
      <c r="A444" s="6"/>
      <c r="B444" s="16" t="s">
        <v>280</v>
      </c>
      <c r="C444" s="310"/>
      <c r="D444" s="306">
        <v>-82504616.899999604</v>
      </c>
      <c r="E444" s="306">
        <v>-82504616.899999604</v>
      </c>
      <c r="F444" s="313"/>
      <c r="G444" s="313">
        <v>-528899.23999999894</v>
      </c>
      <c r="H444" s="185">
        <v>0.49701292640871308</v>
      </c>
      <c r="I444" s="59"/>
      <c r="J444" s="5"/>
    </row>
    <row r="445" spans="1:11" s="57" customFormat="1" ht="10.5" customHeight="1" x14ac:dyDescent="0.2">
      <c r="A445" s="6"/>
      <c r="B445" s="29" t="s">
        <v>156</v>
      </c>
      <c r="C445" s="308">
        <v>455369870.20000231</v>
      </c>
      <c r="D445" s="308">
        <v>1744411694.0967636</v>
      </c>
      <c r="E445" s="308">
        <v>2199781564.2967658</v>
      </c>
      <c r="F445" s="315">
        <v>192789129.03957519</v>
      </c>
      <c r="G445" s="315">
        <v>11652938.047370007</v>
      </c>
      <c r="H445" s="186">
        <v>-5.4335273189479949E-2</v>
      </c>
      <c r="I445" s="56"/>
      <c r="K445" s="209" t="b">
        <f>IF(ABS(E445-SUM(E427:E444))&lt;0.001,TRUE,FALSE)</f>
        <v>1</v>
      </c>
    </row>
    <row r="446" spans="1:11" s="60" customFormat="1" ht="15" customHeight="1" x14ac:dyDescent="0.2">
      <c r="A446" s="24"/>
      <c r="B446" s="29" t="s">
        <v>153</v>
      </c>
      <c r="C446" s="308"/>
      <c r="D446" s="308">
        <v>37195.240000000005</v>
      </c>
      <c r="E446" s="308">
        <v>37195.240000000005</v>
      </c>
      <c r="F446" s="315"/>
      <c r="G446" s="315"/>
      <c r="H446" s="186">
        <v>-0.12347545923863157</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118902258.45999858</v>
      </c>
      <c r="D449" s="317">
        <v>396576696.98000228</v>
      </c>
      <c r="E449" s="317">
        <v>515478955.44000083</v>
      </c>
      <c r="F449" s="318"/>
      <c r="G449" s="318">
        <v>2839773.1400000025</v>
      </c>
      <c r="H449" s="281">
        <v>-1.6144500546000362E-3</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35100665.750001632</v>
      </c>
      <c r="D451" s="317">
        <v>14964662.650000013</v>
      </c>
      <c r="E451" s="317">
        <v>50065328.400001645</v>
      </c>
      <c r="F451" s="318"/>
      <c r="G451" s="318">
        <v>275320.63000000006</v>
      </c>
      <c r="H451" s="281">
        <v>-8.6605076176218043E-2</v>
      </c>
      <c r="I451" s="69"/>
      <c r="J451" s="5"/>
      <c r="K451" s="5"/>
    </row>
    <row r="452" spans="1:11" ht="10.5" customHeight="1" x14ac:dyDescent="0.2">
      <c r="A452" s="2"/>
      <c r="B452" s="16" t="s">
        <v>258</v>
      </c>
      <c r="C452" s="317">
        <v>6203593.2700000089</v>
      </c>
      <c r="D452" s="317">
        <v>1753892.9100000006</v>
      </c>
      <c r="E452" s="317">
        <v>7957486.1800000109</v>
      </c>
      <c r="F452" s="318"/>
      <c r="G452" s="318">
        <v>24545.23</v>
      </c>
      <c r="H452" s="281">
        <v>0.10238026304379355</v>
      </c>
      <c r="I452" s="70"/>
    </row>
    <row r="453" spans="1:11" ht="10.5" customHeight="1" x14ac:dyDescent="0.2">
      <c r="A453" s="2"/>
      <c r="B453" s="67" t="s">
        <v>259</v>
      </c>
      <c r="C453" s="317">
        <v>21961985.09</v>
      </c>
      <c r="D453" s="317">
        <v>9941075.5999999922</v>
      </c>
      <c r="E453" s="317">
        <v>31903060.689999994</v>
      </c>
      <c r="F453" s="318"/>
      <c r="G453" s="318">
        <v>169929.14</v>
      </c>
      <c r="H453" s="281">
        <v>-7.2057271926348254E-2</v>
      </c>
      <c r="I453" s="69"/>
    </row>
    <row r="454" spans="1:11" ht="10.5" customHeight="1" x14ac:dyDescent="0.2">
      <c r="A454" s="2"/>
      <c r="B454" s="67" t="s">
        <v>260</v>
      </c>
      <c r="C454" s="317">
        <v>929929.7900000083</v>
      </c>
      <c r="D454" s="317">
        <v>1802386.8899999929</v>
      </c>
      <c r="E454" s="317">
        <v>2732316.6800000011</v>
      </c>
      <c r="F454" s="318"/>
      <c r="G454" s="318">
        <v>12074.4</v>
      </c>
      <c r="H454" s="281">
        <v>-0.15267230971534662</v>
      </c>
      <c r="I454" s="69"/>
    </row>
    <row r="455" spans="1:11" ht="10.5" customHeight="1" x14ac:dyDescent="0.2">
      <c r="A455" s="2"/>
      <c r="B455" s="67" t="s">
        <v>261</v>
      </c>
      <c r="C455" s="317"/>
      <c r="D455" s="317">
        <v>1016555.4900000009</v>
      </c>
      <c r="E455" s="317">
        <v>1016555.4900000009</v>
      </c>
      <c r="F455" s="318"/>
      <c r="G455" s="318">
        <v>4512.9000000000005</v>
      </c>
      <c r="H455" s="281">
        <v>-0.27129294284843541</v>
      </c>
      <c r="I455" s="69"/>
    </row>
    <row r="456" spans="1:11" ht="10.5" customHeight="1" x14ac:dyDescent="0.2">
      <c r="A456" s="2"/>
      <c r="B456" s="67" t="s">
        <v>262</v>
      </c>
      <c r="C456" s="317">
        <v>819360.8399999988</v>
      </c>
      <c r="D456" s="317">
        <v>7461820.6000000387</v>
      </c>
      <c r="E456" s="317">
        <v>8281181.4400000377</v>
      </c>
      <c r="F456" s="318"/>
      <c r="G456" s="318">
        <v>20706.79</v>
      </c>
      <c r="H456" s="281">
        <v>-5.9528540278064312E-2</v>
      </c>
      <c r="I456" s="69"/>
    </row>
    <row r="457" spans="1:11" ht="10.5" customHeight="1" x14ac:dyDescent="0.2">
      <c r="A457" s="2"/>
      <c r="B457" s="67" t="s">
        <v>264</v>
      </c>
      <c r="C457" s="317"/>
      <c r="D457" s="317">
        <v>27171060.339999802</v>
      </c>
      <c r="E457" s="317">
        <v>27171060.339999802</v>
      </c>
      <c r="F457" s="318"/>
      <c r="G457" s="318">
        <v>140570.60999999999</v>
      </c>
      <c r="H457" s="281">
        <v>-5.900571150056988E-2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54883.510000000213</v>
      </c>
      <c r="D460" s="317">
        <v>200117.42999999967</v>
      </c>
      <c r="E460" s="317">
        <v>255000.93999999989</v>
      </c>
      <c r="F460" s="318"/>
      <c r="G460" s="318">
        <v>486.65</v>
      </c>
      <c r="H460" s="281">
        <v>-0.24149838081322761</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12794101.510000069</v>
      </c>
      <c r="E463" s="317">
        <v>12794101.510000069</v>
      </c>
      <c r="F463" s="318"/>
      <c r="G463" s="318">
        <v>53428.190000000017</v>
      </c>
      <c r="H463" s="281">
        <v>-8.8323970777215766E-2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175640.57999999961</v>
      </c>
      <c r="E465" s="317">
        <v>175640.57999999961</v>
      </c>
      <c r="F465" s="318"/>
      <c r="G465" s="318">
        <v>225.68000000000004</v>
      </c>
      <c r="H465" s="281">
        <v>-0.15303923806187969</v>
      </c>
      <c r="I465" s="71"/>
      <c r="L465" s="28"/>
    </row>
    <row r="466" spans="1:12" s="28" customFormat="1" ht="10.5" customHeight="1" x14ac:dyDescent="0.2">
      <c r="A466" s="54"/>
      <c r="B466" s="29" t="s">
        <v>155</v>
      </c>
      <c r="C466" s="308">
        <v>183972676.71000028</v>
      </c>
      <c r="D466" s="308">
        <v>473858010.98000222</v>
      </c>
      <c r="E466" s="308">
        <v>657830687.69000244</v>
      </c>
      <c r="F466" s="315"/>
      <c r="G466" s="315">
        <v>3541573.3600000031</v>
      </c>
      <c r="H466" s="186">
        <v>-1.7577742160988286E-2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15214321.63000001</v>
      </c>
      <c r="D469" s="308">
        <v>9848286.9399999995</v>
      </c>
      <c r="E469" s="308">
        <v>25062608.570000011</v>
      </c>
      <c r="F469" s="315"/>
      <c r="G469" s="315">
        <v>104272.59000000003</v>
      </c>
      <c r="H469" s="186">
        <v>-3.9409391921352399E-2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4198.3700000000008</v>
      </c>
      <c r="D471" s="306">
        <v>36009.440000000002</v>
      </c>
      <c r="E471" s="306">
        <v>40207.81</v>
      </c>
      <c r="F471" s="313"/>
      <c r="G471" s="313">
        <v>529.14</v>
      </c>
      <c r="H471" s="185">
        <v>-0.35608665774438064</v>
      </c>
      <c r="I471" s="69"/>
      <c r="L471" s="28"/>
    </row>
    <row r="472" spans="1:12" s="28" customFormat="1" ht="10.5" customHeight="1" x14ac:dyDescent="0.2">
      <c r="A472" s="54"/>
      <c r="B472" s="75" t="s">
        <v>159</v>
      </c>
      <c r="C472" s="306">
        <v>12138965.230000021</v>
      </c>
      <c r="D472" s="306">
        <v>116890437.8500002</v>
      </c>
      <c r="E472" s="306">
        <v>129029403.08000021</v>
      </c>
      <c r="F472" s="313"/>
      <c r="G472" s="313">
        <v>445850.31999999954</v>
      </c>
      <c r="H472" s="185">
        <v>-5.6076009936023907E-2</v>
      </c>
      <c r="I472" s="70"/>
      <c r="K472" s="5"/>
      <c r="L472" s="5"/>
    </row>
    <row r="473" spans="1:12" ht="10.5" customHeight="1" x14ac:dyDescent="0.2">
      <c r="A473" s="2"/>
      <c r="B473" s="75" t="s">
        <v>26</v>
      </c>
      <c r="C473" s="306">
        <v>4092770.7500000051</v>
      </c>
      <c r="D473" s="306">
        <v>66955197.039999604</v>
      </c>
      <c r="E473" s="306">
        <v>71047967.789999604</v>
      </c>
      <c r="F473" s="313"/>
      <c r="G473" s="313">
        <v>352781.51000000013</v>
      </c>
      <c r="H473" s="185">
        <v>-2.0609711692258781E-3</v>
      </c>
      <c r="I473" s="69"/>
    </row>
    <row r="474" spans="1:12" ht="10.5" customHeight="1" x14ac:dyDescent="0.2">
      <c r="A474" s="2"/>
      <c r="B474" s="75" t="s">
        <v>27</v>
      </c>
      <c r="C474" s="306">
        <v>11798213.130000029</v>
      </c>
      <c r="D474" s="306">
        <v>198952313.61999983</v>
      </c>
      <c r="E474" s="306">
        <v>210750526.74999985</v>
      </c>
      <c r="F474" s="313"/>
      <c r="G474" s="313">
        <v>1049939.6199999989</v>
      </c>
      <c r="H474" s="185">
        <v>-3.5497970896023134E-2</v>
      </c>
      <c r="I474" s="69"/>
    </row>
    <row r="475" spans="1:12" ht="10.5" customHeight="1" x14ac:dyDescent="0.2">
      <c r="A475" s="2"/>
      <c r="B475" s="75" t="s">
        <v>274</v>
      </c>
      <c r="C475" s="306">
        <v>334566.58000000037</v>
      </c>
      <c r="D475" s="306">
        <v>5079745.4600000074</v>
      </c>
      <c r="E475" s="306">
        <v>5414312.0400000075</v>
      </c>
      <c r="F475" s="313"/>
      <c r="G475" s="313">
        <v>44981.030000000006</v>
      </c>
      <c r="H475" s="185">
        <v>-9.3093030438367141E-2</v>
      </c>
      <c r="I475" s="69"/>
    </row>
    <row r="476" spans="1:12" ht="10.5" customHeight="1" x14ac:dyDescent="0.2">
      <c r="A476" s="2"/>
      <c r="B476" s="75" t="s">
        <v>273</v>
      </c>
      <c r="C476" s="306">
        <v>1755</v>
      </c>
      <c r="D476" s="306">
        <v>7050</v>
      </c>
      <c r="E476" s="306">
        <v>8805</v>
      </c>
      <c r="F476" s="313"/>
      <c r="G476" s="313">
        <v>4400</v>
      </c>
      <c r="H476" s="185">
        <v>-0.46951184244772837</v>
      </c>
      <c r="I476" s="69"/>
    </row>
    <row r="477" spans="1:12" ht="10.5" customHeight="1" x14ac:dyDescent="0.2">
      <c r="A477" s="2"/>
      <c r="B477" s="75" t="s">
        <v>49</v>
      </c>
      <c r="C477" s="306">
        <v>6205.2999999999993</v>
      </c>
      <c r="D477" s="306">
        <v>40471370.883730024</v>
      </c>
      <c r="E477" s="306">
        <v>40477576.183730021</v>
      </c>
      <c r="F477" s="313"/>
      <c r="G477" s="313">
        <v>122229.35000000002</v>
      </c>
      <c r="H477" s="185">
        <v>-8.7522014099932322E-2</v>
      </c>
      <c r="I477" s="69"/>
    </row>
    <row r="478" spans="1:12" ht="10.5" customHeight="1" x14ac:dyDescent="0.2">
      <c r="A478" s="2"/>
      <c r="B478" s="37" t="s">
        <v>349</v>
      </c>
      <c r="C478" s="306"/>
      <c r="D478" s="306">
        <v>7812543.1274459958</v>
      </c>
      <c r="E478" s="306">
        <v>7812543.1274459958</v>
      </c>
      <c r="F478" s="313"/>
      <c r="G478" s="313"/>
      <c r="H478" s="185"/>
      <c r="I478" s="69"/>
    </row>
    <row r="479" spans="1:12" x14ac:dyDescent="0.2">
      <c r="A479" s="2"/>
      <c r="B479" s="574" t="s">
        <v>459</v>
      </c>
      <c r="C479" s="305"/>
      <c r="D479" s="306">
        <v>21085.34</v>
      </c>
      <c r="E479" s="306">
        <v>21085.34</v>
      </c>
      <c r="F479" s="313"/>
      <c r="G479" s="313"/>
      <c r="H479" s="185">
        <v>-1.5301919394760222E-2</v>
      </c>
      <c r="I479" s="69"/>
    </row>
    <row r="480" spans="1:12" ht="10.5" customHeight="1" x14ac:dyDescent="0.2">
      <c r="A480" s="2"/>
      <c r="B480" s="75" t="s">
        <v>28</v>
      </c>
      <c r="C480" s="305">
        <v>215837.98000000013</v>
      </c>
      <c r="D480" s="306">
        <v>1992373.29</v>
      </c>
      <c r="E480" s="306">
        <v>2208211.27</v>
      </c>
      <c r="F480" s="313"/>
      <c r="G480" s="313">
        <v>4885.05</v>
      </c>
      <c r="H480" s="185">
        <v>1.3345753279468076E-2</v>
      </c>
      <c r="I480" s="69"/>
    </row>
    <row r="481" spans="1:12" ht="10.5" customHeight="1" x14ac:dyDescent="0.2">
      <c r="A481" s="2"/>
      <c r="B481" s="37" t="s">
        <v>280</v>
      </c>
      <c r="C481" s="306"/>
      <c r="D481" s="306">
        <v>-2257659.0699999989</v>
      </c>
      <c r="E481" s="306">
        <v>-2257659.0699999989</v>
      </c>
      <c r="F481" s="313"/>
      <c r="G481" s="313">
        <v>-12833.470000000008</v>
      </c>
      <c r="H481" s="185">
        <v>7.1916869855972454E-2</v>
      </c>
      <c r="I481" s="69"/>
    </row>
    <row r="482" spans="1:12" ht="10.5" customHeight="1" x14ac:dyDescent="0.2">
      <c r="A482" s="2"/>
      <c r="B482" s="35" t="s">
        <v>160</v>
      </c>
      <c r="C482" s="308">
        <v>28592512.340000052</v>
      </c>
      <c r="D482" s="308">
        <v>435960466.98117566</v>
      </c>
      <c r="E482" s="308">
        <v>464552979.32117575</v>
      </c>
      <c r="F482" s="315"/>
      <c r="G482" s="315">
        <v>2012762.5499999986</v>
      </c>
      <c r="H482" s="186">
        <v>-2.6788943197811999E-2</v>
      </c>
      <c r="I482" s="69"/>
      <c r="K482" s="209" t="b">
        <f>IF(ABS(E482-SUM(E471:E481))&lt;0.001,TRUE,FALSE)</f>
        <v>1</v>
      </c>
    </row>
    <row r="483" spans="1:12" ht="16.5" customHeight="1" x14ac:dyDescent="0.2">
      <c r="A483" s="2"/>
      <c r="B483" s="76" t="s">
        <v>33</v>
      </c>
      <c r="C483" s="306"/>
      <c r="D483" s="306">
        <v>184965.11</v>
      </c>
      <c r="E483" s="306">
        <v>184965.11</v>
      </c>
      <c r="F483" s="313"/>
      <c r="G483" s="313"/>
      <c r="H483" s="185"/>
      <c r="I483" s="69"/>
      <c r="L483" s="28"/>
    </row>
    <row r="484" spans="1:12" s="28" customFormat="1" ht="14.25" customHeight="1" x14ac:dyDescent="0.2">
      <c r="A484" s="54"/>
      <c r="B484" s="76" t="s">
        <v>383</v>
      </c>
      <c r="C484" s="306"/>
      <c r="D484" s="306">
        <v>912421.37162999995</v>
      </c>
      <c r="E484" s="306">
        <v>912421.37162999995</v>
      </c>
      <c r="F484" s="313"/>
      <c r="G484" s="313"/>
      <c r="H484" s="185">
        <v>-0.4211585199044473</v>
      </c>
      <c r="I484" s="70"/>
      <c r="J484" s="5"/>
      <c r="L484" s="5"/>
    </row>
    <row r="485" spans="1:12" ht="10.5" customHeight="1" x14ac:dyDescent="0.2">
      <c r="A485" s="54"/>
      <c r="B485" s="76" t="s">
        <v>446</v>
      </c>
      <c r="C485" s="306"/>
      <c r="D485" s="306">
        <v>123808.01164999997</v>
      </c>
      <c r="E485" s="306">
        <v>123808.01164999997</v>
      </c>
      <c r="F485" s="313"/>
      <c r="G485" s="313"/>
      <c r="H485" s="185"/>
      <c r="I485" s="69"/>
    </row>
    <row r="486" spans="1:12" ht="10.5" customHeight="1" x14ac:dyDescent="0.2">
      <c r="A486" s="2"/>
      <c r="B486" s="76" t="s">
        <v>477</v>
      </c>
      <c r="C486" s="306"/>
      <c r="D486" s="306">
        <v>3660461.8107599942</v>
      </c>
      <c r="E486" s="306">
        <v>3660461.8107599942</v>
      </c>
      <c r="F486" s="313"/>
      <c r="G486" s="313">
        <v>34236.790310000004</v>
      </c>
      <c r="H486" s="185"/>
      <c r="I486" s="69"/>
    </row>
    <row r="487" spans="1:12" ht="10.5" customHeight="1" x14ac:dyDescent="0.2">
      <c r="A487" s="2"/>
      <c r="B487" s="76" t="s">
        <v>492</v>
      </c>
      <c r="C487" s="306"/>
      <c r="D487" s="306">
        <v>784295.41481999983</v>
      </c>
      <c r="E487" s="306">
        <v>784295.41481999983</v>
      </c>
      <c r="F487" s="313"/>
      <c r="G487" s="313"/>
      <c r="H487" s="185"/>
      <c r="I487" s="69"/>
    </row>
    <row r="488" spans="1:12" ht="13.5" customHeight="1" x14ac:dyDescent="0.2">
      <c r="A488" s="2"/>
      <c r="B488" s="76" t="s">
        <v>439</v>
      </c>
      <c r="C488" s="306"/>
      <c r="D488" s="306">
        <v>7922141.8536300026</v>
      </c>
      <c r="E488" s="306">
        <v>7922141.8536300026</v>
      </c>
      <c r="F488" s="313"/>
      <c r="G488" s="313"/>
      <c r="H488" s="185">
        <v>-0.23261131618630748</v>
      </c>
      <c r="I488" s="69"/>
      <c r="L488" s="80"/>
    </row>
    <row r="489" spans="1:12" s="80" customFormat="1" ht="12.75" x14ac:dyDescent="0.2">
      <c r="A489" s="2"/>
      <c r="B489" s="76" t="s">
        <v>490</v>
      </c>
      <c r="C489" s="306"/>
      <c r="D489" s="306">
        <v>129275</v>
      </c>
      <c r="E489" s="306">
        <v>129275</v>
      </c>
      <c r="F489" s="313"/>
      <c r="G489" s="313"/>
      <c r="H489" s="185">
        <v>-5.232657055699419E-3</v>
      </c>
      <c r="I489" s="79"/>
      <c r="J489" s="5"/>
      <c r="L489" s="164"/>
    </row>
    <row r="490" spans="1:12" s="80" customFormat="1" ht="12.75" x14ac:dyDescent="0.2">
      <c r="A490" s="2"/>
      <c r="B490" s="76" t="s">
        <v>480</v>
      </c>
      <c r="C490" s="306">
        <v>138228.19999999998</v>
      </c>
      <c r="D490" s="306">
        <v>2521657.5099999998</v>
      </c>
      <c r="E490" s="306">
        <v>2659885.71</v>
      </c>
      <c r="F490" s="313"/>
      <c r="G490" s="313">
        <v>10094.16</v>
      </c>
      <c r="H490" s="185"/>
      <c r="I490" s="79"/>
      <c r="J490" s="5"/>
      <c r="L490" s="164"/>
    </row>
    <row r="491" spans="1:12" s="80" customFormat="1" ht="12.75" x14ac:dyDescent="0.2">
      <c r="A491" s="2"/>
      <c r="B491" s="76" t="s">
        <v>494</v>
      </c>
      <c r="C491" s="306"/>
      <c r="D491" s="306">
        <v>330862.31952800008</v>
      </c>
      <c r="E491" s="306">
        <v>330862.31952800008</v>
      </c>
      <c r="F491" s="313"/>
      <c r="G491" s="313"/>
      <c r="H491" s="185"/>
      <c r="I491" s="79"/>
      <c r="J491" s="5"/>
      <c r="L491" s="164"/>
    </row>
    <row r="492" spans="1:12" s="80" customFormat="1" ht="12.75" x14ac:dyDescent="0.2">
      <c r="A492" s="2"/>
      <c r="B492" s="76" t="s">
        <v>499</v>
      </c>
      <c r="C492" s="306"/>
      <c r="D492" s="306">
        <v>3364.64</v>
      </c>
      <c r="E492" s="306">
        <v>3364.64</v>
      </c>
      <c r="F492" s="313"/>
      <c r="G492" s="313"/>
      <c r="H492" s="185"/>
      <c r="I492" s="79"/>
      <c r="J492" s="5"/>
      <c r="L492" s="164"/>
    </row>
    <row r="493" spans="1:12" s="80" customFormat="1" ht="12.75" x14ac:dyDescent="0.2">
      <c r="A493" s="2"/>
      <c r="B493" s="73" t="s">
        <v>158</v>
      </c>
      <c r="C493" s="306"/>
      <c r="D493" s="306">
        <v>417007.79000000004</v>
      </c>
      <c r="E493" s="306">
        <v>417007.79000000004</v>
      </c>
      <c r="F493" s="313"/>
      <c r="G493" s="313"/>
      <c r="H493" s="185"/>
      <c r="I493" s="79"/>
      <c r="J493" s="5"/>
      <c r="L493" s="164"/>
    </row>
    <row r="494" spans="1:12" ht="18" customHeight="1" x14ac:dyDescent="0.2">
      <c r="A494" s="77"/>
      <c r="B494" s="78" t="s">
        <v>297</v>
      </c>
      <c r="C494" s="308">
        <v>43945062.170000061</v>
      </c>
      <c r="D494" s="308">
        <v>462799014.75319368</v>
      </c>
      <c r="E494" s="308">
        <v>506744076.92319375</v>
      </c>
      <c r="F494" s="315"/>
      <c r="G494" s="315">
        <v>2161366.090309999</v>
      </c>
      <c r="H494" s="186">
        <v>-2.6169421497900469E-2</v>
      </c>
      <c r="I494" s="69"/>
      <c r="K494" s="209" t="b">
        <f>IF(ABS(E494-SUM(E469,E482,E483:E493))&lt;0.001,TRUE,FALSE)</f>
        <v>1</v>
      </c>
    </row>
    <row r="495" spans="1:12" ht="12" customHeight="1" x14ac:dyDescent="0.2">
      <c r="A495" s="2"/>
      <c r="B495" s="76" t="s">
        <v>80</v>
      </c>
      <c r="C495" s="306"/>
      <c r="D495" s="306">
        <v>490374235.78999972</v>
      </c>
      <c r="E495" s="306">
        <v>490374235.78999972</v>
      </c>
      <c r="F495" s="313"/>
      <c r="G495" s="313"/>
      <c r="H495" s="185">
        <v>-5.5953887435308713E-2</v>
      </c>
      <c r="I495" s="69"/>
    </row>
    <row r="496" spans="1:12" ht="12" customHeight="1" x14ac:dyDescent="0.2">
      <c r="A496" s="2"/>
      <c r="B496" s="76" t="s">
        <v>81</v>
      </c>
      <c r="C496" s="306"/>
      <c r="D496" s="306">
        <v>350748815.06999928</v>
      </c>
      <c r="E496" s="306">
        <v>350748815.06999928</v>
      </c>
      <c r="F496" s="313"/>
      <c r="G496" s="313"/>
      <c r="H496" s="185">
        <v>-6.6168789825080676E-3</v>
      </c>
      <c r="I496" s="69"/>
    </row>
    <row r="497" spans="1:12" ht="12" customHeight="1" x14ac:dyDescent="0.2">
      <c r="A497" s="2"/>
      <c r="B497" s="76" t="s">
        <v>438</v>
      </c>
      <c r="C497" s="306"/>
      <c r="D497" s="306">
        <v>31967369.620000035</v>
      </c>
      <c r="E497" s="306">
        <v>31967369.620000035</v>
      </c>
      <c r="F497" s="313"/>
      <c r="G497" s="313"/>
      <c r="H497" s="185">
        <v>-2.3345787300010912E-2</v>
      </c>
      <c r="I497" s="69"/>
    </row>
    <row r="498" spans="1:12" ht="12" customHeight="1" x14ac:dyDescent="0.2">
      <c r="A498" s="2"/>
      <c r="B498" s="76" t="s">
        <v>78</v>
      </c>
      <c r="C498" s="306"/>
      <c r="D498" s="306">
        <v>64585052.469999969</v>
      </c>
      <c r="E498" s="306">
        <v>64585052.469999969</v>
      </c>
      <c r="F498" s="313"/>
      <c r="G498" s="313"/>
      <c r="H498" s="185">
        <v>-9.6330178315956139E-2</v>
      </c>
      <c r="I498" s="69"/>
    </row>
    <row r="499" spans="1:12" ht="12" customHeight="1" x14ac:dyDescent="0.2">
      <c r="A499" s="2"/>
      <c r="B499" s="76" t="s">
        <v>76</v>
      </c>
      <c r="C499" s="306"/>
      <c r="D499" s="306">
        <v>307065680.47000003</v>
      </c>
      <c r="E499" s="306">
        <v>307065680.47000003</v>
      </c>
      <c r="F499" s="313"/>
      <c r="G499" s="313"/>
      <c r="H499" s="185">
        <v>-1.194670277287313E-2</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1244741153.4199991</v>
      </c>
      <c r="E501" s="308">
        <v>1244741153.4199991</v>
      </c>
      <c r="F501" s="315"/>
      <c r="G501" s="315"/>
      <c r="H501" s="186">
        <v>-3.3213542469443524E-2</v>
      </c>
      <c r="I501" s="70"/>
      <c r="J501" s="5"/>
      <c r="K501" s="209" t="b">
        <f>IF(ABS(E501-SUM(E495:E500))&lt;0.001,TRUE,FALSE)</f>
        <v>1</v>
      </c>
      <c r="L501" s="5"/>
    </row>
    <row r="502" spans="1:12" ht="10.5" customHeight="1" x14ac:dyDescent="0.2">
      <c r="A502" s="54"/>
      <c r="B502" s="52" t="s">
        <v>157</v>
      </c>
      <c r="C502" s="308">
        <v>1122011386.539994</v>
      </c>
      <c r="D502" s="308">
        <v>4870816080.6876688</v>
      </c>
      <c r="E502" s="308">
        <v>5992827467.2276621</v>
      </c>
      <c r="F502" s="315">
        <v>192789129.03957519</v>
      </c>
      <c r="G502" s="315">
        <v>23535889.458344005</v>
      </c>
      <c r="H502" s="186">
        <v>-4.8318851162647669E-2</v>
      </c>
      <c r="I502" s="69"/>
      <c r="K502" s="209" t="b">
        <f>IF(ABS(E502-SUM(E402,E415,E445:E446,E466,E467,E469,E482,E483:E493,E501))&lt;0.001,TRUE,FALSE)</f>
        <v>1</v>
      </c>
    </row>
    <row r="503" spans="1:12" ht="10.5" customHeight="1" x14ac:dyDescent="0.2">
      <c r="A503" s="2"/>
      <c r="B503" s="167" t="s">
        <v>181</v>
      </c>
      <c r="C503" s="319"/>
      <c r="D503" s="319"/>
      <c r="E503" s="319"/>
      <c r="F503" s="320"/>
      <c r="G503" s="320"/>
      <c r="H503" s="240"/>
      <c r="I503" s="69"/>
      <c r="L503" s="28"/>
    </row>
    <row r="504" spans="1:12" s="28" customFormat="1" x14ac:dyDescent="0.2">
      <c r="A504" s="2"/>
      <c r="B504" s="168" t="s">
        <v>182</v>
      </c>
      <c r="C504" s="321"/>
      <c r="D504" s="321"/>
      <c r="E504" s="321"/>
      <c r="F504" s="322"/>
      <c r="G504" s="322"/>
      <c r="H504" s="194"/>
      <c r="I504" s="70"/>
      <c r="J504" s="5"/>
    </row>
    <row r="505" spans="1:12" s="28" customFormat="1" ht="12.75" x14ac:dyDescent="0.2">
      <c r="A505" s="54"/>
      <c r="B505" s="212" t="s">
        <v>31</v>
      </c>
      <c r="C505" s="431">
        <v>2109340839.1999929</v>
      </c>
      <c r="D505" s="431">
        <v>6299695037.7753067</v>
      </c>
      <c r="E505" s="431">
        <v>8409035876.9752998</v>
      </c>
      <c r="F505" s="432"/>
      <c r="G505" s="432">
        <v>35776765.767222017</v>
      </c>
      <c r="H505" s="433">
        <v>-4.4825096753277616E-2</v>
      </c>
      <c r="I505" s="70"/>
      <c r="J505" s="5"/>
      <c r="K505" s="209" t="b">
        <f>IF(ABS(E505-SUM(E297,E502:E504))&lt;0.001,TRUE,FALSE)</f>
        <v>1</v>
      </c>
    </row>
    <row r="506" spans="1:12" s="28" customFormat="1" x14ac:dyDescent="0.2">
      <c r="A506" s="54"/>
      <c r="B506" s="76" t="s">
        <v>13</v>
      </c>
      <c r="C506" s="440"/>
      <c r="D506" s="441">
        <v>81784018.399999946</v>
      </c>
      <c r="E506" s="441">
        <v>81784018.399999946</v>
      </c>
      <c r="F506" s="442"/>
      <c r="G506" s="442"/>
      <c r="H506" s="430">
        <v>-0.16827710168177368</v>
      </c>
      <c r="I506" s="70"/>
      <c r="J506" s="5"/>
    </row>
    <row r="507" spans="1:12" s="28" customFormat="1" x14ac:dyDescent="0.2">
      <c r="A507" s="54"/>
      <c r="B507" s="76" t="s">
        <v>14</v>
      </c>
      <c r="C507" s="443"/>
      <c r="D507" s="311">
        <v>11539521.529999999</v>
      </c>
      <c r="E507" s="311">
        <v>11539521.529999999</v>
      </c>
      <c r="F507" s="444"/>
      <c r="G507" s="444"/>
      <c r="H507" s="428">
        <v>-7.3913901439688234E-2</v>
      </c>
      <c r="I507" s="70"/>
      <c r="J507" s="5"/>
    </row>
    <row r="508" spans="1:12" s="28" customFormat="1" ht="21.75" customHeight="1" x14ac:dyDescent="0.2">
      <c r="A508" s="54"/>
      <c r="B508" s="229" t="s">
        <v>248</v>
      </c>
      <c r="C508" s="431"/>
      <c r="D508" s="431">
        <v>93323539.929999948</v>
      </c>
      <c r="E508" s="431">
        <v>93323539.929999948</v>
      </c>
      <c r="F508" s="431"/>
      <c r="G508" s="431"/>
      <c r="H508" s="445">
        <v>-0.15766422445408512</v>
      </c>
      <c r="I508" s="70"/>
      <c r="J508" s="5"/>
      <c r="K508" s="209" t="b">
        <f>IF(ABS(E508-SUM(E506:E507))&lt;0.001,TRUE,FALSE)</f>
        <v>1</v>
      </c>
    </row>
    <row r="509" spans="1:12" s="28" customFormat="1" ht="12" x14ac:dyDescent="0.2">
      <c r="A509" s="54"/>
      <c r="B509" s="229" t="s">
        <v>298</v>
      </c>
      <c r="C509" s="431"/>
      <c r="D509" s="431">
        <v>35385.05000000001</v>
      </c>
      <c r="E509" s="431">
        <v>35385.05000000001</v>
      </c>
      <c r="F509" s="431"/>
      <c r="G509" s="431"/>
      <c r="H509" s="445">
        <v>0.20250927665694451</v>
      </c>
      <c r="I509" s="70"/>
    </row>
    <row r="510" spans="1:12" s="28" customFormat="1" ht="18.75" customHeight="1" x14ac:dyDescent="0.2">
      <c r="A510" s="54"/>
      <c r="B510" s="229" t="s">
        <v>421</v>
      </c>
      <c r="C510" s="229"/>
      <c r="D510" s="323">
        <v>51544.221680000002</v>
      </c>
      <c r="E510" s="323">
        <v>51544.221680000002</v>
      </c>
      <c r="F510" s="323"/>
      <c r="G510" s="324"/>
      <c r="H510" s="445">
        <v>0.68254798580609433</v>
      </c>
      <c r="I510" s="70"/>
    </row>
    <row r="511" spans="1:12" s="28" customFormat="1" ht="12" hidden="1" x14ac:dyDescent="0.2">
      <c r="A511" s="54"/>
      <c r="B511" s="229" t="s">
        <v>495</v>
      </c>
      <c r="C511" s="229"/>
      <c r="D511" s="323"/>
      <c r="E511" s="323"/>
      <c r="F511" s="323"/>
      <c r="G511" s="324"/>
      <c r="H511" s="445"/>
      <c r="I511" s="70"/>
    </row>
    <row r="512" spans="1:12" s="28" customFormat="1" ht="12" x14ac:dyDescent="0.2">
      <c r="A512" s="54"/>
      <c r="B512" s="229" t="s">
        <v>389</v>
      </c>
      <c r="C512" s="229"/>
      <c r="D512" s="323">
        <v>14654.700000000003</v>
      </c>
      <c r="E512" s="323">
        <v>14654.700000000003</v>
      </c>
      <c r="F512" s="323"/>
      <c r="G512" s="324"/>
      <c r="H512" s="445"/>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DE JUIN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626"/>
      <c r="C520" s="627"/>
      <c r="D520" s="87"/>
      <c r="E520" s="750" t="s">
        <v>6</v>
      </c>
      <c r="F520" s="339" t="str">
        <f>$H$5</f>
        <v>PCAP</v>
      </c>
      <c r="G520" s="749"/>
      <c r="H520" s="89"/>
      <c r="I520" s="20"/>
    </row>
    <row r="521" spans="1:12" ht="12.75" customHeight="1" x14ac:dyDescent="0.2">
      <c r="B521" s="643" t="s">
        <v>296</v>
      </c>
      <c r="C521" s="753"/>
      <c r="D521" s="90"/>
      <c r="E521" s="301"/>
      <c r="F521" s="239"/>
      <c r="G521" s="199"/>
      <c r="H521" s="90"/>
      <c r="I521" s="20"/>
      <c r="L521" s="95"/>
    </row>
    <row r="522" spans="1:12" ht="20.25" customHeight="1" x14ac:dyDescent="0.2">
      <c r="A522" s="91"/>
      <c r="B522" s="647" t="s">
        <v>295</v>
      </c>
      <c r="C522" s="648"/>
      <c r="D522" s="93"/>
      <c r="E522" s="303"/>
      <c r="F522" s="237"/>
      <c r="G522" s="200"/>
      <c r="H522" s="93"/>
      <c r="I522" s="20"/>
      <c r="L522" s="95"/>
    </row>
    <row r="523" spans="1:12" ht="21.75" customHeight="1" x14ac:dyDescent="0.2">
      <c r="A523" s="91"/>
      <c r="B523" s="92" t="s">
        <v>294</v>
      </c>
      <c r="C523" s="172"/>
      <c r="D523" s="93"/>
      <c r="E523" s="303">
        <v>7302121486.2162132</v>
      </c>
      <c r="F523" s="237">
        <v>0.28512467645344186</v>
      </c>
      <c r="G523" s="200"/>
      <c r="H523" s="93"/>
      <c r="I523" s="20"/>
      <c r="J523" s="104"/>
      <c r="K523" s="209" t="b">
        <f>IF(ABS(E523-SUM(E524,E529,E541:E542,E545:E550))&lt;0.001,TRUE,FALSE)</f>
        <v>1</v>
      </c>
    </row>
    <row r="524" spans="1:12" ht="18" customHeight="1" x14ac:dyDescent="0.2">
      <c r="B524" s="645" t="s">
        <v>410</v>
      </c>
      <c r="C524" s="646"/>
      <c r="D524" s="90"/>
      <c r="E524" s="303">
        <v>2385083355.8489361</v>
      </c>
      <c r="F524" s="237">
        <v>0.43626148716585256</v>
      </c>
      <c r="G524" s="198"/>
      <c r="H524" s="90"/>
      <c r="I524" s="20"/>
      <c r="J524" s="104"/>
      <c r="K524" s="209" t="b">
        <f>IF(ABS(E524-SUM(E525:E528))&lt;0.001,TRUE,FALSE)</f>
        <v>1</v>
      </c>
    </row>
    <row r="525" spans="1:12" ht="15" customHeight="1" x14ac:dyDescent="0.2">
      <c r="B525" s="641" t="s">
        <v>72</v>
      </c>
      <c r="C525" s="642"/>
      <c r="D525" s="90"/>
      <c r="E525" s="301">
        <v>97695080.19925499</v>
      </c>
      <c r="F525" s="239">
        <v>-0.20819824710971346</v>
      </c>
      <c r="G525" s="201"/>
      <c r="H525" s="90"/>
      <c r="I525" s="20"/>
      <c r="J525" s="104"/>
    </row>
    <row r="526" spans="1:12" ht="15" customHeight="1" x14ac:dyDescent="0.2">
      <c r="B526" s="421" t="s">
        <v>404</v>
      </c>
      <c r="C526" s="404"/>
      <c r="D526" s="90"/>
      <c r="E526" s="301">
        <v>1335238234.1767821</v>
      </c>
      <c r="F526" s="239">
        <v>-9.7087102128658453E-2</v>
      </c>
      <c r="G526" s="199"/>
      <c r="H526" s="90"/>
      <c r="I526" s="20"/>
      <c r="J526" s="104"/>
    </row>
    <row r="527" spans="1:12" ht="15" customHeight="1" x14ac:dyDescent="0.2">
      <c r="B527" s="421" t="s">
        <v>407</v>
      </c>
      <c r="C527" s="404"/>
      <c r="D527" s="90"/>
      <c r="E527" s="301">
        <v>4950969.513840002</v>
      </c>
      <c r="F527" s="239">
        <v>0.51933841434489803</v>
      </c>
      <c r="G527" s="199"/>
      <c r="H527" s="90"/>
      <c r="I527" s="20"/>
      <c r="J527" s="104"/>
    </row>
    <row r="528" spans="1:12" ht="15" customHeight="1" x14ac:dyDescent="0.2">
      <c r="B528" s="421" t="s">
        <v>405</v>
      </c>
      <c r="C528" s="404"/>
      <c r="D528" s="90"/>
      <c r="E528" s="301">
        <v>947199071.95905876</v>
      </c>
      <c r="F528" s="239"/>
      <c r="G528" s="199"/>
      <c r="H528" s="90"/>
      <c r="I528" s="20"/>
      <c r="J528" s="104"/>
    </row>
    <row r="529" spans="2:11" ht="15" customHeight="1" x14ac:dyDescent="0.2">
      <c r="B529" s="624" t="s">
        <v>71</v>
      </c>
      <c r="C529" s="625"/>
      <c r="D529" s="90"/>
      <c r="E529" s="303">
        <v>4203303914.6281123</v>
      </c>
      <c r="F529" s="237">
        <v>0.14142114622458801</v>
      </c>
      <c r="G529" s="199"/>
      <c r="H529" s="90"/>
      <c r="I529" s="20"/>
      <c r="J529" s="104"/>
      <c r="K529" s="209" t="b">
        <f>IF(ABS(E529-SUM(E530:E535))&lt;0.001,TRUE,FALSE)</f>
        <v>1</v>
      </c>
    </row>
    <row r="530" spans="2:11" ht="15" customHeight="1" x14ac:dyDescent="0.2">
      <c r="B530" s="641" t="s">
        <v>70</v>
      </c>
      <c r="C530" s="642"/>
      <c r="D530" s="90"/>
      <c r="E530" s="301"/>
      <c r="F530" s="239"/>
      <c r="G530" s="201"/>
      <c r="H530" s="90"/>
      <c r="I530" s="20"/>
      <c r="J530" s="104"/>
    </row>
    <row r="531" spans="2:11" ht="15" customHeight="1" x14ac:dyDescent="0.2">
      <c r="B531" s="641" t="s">
        <v>361</v>
      </c>
      <c r="C531" s="642"/>
      <c r="D531" s="90"/>
      <c r="E531" s="301">
        <v>0</v>
      </c>
      <c r="F531" s="239"/>
      <c r="G531" s="199"/>
      <c r="H531" s="90"/>
      <c r="I531" s="20"/>
      <c r="J531" s="104"/>
    </row>
    <row r="532" spans="2:11" ht="15" customHeight="1" x14ac:dyDescent="0.2">
      <c r="B532" s="639" t="s">
        <v>413</v>
      </c>
      <c r="C532" s="640"/>
      <c r="D532" s="90"/>
      <c r="E532" s="301">
        <v>3230972774.0259128</v>
      </c>
      <c r="F532" s="239">
        <v>0.12962903839610851</v>
      </c>
      <c r="G532" s="199"/>
      <c r="H532" s="90"/>
      <c r="I532" s="20"/>
      <c r="J532" s="104"/>
    </row>
    <row r="533" spans="2:11" ht="15" customHeight="1" x14ac:dyDescent="0.2">
      <c r="B533" s="641" t="s">
        <v>357</v>
      </c>
      <c r="C533" s="642"/>
      <c r="D533" s="90"/>
      <c r="E533" s="301">
        <v>601792347.59881997</v>
      </c>
      <c r="F533" s="239">
        <v>0.17275382423150099</v>
      </c>
      <c r="G533" s="199"/>
      <c r="H533" s="90"/>
      <c r="I533" s="20"/>
      <c r="J533" s="104"/>
    </row>
    <row r="534" spans="2:11" ht="15" customHeight="1" x14ac:dyDescent="0.2">
      <c r="B534" s="641" t="s">
        <v>358</v>
      </c>
      <c r="C534" s="642"/>
      <c r="D534" s="90"/>
      <c r="E534" s="301">
        <v>95082591.76769118</v>
      </c>
      <c r="F534" s="239">
        <v>-5.512417421561E-2</v>
      </c>
      <c r="G534" s="199"/>
      <c r="H534" s="90"/>
      <c r="I534" s="20"/>
      <c r="J534" s="104"/>
    </row>
    <row r="535" spans="2:11" ht="15" customHeight="1" x14ac:dyDescent="0.2">
      <c r="B535" s="641" t="s">
        <v>359</v>
      </c>
      <c r="C535" s="642"/>
      <c r="D535" s="90"/>
      <c r="E535" s="301">
        <v>275456201.23568928</v>
      </c>
      <c r="F535" s="239">
        <v>0.32090019543496551</v>
      </c>
      <c r="G535" s="199"/>
      <c r="H535" s="90"/>
      <c r="I535" s="20"/>
      <c r="J535" s="104"/>
      <c r="K535" s="209" t="b">
        <f>IF(ABS(E535-SUM(E536:E540))&lt;0.001,TRUE,FALSE)</f>
        <v>1</v>
      </c>
    </row>
    <row r="536" spans="2:11" ht="12.75" customHeight="1" x14ac:dyDescent="0.2">
      <c r="B536" s="607" t="s">
        <v>394</v>
      </c>
      <c r="C536" s="608"/>
      <c r="D536" s="90"/>
      <c r="E536" s="301">
        <v>220357601.57753998</v>
      </c>
      <c r="F536" s="239">
        <v>0.303544014908252</v>
      </c>
      <c r="G536" s="199"/>
      <c r="H536" s="90"/>
      <c r="I536" s="20"/>
      <c r="J536" s="104"/>
    </row>
    <row r="537" spans="2:11" ht="15" customHeight="1" x14ac:dyDescent="0.2">
      <c r="B537" s="607" t="s">
        <v>395</v>
      </c>
      <c r="C537" s="608"/>
      <c r="D537" s="90"/>
      <c r="E537" s="301">
        <v>4727802.0613949997</v>
      </c>
      <c r="F537" s="239">
        <v>0.24519306616015024</v>
      </c>
      <c r="G537" s="199"/>
      <c r="H537" s="90"/>
      <c r="I537" s="20"/>
      <c r="J537" s="104"/>
    </row>
    <row r="538" spans="2:11" ht="15" customHeight="1" x14ac:dyDescent="0.2">
      <c r="B538" s="607" t="s">
        <v>396</v>
      </c>
      <c r="C538" s="608"/>
      <c r="D538" s="90"/>
      <c r="E538" s="301">
        <v>7932917.770785003</v>
      </c>
      <c r="F538" s="239">
        <v>0.62844658523608099</v>
      </c>
      <c r="G538" s="199"/>
      <c r="H538" s="90"/>
      <c r="I538" s="20"/>
      <c r="J538" s="104"/>
    </row>
    <row r="539" spans="2:11" ht="15" customHeight="1" x14ac:dyDescent="0.2">
      <c r="B539" s="607" t="s">
        <v>397</v>
      </c>
      <c r="C539" s="608"/>
      <c r="D539" s="90"/>
      <c r="E539" s="301">
        <v>2010999.6635400001</v>
      </c>
      <c r="F539" s="239">
        <v>-4.642067156725882E-3</v>
      </c>
      <c r="G539" s="199"/>
      <c r="H539" s="90"/>
      <c r="I539" s="20"/>
      <c r="J539" s="104"/>
    </row>
    <row r="540" spans="2:11" ht="15" customHeight="1" x14ac:dyDescent="0.2">
      <c r="B540" s="631" t="s">
        <v>406</v>
      </c>
      <c r="C540" s="632"/>
      <c r="D540" s="90"/>
      <c r="E540" s="301">
        <v>40426880.162429266</v>
      </c>
      <c r="F540" s="239">
        <v>0.40356304567462109</v>
      </c>
      <c r="G540" s="199"/>
      <c r="H540" s="90"/>
      <c r="I540" s="20"/>
      <c r="J540" s="104"/>
    </row>
    <row r="541" spans="2:11" ht="15" customHeight="1" x14ac:dyDescent="0.2">
      <c r="B541" s="624" t="s">
        <v>362</v>
      </c>
      <c r="C541" s="625"/>
      <c r="D541" s="90"/>
      <c r="E541" s="303">
        <v>2882490.6700000023</v>
      </c>
      <c r="F541" s="237">
        <v>0.46597657979767448</v>
      </c>
      <c r="G541" s="199"/>
      <c r="H541" s="90"/>
      <c r="I541" s="20"/>
      <c r="J541" s="104"/>
    </row>
    <row r="542" spans="2:11" ht="26.25" customHeight="1" x14ac:dyDescent="0.2">
      <c r="B542" s="622" t="s">
        <v>363</v>
      </c>
      <c r="C542" s="638"/>
      <c r="D542" s="90"/>
      <c r="E542" s="303">
        <v>710851725.0691638</v>
      </c>
      <c r="F542" s="237"/>
      <c r="G542" s="199"/>
      <c r="H542" s="90"/>
      <c r="I542" s="20"/>
      <c r="J542" s="104"/>
      <c r="K542" s="209" t="b">
        <f>IF(ABS(E542-SUM(E543:E544))&lt;0.001,TRUE,FALSE)</f>
        <v>1</v>
      </c>
    </row>
    <row r="543" spans="2:11" ht="12.75" x14ac:dyDescent="0.2">
      <c r="B543" s="423" t="s">
        <v>408</v>
      </c>
      <c r="C543" s="405"/>
      <c r="D543" s="90"/>
      <c r="E543" s="301">
        <v>683177622.64951515</v>
      </c>
      <c r="F543" s="239"/>
      <c r="G543" s="201"/>
      <c r="H543" s="90"/>
      <c r="I543" s="20"/>
      <c r="J543" s="104"/>
    </row>
    <row r="544" spans="2:11" ht="17.25" customHeight="1" x14ac:dyDescent="0.2">
      <c r="B544" s="423" t="s">
        <v>409</v>
      </c>
      <c r="C544" s="405"/>
      <c r="D544" s="90"/>
      <c r="E544" s="301">
        <v>27674102.41964864</v>
      </c>
      <c r="F544" s="239"/>
      <c r="G544" s="201"/>
      <c r="H544" s="90"/>
      <c r="I544" s="20"/>
      <c r="J544" s="104"/>
    </row>
    <row r="545" spans="1:12" ht="20.100000000000001" customHeight="1" x14ac:dyDescent="0.2">
      <c r="B545" s="622" t="s">
        <v>364</v>
      </c>
      <c r="C545" s="638"/>
      <c r="D545" s="90"/>
      <c r="E545" s="301"/>
      <c r="F545" s="239"/>
      <c r="G545" s="201"/>
      <c r="H545" s="90"/>
      <c r="I545" s="20"/>
      <c r="J545" s="104"/>
      <c r="L545" s="363"/>
    </row>
    <row r="546" spans="1:12" s="363" customFormat="1" ht="21.75" customHeight="1" x14ac:dyDescent="0.2">
      <c r="A546" s="6"/>
      <c r="B546" s="622" t="s">
        <v>365</v>
      </c>
      <c r="C546" s="630"/>
      <c r="D546" s="360"/>
      <c r="E546" s="301"/>
      <c r="F546" s="239"/>
      <c r="G546" s="199"/>
      <c r="H546" s="90"/>
      <c r="I546" s="362"/>
      <c r="J546" s="359"/>
    </row>
    <row r="547" spans="1:12" s="363" customFormat="1" ht="29.25" customHeight="1" x14ac:dyDescent="0.2">
      <c r="A547" s="356"/>
      <c r="B547" s="622" t="s">
        <v>366</v>
      </c>
      <c r="C547" s="630"/>
      <c r="D547" s="360"/>
      <c r="E547" s="301"/>
      <c r="F547" s="239"/>
      <c r="G547" s="361"/>
      <c r="H547" s="360"/>
      <c r="I547" s="362"/>
      <c r="J547" s="359"/>
    </row>
    <row r="548" spans="1:12" s="363" customFormat="1" ht="19.5" customHeight="1" x14ac:dyDescent="0.2">
      <c r="A548" s="356"/>
      <c r="B548" s="622" t="s">
        <v>367</v>
      </c>
      <c r="C548" s="630"/>
      <c r="D548" s="360"/>
      <c r="E548" s="301"/>
      <c r="F548" s="239"/>
      <c r="G548" s="361"/>
      <c r="H548" s="360"/>
      <c r="I548" s="362"/>
      <c r="J548" s="359"/>
    </row>
    <row r="549" spans="1:12" s="363" customFormat="1" ht="18.75" customHeight="1" x14ac:dyDescent="0.2">
      <c r="A549" s="356"/>
      <c r="B549" s="622" t="s">
        <v>368</v>
      </c>
      <c r="C549" s="752"/>
      <c r="D549" s="360"/>
      <c r="E549" s="301"/>
      <c r="F549" s="239"/>
      <c r="G549" s="361"/>
      <c r="H549" s="360"/>
      <c r="I549" s="362"/>
      <c r="J549" s="359"/>
      <c r="L549" s="5"/>
    </row>
    <row r="550" spans="1:12" ht="12.75" customHeight="1" x14ac:dyDescent="0.2">
      <c r="A550" s="356"/>
      <c r="B550" s="622" t="s">
        <v>369</v>
      </c>
      <c r="C550" s="752"/>
      <c r="D550" s="90"/>
      <c r="E550" s="301"/>
      <c r="F550" s="239"/>
      <c r="G550" s="361"/>
      <c r="H550" s="360"/>
      <c r="I550" s="20"/>
      <c r="J550" s="104"/>
      <c r="L550" s="95"/>
    </row>
    <row r="551" spans="1:12" s="95" customFormat="1" ht="16.5" customHeight="1" x14ac:dyDescent="0.2">
      <c r="A551" s="6"/>
      <c r="B551" s="628" t="s">
        <v>66</v>
      </c>
      <c r="C551" s="629"/>
      <c r="D551" s="93"/>
      <c r="E551" s="303">
        <v>305441062.29880238</v>
      </c>
      <c r="F551" s="237">
        <v>-0.17745814872599897</v>
      </c>
      <c r="G551" s="201"/>
      <c r="H551" s="90"/>
      <c r="I551" s="94"/>
      <c r="J551" s="104"/>
    </row>
    <row r="552" spans="1:12" s="95" customFormat="1" ht="16.5" customHeight="1" x14ac:dyDescent="0.2">
      <c r="A552" s="91"/>
      <c r="B552" s="624" t="s">
        <v>375</v>
      </c>
      <c r="C552" s="625"/>
      <c r="D552" s="93"/>
      <c r="E552" s="301">
        <v>301783588.40880209</v>
      </c>
      <c r="F552" s="239">
        <v>-0.17801566321622342</v>
      </c>
      <c r="G552" s="200"/>
      <c r="H552" s="93"/>
      <c r="I552" s="94"/>
      <c r="J552" s="104"/>
      <c r="L552" s="5"/>
    </row>
    <row r="553" spans="1:12" ht="16.5" customHeight="1" x14ac:dyDescent="0.2">
      <c r="A553" s="91"/>
      <c r="B553" s="624" t="s">
        <v>236</v>
      </c>
      <c r="C553" s="625"/>
      <c r="D553" s="90"/>
      <c r="E553" s="301">
        <v>-87917</v>
      </c>
      <c r="F553" s="239"/>
      <c r="G553" s="200"/>
      <c r="H553" s="93"/>
      <c r="I553" s="20"/>
      <c r="J553" s="104"/>
    </row>
    <row r="554" spans="1:12" ht="13.5" customHeight="1" x14ac:dyDescent="0.2">
      <c r="B554" s="624" t="s">
        <v>316</v>
      </c>
      <c r="C554" s="625"/>
      <c r="D554" s="90"/>
      <c r="E554" s="301">
        <v>-5844</v>
      </c>
      <c r="F554" s="239">
        <v>8.7053571428571397E-2</v>
      </c>
      <c r="G554" s="199"/>
      <c r="H554" s="90"/>
      <c r="I554" s="20"/>
      <c r="J554" s="104"/>
      <c r="L554" s="95"/>
    </row>
    <row r="555" spans="1:12" s="95" customFormat="1" ht="16.5" customHeight="1" x14ac:dyDescent="0.2">
      <c r="A555" s="6"/>
      <c r="B555" s="628" t="s">
        <v>67</v>
      </c>
      <c r="C555" s="629"/>
      <c r="D555" s="93"/>
      <c r="E555" s="303">
        <v>52884164.79659386</v>
      </c>
      <c r="F555" s="237">
        <v>2.4781402112835194E-2</v>
      </c>
      <c r="G555" s="199"/>
      <c r="H555" s="90"/>
      <c r="I555" s="94"/>
      <c r="J555" s="104"/>
      <c r="K555" s="209" t="b">
        <f>IF(ABS(E555-SUM(E556:E557))&lt;0.001,TRUE,FALSE)</f>
        <v>1</v>
      </c>
      <c r="L555" s="5"/>
    </row>
    <row r="556" spans="1:12" ht="18" customHeight="1" x14ac:dyDescent="0.2">
      <c r="A556" s="91"/>
      <c r="B556" s="624" t="s">
        <v>68</v>
      </c>
      <c r="C556" s="625"/>
      <c r="D556" s="90"/>
      <c r="E556" s="301">
        <v>47776410.339999855</v>
      </c>
      <c r="F556" s="239">
        <v>-3.6431160818365393E-3</v>
      </c>
      <c r="G556" s="200"/>
      <c r="H556" s="93"/>
      <c r="I556" s="20"/>
      <c r="J556" s="104"/>
    </row>
    <row r="557" spans="1:12" ht="15" customHeight="1" x14ac:dyDescent="0.2">
      <c r="B557" s="624" t="s">
        <v>69</v>
      </c>
      <c r="C557" s="625"/>
      <c r="D557" s="90"/>
      <c r="E557" s="301">
        <v>5107754.4565940024</v>
      </c>
      <c r="F557" s="239">
        <v>0.39777216743871513</v>
      </c>
      <c r="G557" s="199"/>
      <c r="H557" s="90"/>
      <c r="I557" s="20"/>
      <c r="J557" s="104"/>
      <c r="L557" s="95"/>
    </row>
    <row r="558" spans="1:12" s="95" customFormat="1" ht="27" customHeight="1" x14ac:dyDescent="0.2">
      <c r="A558" s="6"/>
      <c r="B558" s="633" t="s">
        <v>293</v>
      </c>
      <c r="C558" s="634"/>
      <c r="D558" s="98"/>
      <c r="E558" s="326">
        <v>7660446713.3116083</v>
      </c>
      <c r="F558" s="243">
        <v>0.25478718444303716</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JUIN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626"/>
      <c r="C562" s="627"/>
      <c r="D562" s="87"/>
      <c r="E562" s="750" t="s">
        <v>6</v>
      </c>
      <c r="F562" s="339" t="str">
        <f>$H$5</f>
        <v>PCAP</v>
      </c>
      <c r="G562" s="15"/>
      <c r="H562" s="15"/>
      <c r="I562" s="5"/>
      <c r="L562" s="104"/>
    </row>
    <row r="563" spans="1:12" s="104" customFormat="1" ht="13.5" customHeight="1" x14ac:dyDescent="0.2">
      <c r="A563" s="6"/>
      <c r="B563" s="635" t="s">
        <v>292</v>
      </c>
      <c r="C563" s="636"/>
      <c r="D563" s="637"/>
      <c r="E563" s="101"/>
      <c r="F563" s="176"/>
      <c r="G563" s="89"/>
      <c r="H563" s="20"/>
    </row>
    <row r="564" spans="1:12" s="104" customFormat="1" ht="22.5" customHeight="1" x14ac:dyDescent="0.2">
      <c r="A564" s="6"/>
      <c r="B564" s="604" t="s">
        <v>291</v>
      </c>
      <c r="C564" s="605"/>
      <c r="D564" s="606"/>
      <c r="E564" s="327">
        <v>1348139106.2442884</v>
      </c>
      <c r="F564" s="177">
        <v>-3.63259279099164E-2</v>
      </c>
      <c r="G564" s="102"/>
      <c r="H564" s="103"/>
      <c r="K564" s="209" t="b">
        <f>IF(ABS(E564-SUM(E565,E579,E587:E588,E592))&lt;0.001,TRUE,FALSE)</f>
        <v>1</v>
      </c>
    </row>
    <row r="565" spans="1:12" s="104" customFormat="1" ht="15" customHeight="1" x14ac:dyDescent="0.2">
      <c r="A565" s="24"/>
      <c r="B565" s="595" t="s">
        <v>183</v>
      </c>
      <c r="C565" s="596"/>
      <c r="D565" s="600"/>
      <c r="E565" s="327">
        <v>1097321458.9780111</v>
      </c>
      <c r="F565" s="177">
        <v>-6.158177941781573E-2</v>
      </c>
      <c r="G565" s="105"/>
      <c r="H565" s="107"/>
      <c r="K565" s="209" t="b">
        <f>IF(ABS(E565-SUM(E566:E578))&lt;0.001,TRUE,FALSE)</f>
        <v>1</v>
      </c>
    </row>
    <row r="566" spans="1:12" s="104" customFormat="1" ht="15.75" customHeight="1" x14ac:dyDescent="0.2">
      <c r="A566" s="6"/>
      <c r="B566" s="601" t="s">
        <v>53</v>
      </c>
      <c r="C566" s="602"/>
      <c r="D566" s="603"/>
      <c r="E566" s="328">
        <v>832013955.31000066</v>
      </c>
      <c r="F566" s="174">
        <v>4.7821996861709959E-2</v>
      </c>
      <c r="G566" s="109"/>
      <c r="H566" s="106"/>
    </row>
    <row r="567" spans="1:12" s="104" customFormat="1" ht="15.75" customHeight="1" x14ac:dyDescent="0.2">
      <c r="A567" s="6"/>
      <c r="B567" s="169" t="s">
        <v>360</v>
      </c>
      <c r="C567" s="383"/>
      <c r="D567" s="384"/>
      <c r="E567" s="328">
        <v>38419131.367280006</v>
      </c>
      <c r="F567" s="174">
        <v>-0.76806121950060513</v>
      </c>
      <c r="G567" s="109"/>
      <c r="H567" s="106"/>
    </row>
    <row r="568" spans="1:12" s="104" customFormat="1" ht="12.75" x14ac:dyDescent="0.2">
      <c r="A568" s="6"/>
      <c r="B568" s="601" t="s">
        <v>428</v>
      </c>
      <c r="C568" s="602"/>
      <c r="D568" s="603"/>
      <c r="E568" s="328">
        <v>45767330.660000168</v>
      </c>
      <c r="F568" s="174">
        <v>4.0637393813688805E-2</v>
      </c>
      <c r="G568" s="109"/>
      <c r="H568" s="106"/>
    </row>
    <row r="569" spans="1:12" s="104" customFormat="1" ht="40.5" customHeight="1" x14ac:dyDescent="0.2">
      <c r="A569" s="6"/>
      <c r="B569" s="601" t="s">
        <v>54</v>
      </c>
      <c r="C569" s="602"/>
      <c r="D569" s="603"/>
      <c r="E569" s="328">
        <v>2871932.1999999993</v>
      </c>
      <c r="F569" s="174">
        <v>-4.8729756610569663E-2</v>
      </c>
      <c r="G569" s="109"/>
      <c r="H569" s="106"/>
    </row>
    <row r="570" spans="1:12" s="104" customFormat="1" ht="15" customHeight="1" x14ac:dyDescent="0.2">
      <c r="A570" s="6"/>
      <c r="B570" s="601" t="s">
        <v>497</v>
      </c>
      <c r="C570" s="602"/>
      <c r="D570" s="603"/>
      <c r="E570" s="328">
        <v>7364940.9399999818</v>
      </c>
      <c r="F570" s="174">
        <v>5.493784951765468E-2</v>
      </c>
      <c r="G570" s="109"/>
      <c r="H570" s="106"/>
    </row>
    <row r="571" spans="1:12" s="104" customFormat="1" ht="15" customHeight="1" x14ac:dyDescent="0.2">
      <c r="A571" s="6"/>
      <c r="B571" s="601" t="s">
        <v>302</v>
      </c>
      <c r="C571" s="602"/>
      <c r="D571" s="603"/>
      <c r="E571" s="328">
        <v>575.7299999999999</v>
      </c>
      <c r="F571" s="174">
        <v>-9.4949145614890207E-2</v>
      </c>
      <c r="G571" s="109"/>
      <c r="H571" s="106"/>
    </row>
    <row r="572" spans="1:12" s="104" customFormat="1" ht="12.75" x14ac:dyDescent="0.2">
      <c r="A572" s="6"/>
      <c r="B572" s="169" t="s">
        <v>184</v>
      </c>
      <c r="C572" s="170"/>
      <c r="D572" s="171"/>
      <c r="E572" s="328">
        <v>68332382.549999967</v>
      </c>
      <c r="F572" s="174">
        <v>6.8467311120972596E-2</v>
      </c>
      <c r="G572" s="109"/>
      <c r="H572" s="106"/>
    </row>
    <row r="573" spans="1:12" s="104" customFormat="1" ht="12.75" x14ac:dyDescent="0.2">
      <c r="A573" s="6"/>
      <c r="B573" s="395" t="s">
        <v>373</v>
      </c>
      <c r="C573" s="170"/>
      <c r="D573" s="171"/>
      <c r="E573" s="328">
        <v>87110419.590000018</v>
      </c>
      <c r="F573" s="174">
        <v>0.12895303808049707</v>
      </c>
      <c r="G573" s="109"/>
      <c r="H573" s="110"/>
    </row>
    <row r="574" spans="1:12" s="104" customFormat="1" ht="12.75" x14ac:dyDescent="0.2">
      <c r="A574" s="6"/>
      <c r="B574" s="169" t="s">
        <v>185</v>
      </c>
      <c r="C574" s="170"/>
      <c r="D574" s="171"/>
      <c r="E574" s="328">
        <v>67695.390729999999</v>
      </c>
      <c r="F574" s="174">
        <v>2.428132523916493E-2</v>
      </c>
      <c r="G574" s="109"/>
      <c r="H574" s="110"/>
    </row>
    <row r="575" spans="1:12" s="104" customFormat="1" ht="24" customHeight="1" x14ac:dyDescent="0.2">
      <c r="A575" s="6"/>
      <c r="B575" s="601" t="s">
        <v>186</v>
      </c>
      <c r="C575" s="602"/>
      <c r="D575" s="603"/>
      <c r="E575" s="328">
        <v>15042723.280000001</v>
      </c>
      <c r="F575" s="174">
        <v>0.10033999975719388</v>
      </c>
      <c r="G575" s="109"/>
      <c r="H575" s="110"/>
    </row>
    <row r="576" spans="1:12" s="104" customFormat="1" ht="12.75" x14ac:dyDescent="0.2">
      <c r="A576" s="6"/>
      <c r="B576" s="601" t="s">
        <v>187</v>
      </c>
      <c r="C576" s="602"/>
      <c r="D576" s="603"/>
      <c r="E576" s="328"/>
      <c r="F576" s="174"/>
      <c r="G576" s="109"/>
      <c r="H576" s="110"/>
    </row>
    <row r="577" spans="1:11" s="104" customFormat="1" ht="12.75" x14ac:dyDescent="0.2">
      <c r="A577" s="6"/>
      <c r="B577" s="601" t="s">
        <v>188</v>
      </c>
      <c r="C577" s="602"/>
      <c r="D577" s="603"/>
      <c r="E577" s="328">
        <v>112679.95999999985</v>
      </c>
      <c r="F577" s="174">
        <v>-2.0523976395906862E-2</v>
      </c>
      <c r="G577" s="109"/>
      <c r="H577" s="106"/>
    </row>
    <row r="578" spans="1:11" s="104" customFormat="1" ht="12.75" x14ac:dyDescent="0.2">
      <c r="A578" s="6"/>
      <c r="B578" s="601" t="s">
        <v>378</v>
      </c>
      <c r="C578" s="602"/>
      <c r="D578" s="603"/>
      <c r="E578" s="328">
        <v>217692</v>
      </c>
      <c r="F578" s="174">
        <v>-0.33333333333333337</v>
      </c>
      <c r="G578" s="109"/>
      <c r="H578" s="106"/>
    </row>
    <row r="579" spans="1:11" s="104" customFormat="1" ht="21" customHeight="1" x14ac:dyDescent="0.2">
      <c r="A579" s="6"/>
      <c r="B579" s="595" t="s">
        <v>55</v>
      </c>
      <c r="C579" s="596"/>
      <c r="D579" s="600"/>
      <c r="E579" s="327">
        <v>28066208.366277985</v>
      </c>
      <c r="F579" s="177">
        <v>0.13848167368730135</v>
      </c>
      <c r="G579" s="109"/>
      <c r="H579" s="106"/>
      <c r="K579" s="209" t="b">
        <f>IF(ABS(E579-SUM(E580,E583,E586))&lt;0.001,TRUE,FALSE)</f>
        <v>1</v>
      </c>
    </row>
    <row r="580" spans="1:11" s="104" customFormat="1" ht="18" customHeight="1" x14ac:dyDescent="0.2">
      <c r="A580" s="6"/>
      <c r="B580" s="619" t="s">
        <v>56</v>
      </c>
      <c r="C580" s="620"/>
      <c r="D580" s="621"/>
      <c r="E580" s="328">
        <v>14174162.415368995</v>
      </c>
      <c r="F580" s="174">
        <v>2.8482438481970407E-2</v>
      </c>
      <c r="G580" s="108"/>
      <c r="H580" s="106"/>
      <c r="K580" s="209" t="b">
        <f>IF(ABS(E580-SUM(E581:E582))&lt;0.001,TRUE,FALSE)</f>
        <v>1</v>
      </c>
    </row>
    <row r="581" spans="1:11" s="104" customFormat="1" ht="15" customHeight="1" x14ac:dyDescent="0.2">
      <c r="A581" s="6"/>
      <c r="B581" s="601" t="s">
        <v>57</v>
      </c>
      <c r="C581" s="602"/>
      <c r="D581" s="603"/>
      <c r="E581" s="328">
        <v>722079.20999999321</v>
      </c>
      <c r="F581" s="174">
        <v>4.2878307415668004E-2</v>
      </c>
      <c r="G581" s="109"/>
      <c r="H581" s="106"/>
    </row>
    <row r="582" spans="1:11" s="104" customFormat="1" ht="15" customHeight="1" x14ac:dyDescent="0.2">
      <c r="A582" s="6"/>
      <c r="B582" s="601" t="s">
        <v>58</v>
      </c>
      <c r="C582" s="602"/>
      <c r="D582" s="603"/>
      <c r="E582" s="328">
        <v>13452083.205369001</v>
      </c>
      <c r="F582" s="174">
        <v>2.7720929995830534E-2</v>
      </c>
      <c r="G582" s="109"/>
      <c r="H582" s="111"/>
    </row>
    <row r="583" spans="1:11" s="104" customFormat="1" ht="18" customHeight="1" x14ac:dyDescent="0.2">
      <c r="A583" s="24"/>
      <c r="B583" s="619" t="s">
        <v>379</v>
      </c>
      <c r="C583" s="620"/>
      <c r="D583" s="621"/>
      <c r="E583" s="328">
        <v>13892045.950908992</v>
      </c>
      <c r="F583" s="174">
        <v>0.27793639340141985</v>
      </c>
      <c r="G583" s="109"/>
      <c r="H583" s="112"/>
      <c r="K583" s="209" t="b">
        <f>IF(ABS(E583-SUM(E584:E585))&lt;0.001,TRUE,FALSE)</f>
        <v>1</v>
      </c>
    </row>
    <row r="584" spans="1:11" s="104" customFormat="1" ht="15" customHeight="1" x14ac:dyDescent="0.2">
      <c r="A584" s="24"/>
      <c r="B584" s="601" t="s">
        <v>372</v>
      </c>
      <c r="C584" s="602"/>
      <c r="D584" s="603"/>
      <c r="E584" s="328">
        <v>7443.17</v>
      </c>
      <c r="F584" s="174"/>
      <c r="G584" s="109"/>
      <c r="H584" s="107"/>
    </row>
    <row r="585" spans="1:11" s="104" customFormat="1" ht="15" customHeight="1" x14ac:dyDescent="0.2">
      <c r="A585" s="6"/>
      <c r="B585" s="601" t="s">
        <v>434</v>
      </c>
      <c r="C585" s="602"/>
      <c r="D585" s="603"/>
      <c r="E585" s="328">
        <v>13884602.780908993</v>
      </c>
      <c r="F585" s="174">
        <v>0.27725169239633485</v>
      </c>
      <c r="G585" s="109"/>
      <c r="H585" s="106"/>
    </row>
    <row r="586" spans="1:11" s="104" customFormat="1" ht="15" customHeight="1" x14ac:dyDescent="0.2">
      <c r="A586" s="6"/>
      <c r="B586" s="619" t="s">
        <v>180</v>
      </c>
      <c r="C586" s="620"/>
      <c r="D586" s="621"/>
      <c r="E586" s="328"/>
      <c r="F586" s="174"/>
      <c r="G586" s="109"/>
      <c r="H586" s="111"/>
    </row>
    <row r="587" spans="1:11" s="104" customFormat="1" ht="18" customHeight="1" x14ac:dyDescent="0.2">
      <c r="A587" s="6"/>
      <c r="B587" s="595" t="s">
        <v>189</v>
      </c>
      <c r="C587" s="596"/>
      <c r="D587" s="600"/>
      <c r="E587" s="327">
        <v>103121403.94999996</v>
      </c>
      <c r="F587" s="177">
        <v>3.5652077819432471E-2</v>
      </c>
      <c r="G587" s="109"/>
      <c r="H587" s="111"/>
    </row>
    <row r="588" spans="1:11" s="104" customFormat="1" ht="26.25" customHeight="1" x14ac:dyDescent="0.2">
      <c r="A588" s="24"/>
      <c r="B588" s="595" t="s">
        <v>190</v>
      </c>
      <c r="C588" s="596"/>
      <c r="D588" s="600"/>
      <c r="E588" s="327">
        <v>130268610.95</v>
      </c>
      <c r="F588" s="177">
        <v>0.1256813086160582</v>
      </c>
      <c r="G588" s="109"/>
      <c r="H588" s="107"/>
      <c r="K588" s="209" t="b">
        <f>IF(ABS(E588-SUM(E589:E591))&lt;0.001,TRUE,FALSE)</f>
        <v>1</v>
      </c>
    </row>
    <row r="589" spans="1:11" s="104" customFormat="1" ht="17.25" customHeight="1" x14ac:dyDescent="0.2">
      <c r="A589" s="6"/>
      <c r="B589" s="601" t="s">
        <v>191</v>
      </c>
      <c r="C589" s="602"/>
      <c r="D589" s="603"/>
      <c r="E589" s="328">
        <v>112356131.87</v>
      </c>
      <c r="F589" s="174">
        <v>0.15747031772553566</v>
      </c>
      <c r="G589" s="109"/>
      <c r="H589" s="106"/>
    </row>
    <row r="590" spans="1:11" s="104" customFormat="1" ht="17.25" customHeight="1" x14ac:dyDescent="0.2">
      <c r="A590" s="6"/>
      <c r="B590" s="601" t="s">
        <v>392</v>
      </c>
      <c r="C590" s="602"/>
      <c r="D590" s="603"/>
      <c r="E590" s="328">
        <v>37772.749999999985</v>
      </c>
      <c r="F590" s="174">
        <v>-5.9910477738274515E-2</v>
      </c>
      <c r="G590" s="109"/>
      <c r="H590" s="106"/>
    </row>
    <row r="591" spans="1:11" s="104" customFormat="1" ht="17.25" customHeight="1" x14ac:dyDescent="0.2">
      <c r="A591" s="6"/>
      <c r="B591" s="422" t="s">
        <v>393</v>
      </c>
      <c r="C591" s="383"/>
      <c r="D591" s="384"/>
      <c r="E591" s="328">
        <v>17874706.329999998</v>
      </c>
      <c r="F591" s="174">
        <v>-3.9698282071619739E-2</v>
      </c>
      <c r="G591" s="109"/>
      <c r="H591" s="106"/>
    </row>
    <row r="592" spans="1:11" s="104" customFormat="1" ht="13.5" customHeight="1" x14ac:dyDescent="0.2">
      <c r="A592" s="6"/>
      <c r="B592" s="595" t="s">
        <v>82</v>
      </c>
      <c r="C592" s="609"/>
      <c r="D592" s="610"/>
      <c r="E592" s="327">
        <v>-10638576</v>
      </c>
      <c r="F592" s="177">
        <v>3.0727143569668769E-2</v>
      </c>
      <c r="G592" s="109"/>
      <c r="H592" s="106"/>
    </row>
    <row r="593" spans="1:12" s="104" customFormat="1" ht="32.25" customHeight="1" x14ac:dyDescent="0.2">
      <c r="A593" s="6"/>
      <c r="B593" s="604" t="s">
        <v>60</v>
      </c>
      <c r="C593" s="605"/>
      <c r="D593" s="606"/>
      <c r="E593" s="327">
        <v>44762666.989888035</v>
      </c>
      <c r="F593" s="177">
        <v>5.3197843531673783E-2</v>
      </c>
      <c r="G593" s="102"/>
      <c r="H593" s="106"/>
      <c r="K593" s="209" t="b">
        <f>IF(ABS(E593-SUM(E594:E596))&lt;0.001,TRUE,FALSE)</f>
        <v>1</v>
      </c>
    </row>
    <row r="594" spans="1:12" s="104" customFormat="1" ht="12.75" customHeight="1" x14ac:dyDescent="0.2">
      <c r="A594" s="24"/>
      <c r="B594" s="681" t="s">
        <v>390</v>
      </c>
      <c r="C594" s="602"/>
      <c r="D594" s="603"/>
      <c r="E594" s="328">
        <v>17346143.777226999</v>
      </c>
      <c r="F594" s="174">
        <v>-5.964413806353186E-2</v>
      </c>
      <c r="G594" s="105"/>
      <c r="H594" s="107"/>
    </row>
    <row r="595" spans="1:12" s="104" customFormat="1" ht="12.75" customHeight="1" x14ac:dyDescent="0.2">
      <c r="A595" s="24"/>
      <c r="B595" s="681" t="s">
        <v>391</v>
      </c>
      <c r="C595" s="602"/>
      <c r="D595" s="603"/>
      <c r="E595" s="328">
        <v>27416523.212661032</v>
      </c>
      <c r="F595" s="174">
        <v>0.13972859488447353</v>
      </c>
      <c r="G595" s="105"/>
      <c r="H595" s="107"/>
    </row>
    <row r="596" spans="1:12" s="104" customFormat="1" ht="12.75" customHeight="1" x14ac:dyDescent="0.2">
      <c r="A596" s="24"/>
      <c r="B596" s="681" t="s">
        <v>462</v>
      </c>
      <c r="C596" s="602"/>
      <c r="D596" s="603"/>
      <c r="E596" s="328"/>
      <c r="F596" s="174"/>
      <c r="G596" s="105"/>
      <c r="H596" s="107"/>
    </row>
    <row r="597" spans="1:12" s="104" customFormat="1" ht="17.25" hidden="1" customHeight="1" x14ac:dyDescent="0.2">
      <c r="A597" s="24"/>
      <c r="B597" s="604"/>
      <c r="C597" s="605"/>
      <c r="D597" s="606"/>
      <c r="E597" s="327"/>
      <c r="F597" s="177"/>
      <c r="G597" s="105"/>
      <c r="H597" s="107"/>
      <c r="L597" s="359"/>
    </row>
    <row r="598" spans="1:12" s="359" customFormat="1" ht="29.25" customHeight="1" x14ac:dyDescent="0.2">
      <c r="A598" s="6"/>
      <c r="B598" s="604" t="s">
        <v>481</v>
      </c>
      <c r="C598" s="605"/>
      <c r="D598" s="606"/>
      <c r="E598" s="328"/>
      <c r="F598" s="328"/>
      <c r="G598" s="109"/>
      <c r="H598" s="106"/>
    </row>
    <row r="599" spans="1:12" s="359" customFormat="1" ht="25.5" customHeight="1" x14ac:dyDescent="0.2">
      <c r="A599" s="356"/>
      <c r="B599" s="604" t="s">
        <v>482</v>
      </c>
      <c r="C599" s="611"/>
      <c r="D599" s="612"/>
      <c r="E599" s="328"/>
      <c r="F599" s="174"/>
      <c r="G599" s="357"/>
      <c r="H599" s="358"/>
    </row>
    <row r="600" spans="1:12" s="359" customFormat="1" ht="24.75" customHeight="1" x14ac:dyDescent="0.2">
      <c r="A600" s="356"/>
      <c r="B600" s="604" t="s">
        <v>342</v>
      </c>
      <c r="C600" s="611"/>
      <c r="D600" s="612"/>
      <c r="E600" s="327">
        <v>337778109.82004094</v>
      </c>
      <c r="F600" s="177">
        <v>-0.12771638086375592</v>
      </c>
      <c r="G600" s="357"/>
      <c r="H600" s="358"/>
      <c r="K600" s="209" t="b">
        <f>IF(ABS(E600-SUM(E601,E610))&lt;0.001,TRUE,FALSE)</f>
        <v>1</v>
      </c>
    </row>
    <row r="601" spans="1:12" s="359" customFormat="1" ht="21" customHeight="1" x14ac:dyDescent="0.2">
      <c r="A601" s="356"/>
      <c r="B601" s="595" t="s">
        <v>61</v>
      </c>
      <c r="C601" s="596"/>
      <c r="D601" s="600"/>
      <c r="E601" s="327">
        <v>70815117.366121992</v>
      </c>
      <c r="F601" s="177">
        <v>-7.6866218921294638E-2</v>
      </c>
      <c r="G601" s="357"/>
      <c r="H601" s="358"/>
      <c r="K601" s="209" t="b">
        <f>IF(ABS(E601-SUM(E602:E609))&lt;0.001,TRUE,FALSE)</f>
        <v>0</v>
      </c>
      <c r="L601" s="104"/>
    </row>
    <row r="602" spans="1:12" s="104" customFormat="1" ht="18.75" customHeight="1" x14ac:dyDescent="0.2">
      <c r="A602" s="6"/>
      <c r="B602" s="601" t="s">
        <v>471</v>
      </c>
      <c r="C602" s="602"/>
      <c r="D602" s="603"/>
      <c r="E602" s="328">
        <v>9259.33</v>
      </c>
      <c r="F602" s="174"/>
      <c r="G602" s="105"/>
      <c r="H602" s="106"/>
    </row>
    <row r="603" spans="1:12" s="104" customFormat="1" ht="18.75" customHeight="1" x14ac:dyDescent="0.2">
      <c r="A603" s="6"/>
      <c r="B603" s="601" t="s">
        <v>473</v>
      </c>
      <c r="C603" s="602"/>
      <c r="D603" s="603"/>
      <c r="E603" s="328">
        <v>70077372.390143022</v>
      </c>
      <c r="F603" s="174">
        <v>-7.2800370071956277E-2</v>
      </c>
      <c r="G603" s="105"/>
      <c r="H603" s="106"/>
    </row>
    <row r="604" spans="1:12" s="104" customFormat="1" ht="18.75" customHeight="1" x14ac:dyDescent="0.2">
      <c r="A604" s="6"/>
      <c r="B604" s="601" t="s">
        <v>430</v>
      </c>
      <c r="C604" s="602"/>
      <c r="D604" s="603"/>
      <c r="E604" s="328"/>
      <c r="F604" s="174"/>
      <c r="G604" s="105"/>
      <c r="H604" s="106"/>
    </row>
    <row r="605" spans="1:12" s="104" customFormat="1" ht="15" customHeight="1" x14ac:dyDescent="0.2">
      <c r="A605" s="6"/>
      <c r="B605" s="601" t="s">
        <v>469</v>
      </c>
      <c r="C605" s="602"/>
      <c r="D605" s="603"/>
      <c r="E605" s="328">
        <v>46.25</v>
      </c>
      <c r="F605" s="174"/>
      <c r="G605" s="108"/>
      <c r="H605" s="106"/>
    </row>
    <row r="606" spans="1:12" s="104" customFormat="1" ht="12.75" customHeight="1" x14ac:dyDescent="0.2">
      <c r="A606" s="6"/>
      <c r="B606" s="601" t="s">
        <v>399</v>
      </c>
      <c r="C606" s="602"/>
      <c r="D606" s="603"/>
      <c r="E606" s="328"/>
      <c r="F606" s="174"/>
      <c r="G606" s="109"/>
      <c r="H606" s="106"/>
    </row>
    <row r="607" spans="1:12" s="104" customFormat="1" ht="12.75" customHeight="1" x14ac:dyDescent="0.2">
      <c r="A607" s="6"/>
      <c r="B607" s="601" t="s">
        <v>400</v>
      </c>
      <c r="C607" s="602"/>
      <c r="D607" s="603"/>
      <c r="E607" s="328"/>
      <c r="F607" s="174"/>
      <c r="G607" s="109"/>
      <c r="H607" s="106"/>
    </row>
    <row r="608" spans="1:12" s="104" customFormat="1" ht="12.75" customHeight="1" x14ac:dyDescent="0.2">
      <c r="A608" s="6"/>
      <c r="B608" s="681" t="s">
        <v>443</v>
      </c>
      <c r="C608" s="602"/>
      <c r="D608" s="603"/>
      <c r="E608" s="328">
        <v>695015.19597899995</v>
      </c>
      <c r="F608" s="174">
        <v>-0.37088523410684449</v>
      </c>
      <c r="G608" s="109"/>
      <c r="H608" s="106"/>
    </row>
    <row r="609" spans="1:12" s="104" customFormat="1" ht="12.75" customHeight="1" x14ac:dyDescent="0.2">
      <c r="A609" s="6"/>
      <c r="B609" s="681" t="s">
        <v>401</v>
      </c>
      <c r="C609" s="602"/>
      <c r="D609" s="603"/>
      <c r="E609" s="328">
        <v>33248.869999999988</v>
      </c>
      <c r="F609" s="174">
        <v>-0.30806422880565154</v>
      </c>
      <c r="G609" s="102"/>
      <c r="H609" s="106"/>
    </row>
    <row r="610" spans="1:12" s="104" customFormat="1" ht="11.25" customHeight="1" x14ac:dyDescent="0.2">
      <c r="A610" s="6"/>
      <c r="B610" s="595" t="s">
        <v>62</v>
      </c>
      <c r="C610" s="596"/>
      <c r="D610" s="600"/>
      <c r="E610" s="327">
        <v>266962992.45391896</v>
      </c>
      <c r="F610" s="177">
        <v>-0.14027842855616146</v>
      </c>
      <c r="G610" s="102"/>
      <c r="H610" s="106"/>
      <c r="K610" s="209" t="b">
        <f>IF(ABS(E610-SUM(E611:E619))&lt;0.001,TRUE,FALSE)</f>
        <v>1</v>
      </c>
    </row>
    <row r="611" spans="1:12" s="104" customFormat="1" ht="15" customHeight="1" x14ac:dyDescent="0.2">
      <c r="A611" s="6"/>
      <c r="B611" s="601" t="s">
        <v>470</v>
      </c>
      <c r="C611" s="602"/>
      <c r="D611" s="603"/>
      <c r="E611" s="328">
        <v>144128698.7011151</v>
      </c>
      <c r="F611" s="174">
        <v>-0.2182549795054799</v>
      </c>
      <c r="G611" s="108"/>
      <c r="H611" s="113"/>
    </row>
    <row r="612" spans="1:12" s="104" customFormat="1" ht="15" customHeight="1" x14ac:dyDescent="0.2">
      <c r="A612" s="6"/>
      <c r="B612" s="601" t="s">
        <v>474</v>
      </c>
      <c r="C612" s="602"/>
      <c r="D612" s="603"/>
      <c r="E612" s="328">
        <v>88024366.827659935</v>
      </c>
      <c r="F612" s="174"/>
      <c r="G612" s="108"/>
      <c r="H612" s="113"/>
    </row>
    <row r="613" spans="1:12" s="104" customFormat="1" ht="15" customHeight="1" x14ac:dyDescent="0.2">
      <c r="A613" s="6"/>
      <c r="B613" s="601" t="s">
        <v>402</v>
      </c>
      <c r="C613" s="602"/>
      <c r="D613" s="603"/>
      <c r="E613" s="328">
        <v>-276.16999999998097</v>
      </c>
      <c r="F613" s="174"/>
      <c r="G613" s="108"/>
      <c r="H613" s="113"/>
    </row>
    <row r="614" spans="1:12" s="104" customFormat="1" ht="12.75" customHeight="1" x14ac:dyDescent="0.2">
      <c r="A614" s="6"/>
      <c r="B614" s="601" t="s">
        <v>469</v>
      </c>
      <c r="C614" s="602"/>
      <c r="D614" s="603"/>
      <c r="E614" s="328">
        <v>1034271.39</v>
      </c>
      <c r="F614" s="174">
        <v>-0.382040073769356</v>
      </c>
      <c r="G614" s="109"/>
      <c r="H614" s="113"/>
    </row>
    <row r="615" spans="1:12" s="104" customFormat="1" ht="12.75" customHeight="1" x14ac:dyDescent="0.2">
      <c r="A615" s="6"/>
      <c r="B615" s="601" t="s">
        <v>472</v>
      </c>
      <c r="C615" s="602"/>
      <c r="D615" s="603"/>
      <c r="E615" s="328">
        <v>17436593.130000029</v>
      </c>
      <c r="F615" s="174"/>
      <c r="G615" s="109"/>
      <c r="H615" s="113"/>
    </row>
    <row r="616" spans="1:12" s="104" customFormat="1" ht="12.75" customHeight="1" x14ac:dyDescent="0.2">
      <c r="A616" s="6"/>
      <c r="B616" s="601" t="s">
        <v>399</v>
      </c>
      <c r="C616" s="602"/>
      <c r="D616" s="603"/>
      <c r="E616" s="328">
        <v>11945047.1381</v>
      </c>
      <c r="F616" s="174">
        <v>-0.88103434912164846</v>
      </c>
      <c r="G616" s="109"/>
      <c r="H616" s="113"/>
    </row>
    <row r="617" spans="1:12" s="104" customFormat="1" ht="12.75" customHeight="1" x14ac:dyDescent="0.2">
      <c r="A617" s="6"/>
      <c r="B617" s="601" t="s">
        <v>400</v>
      </c>
      <c r="C617" s="602"/>
      <c r="D617" s="603"/>
      <c r="E617" s="328">
        <v>0</v>
      </c>
      <c r="F617" s="174">
        <v>-1</v>
      </c>
      <c r="G617" s="109"/>
      <c r="H617" s="113"/>
      <c r="L617" s="457"/>
    </row>
    <row r="618" spans="1:12" s="457" customFormat="1" ht="12.75" customHeight="1" x14ac:dyDescent="0.2">
      <c r="A618" s="6"/>
      <c r="B618" s="587" t="s">
        <v>425</v>
      </c>
      <c r="C618" s="588"/>
      <c r="D618" s="589"/>
      <c r="E618" s="453">
        <v>3565039.2993059992</v>
      </c>
      <c r="F618" s="454">
        <v>0.26055904115774009</v>
      </c>
      <c r="G618" s="109"/>
      <c r="H618" s="113"/>
      <c r="K618" s="104"/>
    </row>
    <row r="619" spans="1:12" s="457" customFormat="1" ht="12.75" customHeight="1" x14ac:dyDescent="0.2">
      <c r="A619" s="452"/>
      <c r="B619" s="681" t="s">
        <v>403</v>
      </c>
      <c r="C619" s="602"/>
      <c r="D619" s="603"/>
      <c r="E619" s="453">
        <v>829252.1377379999</v>
      </c>
      <c r="F619" s="454">
        <v>-0.73171286127762691</v>
      </c>
      <c r="G619" s="455"/>
      <c r="H619" s="456"/>
    </row>
    <row r="620" spans="1:12" s="457" customFormat="1" ht="21" customHeight="1" x14ac:dyDescent="0.2">
      <c r="A620" s="452"/>
      <c r="B620" s="604" t="s">
        <v>343</v>
      </c>
      <c r="C620" s="605"/>
      <c r="D620" s="605"/>
      <c r="E620" s="458"/>
      <c r="F620" s="459"/>
      <c r="G620" s="455"/>
      <c r="H620" s="456"/>
    </row>
    <row r="621" spans="1:12" s="457" customFormat="1" ht="18.75" customHeight="1" x14ac:dyDescent="0.2">
      <c r="A621" s="452"/>
      <c r="B621" s="604" t="s">
        <v>344</v>
      </c>
      <c r="C621" s="605"/>
      <c r="D621" s="605"/>
      <c r="E621" s="458">
        <v>23611764.24832201</v>
      </c>
      <c r="F621" s="459">
        <v>4.5448808661975537E-2</v>
      </c>
      <c r="G621" s="460"/>
      <c r="H621" s="461"/>
      <c r="K621" s="209" t="b">
        <f>IF(ABS(E621-SUM(E622:E624))&lt;0.001,TRUE,FALSE)</f>
        <v>1</v>
      </c>
    </row>
    <row r="622" spans="1:12" s="457" customFormat="1" ht="15" customHeight="1" x14ac:dyDescent="0.2">
      <c r="A622" s="452"/>
      <c r="B622" s="595" t="s">
        <v>63</v>
      </c>
      <c r="C622" s="596"/>
      <c r="D622" s="596"/>
      <c r="E622" s="453">
        <v>7410664.1083220113</v>
      </c>
      <c r="F622" s="454">
        <v>-4.2049164929122695E-2</v>
      </c>
      <c r="G622" s="460"/>
      <c r="H622" s="461"/>
    </row>
    <row r="623" spans="1:12" s="457" customFormat="1" ht="12.75" customHeight="1" x14ac:dyDescent="0.2">
      <c r="A623" s="452"/>
      <c r="B623" s="595" t="s">
        <v>64</v>
      </c>
      <c r="C623" s="596"/>
      <c r="D623" s="596"/>
      <c r="E623" s="453">
        <v>16201100.140000002</v>
      </c>
      <c r="F623" s="454">
        <v>0.19788928347705803</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13" t="s">
        <v>290</v>
      </c>
      <c r="C626" s="614"/>
      <c r="D626" s="615"/>
      <c r="E626" s="326">
        <v>1754291647.3025393</v>
      </c>
      <c r="F626" s="243">
        <v>-5.2389256633602055E-2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JUIN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626"/>
      <c r="C630" s="627"/>
      <c r="D630" s="87"/>
      <c r="E630" s="750" t="s">
        <v>6</v>
      </c>
      <c r="F630" s="339" t="str">
        <f>$H$5</f>
        <v>PCAP</v>
      </c>
      <c r="G630" s="15"/>
      <c r="H630" s="15"/>
      <c r="I630" s="20"/>
    </row>
    <row r="631" spans="1:12" s="121" customFormat="1" ht="15.75" customHeight="1" x14ac:dyDescent="0.2">
      <c r="A631" s="6"/>
      <c r="B631" s="126" t="s">
        <v>475</v>
      </c>
      <c r="C631" s="126"/>
      <c r="D631" s="126"/>
      <c r="E631" s="326">
        <v>70138500.146679997</v>
      </c>
      <c r="F631" s="243">
        <v>7.3016753071716956E-2</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9484876860.760828</v>
      </c>
      <c r="F633" s="408">
        <v>0.18241393816334206</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4944268.4700000016</v>
      </c>
      <c r="F635" s="408">
        <v>-0.15119454014384714</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9984965.1500000004</v>
      </c>
      <c r="F637" s="408">
        <v>0.21680344050186173</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627267164.58999991</v>
      </c>
      <c r="F639" s="408">
        <v>3.8937093047579641E-2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8831575.570000004</v>
      </c>
      <c r="F641" s="408">
        <v>-6.5987480656830577E-2</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401394280.67000008</v>
      </c>
      <c r="F643" s="412">
        <v>3.2437353643790745E-2</v>
      </c>
      <c r="G643" s="173"/>
      <c r="H643" s="130"/>
      <c r="I643" s="111"/>
      <c r="J643" s="104"/>
    </row>
    <row r="644" spans="2:12" ht="12.75" customHeight="1" x14ac:dyDescent="0.2">
      <c r="B644" s="149" t="s">
        <v>83</v>
      </c>
      <c r="C644" s="217"/>
      <c r="D644" s="746"/>
      <c r="E644" s="289">
        <v>76463.800000000017</v>
      </c>
      <c r="F644" s="179">
        <v>0.87620277981231576</v>
      </c>
      <c r="G644" s="173"/>
      <c r="H644" s="130"/>
      <c r="I644" s="111"/>
      <c r="J644" s="104"/>
    </row>
    <row r="645" spans="2:12" ht="12.75" customHeight="1" x14ac:dyDescent="0.2">
      <c r="B645" s="162" t="s">
        <v>84</v>
      </c>
      <c r="C645" s="231"/>
      <c r="D645" s="745"/>
      <c r="E645" s="413">
        <v>43295.56</v>
      </c>
      <c r="F645" s="187"/>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19417222050.447807</v>
      </c>
      <c r="F656" s="418">
        <v>5.9194639510222746E-2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JUIN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12217325</v>
      </c>
      <c r="D10" s="30">
        <v>4683854</v>
      </c>
      <c r="E10" s="30">
        <v>16901179</v>
      </c>
      <c r="F10" s="222">
        <v>288481</v>
      </c>
      <c r="G10" s="179">
        <v>-7.3656389847916448E-2</v>
      </c>
      <c r="H10" s="20"/>
    </row>
    <row r="11" spans="1:8" ht="10.5" customHeight="1" x14ac:dyDescent="0.2">
      <c r="B11" s="16" t="s">
        <v>23</v>
      </c>
      <c r="C11" s="30">
        <v>227267</v>
      </c>
      <c r="D11" s="30">
        <v>723145</v>
      </c>
      <c r="E11" s="30">
        <v>950412</v>
      </c>
      <c r="F11" s="222">
        <v>560</v>
      </c>
      <c r="G11" s="179">
        <v>-0.17369345840219863</v>
      </c>
      <c r="H11" s="20"/>
    </row>
    <row r="12" spans="1:8" ht="10.5" customHeight="1" x14ac:dyDescent="0.2">
      <c r="B12" s="33" t="s">
        <v>193</v>
      </c>
      <c r="C12" s="30">
        <v>54353.120000000046</v>
      </c>
      <c r="D12" s="30">
        <v>248415.2</v>
      </c>
      <c r="E12" s="30">
        <v>302768.32</v>
      </c>
      <c r="F12" s="222">
        <v>244069.4</v>
      </c>
      <c r="G12" s="179">
        <v>-0.16071939861082318</v>
      </c>
      <c r="H12" s="20"/>
    </row>
    <row r="13" spans="1:8" ht="10.5" customHeight="1" x14ac:dyDescent="0.2">
      <c r="B13" s="33" t="s">
        <v>194</v>
      </c>
      <c r="C13" s="30">
        <v>646014</v>
      </c>
      <c r="D13" s="30">
        <v>307955</v>
      </c>
      <c r="E13" s="30">
        <v>953969</v>
      </c>
      <c r="F13" s="222">
        <v>63795</v>
      </c>
      <c r="G13" s="179">
        <v>-7.3805714241330977E-2</v>
      </c>
      <c r="H13" s="20"/>
    </row>
    <row r="14" spans="1:8" x14ac:dyDescent="0.2">
      <c r="B14" s="33" t="s">
        <v>322</v>
      </c>
      <c r="C14" s="30">
        <v>33974</v>
      </c>
      <c r="D14" s="30">
        <v>8777</v>
      </c>
      <c r="E14" s="30">
        <v>42751</v>
      </c>
      <c r="F14" s="222">
        <v>2917</v>
      </c>
      <c r="G14" s="179">
        <v>-0.11751713318470813</v>
      </c>
      <c r="H14" s="20"/>
    </row>
    <row r="15" spans="1:8" x14ac:dyDescent="0.2">
      <c r="B15" s="33" t="s">
        <v>324</v>
      </c>
      <c r="C15" s="30">
        <v>5</v>
      </c>
      <c r="D15" s="30"/>
      <c r="E15" s="30">
        <v>5</v>
      </c>
      <c r="F15" s="222"/>
      <c r="G15" s="179"/>
      <c r="H15" s="20"/>
    </row>
    <row r="16" spans="1:8" x14ac:dyDescent="0.2">
      <c r="B16" s="33" t="s">
        <v>325</v>
      </c>
      <c r="C16" s="30">
        <v>9</v>
      </c>
      <c r="D16" s="30">
        <v>409</v>
      </c>
      <c r="E16" s="30">
        <v>418</v>
      </c>
      <c r="F16" s="222">
        <v>388</v>
      </c>
      <c r="G16" s="179">
        <v>6.6326530612244916E-2</v>
      </c>
      <c r="H16" s="20"/>
    </row>
    <row r="17" spans="1:8" x14ac:dyDescent="0.2">
      <c r="B17" s="33" t="s">
        <v>320</v>
      </c>
      <c r="C17" s="30">
        <v>161919</v>
      </c>
      <c r="D17" s="30">
        <v>83980</v>
      </c>
      <c r="E17" s="30">
        <v>245899</v>
      </c>
      <c r="F17" s="222">
        <v>7503</v>
      </c>
      <c r="G17" s="179">
        <v>-0.15877322021141937</v>
      </c>
      <c r="H17" s="20"/>
    </row>
    <row r="18" spans="1:8" x14ac:dyDescent="0.2">
      <c r="B18" s="33" t="s">
        <v>321</v>
      </c>
      <c r="C18" s="30">
        <v>9803</v>
      </c>
      <c r="D18" s="30">
        <v>740</v>
      </c>
      <c r="E18" s="30">
        <v>10543</v>
      </c>
      <c r="F18" s="222">
        <v>66</v>
      </c>
      <c r="G18" s="179">
        <v>0.23022170361726957</v>
      </c>
      <c r="H18" s="20"/>
    </row>
    <row r="19" spans="1:8" x14ac:dyDescent="0.2">
      <c r="B19" s="33" t="s">
        <v>323</v>
      </c>
      <c r="C19" s="30">
        <v>440304</v>
      </c>
      <c r="D19" s="30">
        <v>214049</v>
      </c>
      <c r="E19" s="30">
        <v>654353</v>
      </c>
      <c r="F19" s="222">
        <v>52921</v>
      </c>
      <c r="G19" s="179">
        <v>-3.8098108104135164E-2</v>
      </c>
      <c r="H19" s="20"/>
    </row>
    <row r="20" spans="1:8" x14ac:dyDescent="0.2">
      <c r="B20" s="16" t="s">
        <v>195</v>
      </c>
      <c r="C20" s="30">
        <v>700367.12000000011</v>
      </c>
      <c r="D20" s="30">
        <v>556370.19999999995</v>
      </c>
      <c r="E20" s="30">
        <v>1256737.3200000003</v>
      </c>
      <c r="F20" s="222">
        <v>307864.40000000002</v>
      </c>
      <c r="G20" s="179">
        <v>-9.6350540231796344E-2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5050240</v>
      </c>
      <c r="D23" s="30">
        <v>2007744</v>
      </c>
      <c r="E23" s="30">
        <v>7057984</v>
      </c>
      <c r="F23" s="222">
        <v>588274</v>
      </c>
      <c r="G23" s="179">
        <v>-6.1141658587873016E-2</v>
      </c>
      <c r="H23" s="20"/>
    </row>
    <row r="24" spans="1:8" ht="10.5" customHeight="1" x14ac:dyDescent="0.2">
      <c r="B24" s="16" t="s">
        <v>23</v>
      </c>
      <c r="C24" s="30">
        <v>1993</v>
      </c>
      <c r="D24" s="30">
        <v>3588</v>
      </c>
      <c r="E24" s="30">
        <v>5581</v>
      </c>
      <c r="F24" s="222">
        <v>5</v>
      </c>
      <c r="G24" s="179">
        <v>-0.28904458598726113</v>
      </c>
      <c r="H24" s="34"/>
    </row>
    <row r="25" spans="1:8" ht="10.5" customHeight="1" x14ac:dyDescent="0.2">
      <c r="B25" s="33" t="s">
        <v>193</v>
      </c>
      <c r="C25" s="30">
        <v>258509.19999999998</v>
      </c>
      <c r="D25" s="30">
        <v>2183889.25</v>
      </c>
      <c r="E25" s="30">
        <v>2442398.4499999997</v>
      </c>
      <c r="F25" s="222">
        <v>2125500.2999999998</v>
      </c>
      <c r="G25" s="179">
        <v>1.4509450765485266E-2</v>
      </c>
      <c r="H25" s="34"/>
    </row>
    <row r="26" spans="1:8" ht="10.5" customHeight="1" x14ac:dyDescent="0.2">
      <c r="B26" s="33" t="s">
        <v>194</v>
      </c>
      <c r="C26" s="30">
        <v>10464826</v>
      </c>
      <c r="D26" s="30">
        <v>6140106</v>
      </c>
      <c r="E26" s="30">
        <v>16604932</v>
      </c>
      <c r="F26" s="222">
        <v>3194522</v>
      </c>
      <c r="G26" s="179">
        <v>-3.1839605280469252E-2</v>
      </c>
      <c r="H26" s="34"/>
    </row>
    <row r="27" spans="1:8" ht="10.5" customHeight="1" x14ac:dyDescent="0.2">
      <c r="B27" s="33" t="s">
        <v>322</v>
      </c>
      <c r="C27" s="30">
        <v>183790</v>
      </c>
      <c r="D27" s="30">
        <v>679281</v>
      </c>
      <c r="E27" s="30">
        <v>863071</v>
      </c>
      <c r="F27" s="222">
        <v>598152</v>
      </c>
      <c r="G27" s="179">
        <v>1.3677054729359872E-2</v>
      </c>
      <c r="H27" s="34"/>
    </row>
    <row r="28" spans="1:8" ht="10.5" customHeight="1" x14ac:dyDescent="0.2">
      <c r="B28" s="33" t="s">
        <v>324</v>
      </c>
      <c r="C28" s="30">
        <v>692</v>
      </c>
      <c r="D28" s="30">
        <v>396</v>
      </c>
      <c r="E28" s="30">
        <v>1088</v>
      </c>
      <c r="F28" s="222">
        <v>922</v>
      </c>
      <c r="G28" s="179">
        <v>-0.16564417177914115</v>
      </c>
      <c r="H28" s="34"/>
    </row>
    <row r="29" spans="1:8" ht="10.5" customHeight="1" x14ac:dyDescent="0.2">
      <c r="B29" s="33" t="s">
        <v>325</v>
      </c>
      <c r="C29" s="30">
        <v>9507</v>
      </c>
      <c r="D29" s="30">
        <v>882495</v>
      </c>
      <c r="E29" s="30">
        <v>892002</v>
      </c>
      <c r="F29" s="222">
        <v>882553</v>
      </c>
      <c r="G29" s="179">
        <v>3.713926935330103E-2</v>
      </c>
      <c r="H29" s="34"/>
    </row>
    <row r="30" spans="1:8" ht="10.5" customHeight="1" x14ac:dyDescent="0.2">
      <c r="B30" s="33" t="s">
        <v>320</v>
      </c>
      <c r="C30" s="30">
        <v>1715311</v>
      </c>
      <c r="D30" s="30">
        <v>680673</v>
      </c>
      <c r="E30" s="30">
        <v>2395984</v>
      </c>
      <c r="F30" s="222">
        <v>91905</v>
      </c>
      <c r="G30" s="179">
        <v>-4.5314018477839446E-2</v>
      </c>
      <c r="H30" s="34"/>
    </row>
    <row r="31" spans="1:8" ht="10.5" customHeight="1" x14ac:dyDescent="0.2">
      <c r="B31" s="33" t="s">
        <v>321</v>
      </c>
      <c r="C31" s="30">
        <v>4106092</v>
      </c>
      <c r="D31" s="30">
        <v>1339628</v>
      </c>
      <c r="E31" s="30">
        <v>5445720</v>
      </c>
      <c r="F31" s="222">
        <v>416725</v>
      </c>
      <c r="G31" s="179">
        <v>-3.5017756338138195E-2</v>
      </c>
      <c r="H31" s="34"/>
    </row>
    <row r="32" spans="1:8" ht="10.5" customHeight="1" x14ac:dyDescent="0.2">
      <c r="B32" s="33" t="s">
        <v>323</v>
      </c>
      <c r="C32" s="30">
        <v>4449434</v>
      </c>
      <c r="D32" s="30">
        <v>2557633</v>
      </c>
      <c r="E32" s="30">
        <v>7007067</v>
      </c>
      <c r="F32" s="222">
        <v>1204265</v>
      </c>
      <c r="G32" s="179">
        <v>-3.8174841999388476E-2</v>
      </c>
      <c r="H32" s="34"/>
    </row>
    <row r="33" spans="1:8" ht="10.5" customHeight="1" x14ac:dyDescent="0.2">
      <c r="B33" s="269" t="s">
        <v>195</v>
      </c>
      <c r="C33" s="30">
        <v>10723335.199999999</v>
      </c>
      <c r="D33" s="30">
        <v>8323995.25</v>
      </c>
      <c r="E33" s="30">
        <v>19047330.449999999</v>
      </c>
      <c r="F33" s="222">
        <v>5320022.3</v>
      </c>
      <c r="G33" s="179">
        <v>-2.6134466786595589E-2</v>
      </c>
      <c r="H33" s="34"/>
    </row>
    <row r="34" spans="1:8" ht="10.5" customHeight="1" x14ac:dyDescent="0.2">
      <c r="B34" s="16" t="s">
        <v>196</v>
      </c>
      <c r="C34" s="30">
        <v>5146</v>
      </c>
      <c r="D34" s="30">
        <v>375</v>
      </c>
      <c r="E34" s="30">
        <v>5521</v>
      </c>
      <c r="F34" s="222">
        <v>10</v>
      </c>
      <c r="G34" s="179">
        <v>-0.31056443556443558</v>
      </c>
      <c r="H34" s="34"/>
    </row>
    <row r="35" spans="1:8" ht="10.5" customHeight="1" x14ac:dyDescent="0.2">
      <c r="B35" s="16" t="s">
        <v>197</v>
      </c>
      <c r="C35" s="30">
        <v>3751</v>
      </c>
      <c r="D35" s="30">
        <v>215</v>
      </c>
      <c r="E35" s="30">
        <v>3966</v>
      </c>
      <c r="F35" s="222">
        <v>11</v>
      </c>
      <c r="G35" s="179">
        <v>-0.19602675856476792</v>
      </c>
      <c r="H35" s="34"/>
    </row>
    <row r="36" spans="1:8" ht="10.5" customHeight="1" x14ac:dyDescent="0.2">
      <c r="B36" s="16" t="s">
        <v>198</v>
      </c>
      <c r="C36" s="30">
        <v>23385</v>
      </c>
      <c r="D36" s="30">
        <v>309159.5</v>
      </c>
      <c r="E36" s="30">
        <v>332544.5</v>
      </c>
      <c r="F36" s="222"/>
      <c r="G36" s="179">
        <v>-0.1173372899643399</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17267565</v>
      </c>
      <c r="D39" s="30">
        <v>6691598</v>
      </c>
      <c r="E39" s="30">
        <v>23959163</v>
      </c>
      <c r="F39" s="222">
        <v>876755</v>
      </c>
      <c r="G39" s="179">
        <v>-7.0004553488192789E-2</v>
      </c>
      <c r="H39" s="34"/>
    </row>
    <row r="40" spans="1:8" ht="10.5" customHeight="1" x14ac:dyDescent="0.2">
      <c r="B40" s="16" t="s">
        <v>23</v>
      </c>
      <c r="C40" s="30">
        <v>229260</v>
      </c>
      <c r="D40" s="30">
        <v>726733</v>
      </c>
      <c r="E40" s="30">
        <v>955993</v>
      </c>
      <c r="F40" s="222">
        <v>565</v>
      </c>
      <c r="G40" s="179">
        <v>-0.17447538649255689</v>
      </c>
      <c r="H40" s="34"/>
    </row>
    <row r="41" spans="1:8" s="28" customFormat="1" ht="10.5" customHeight="1" x14ac:dyDescent="0.2">
      <c r="A41" s="24"/>
      <c r="B41" s="33" t="s">
        <v>193</v>
      </c>
      <c r="C41" s="30">
        <v>312862.32000000007</v>
      </c>
      <c r="D41" s="30">
        <v>2432304.4499999997</v>
      </c>
      <c r="E41" s="30">
        <v>2745166.77</v>
      </c>
      <c r="F41" s="222">
        <v>2369569.6999999997</v>
      </c>
      <c r="G41" s="179">
        <v>-8.3259722416415549E-3</v>
      </c>
      <c r="H41" s="27"/>
    </row>
    <row r="42" spans="1:8" ht="10.5" customHeight="1" x14ac:dyDescent="0.2">
      <c r="B42" s="33" t="s">
        <v>194</v>
      </c>
      <c r="C42" s="30">
        <v>11110840</v>
      </c>
      <c r="D42" s="30">
        <v>6448061</v>
      </c>
      <c r="E42" s="30">
        <v>17558901</v>
      </c>
      <c r="F42" s="222">
        <v>3258317</v>
      </c>
      <c r="G42" s="179">
        <v>-3.4217064444992173E-2</v>
      </c>
      <c r="H42" s="34"/>
    </row>
    <row r="43" spans="1:8" ht="10.5" customHeight="1" x14ac:dyDescent="0.2">
      <c r="B43" s="33" t="s">
        <v>322</v>
      </c>
      <c r="C43" s="30">
        <v>217764</v>
      </c>
      <c r="D43" s="30">
        <v>688058</v>
      </c>
      <c r="E43" s="30">
        <v>905822</v>
      </c>
      <c r="F43" s="222">
        <v>601069</v>
      </c>
      <c r="G43" s="179">
        <v>6.614288730594442E-3</v>
      </c>
      <c r="H43" s="34"/>
    </row>
    <row r="44" spans="1:8" ht="10.5" customHeight="1" x14ac:dyDescent="0.2">
      <c r="B44" s="33" t="s">
        <v>324</v>
      </c>
      <c r="C44" s="30">
        <v>697</v>
      </c>
      <c r="D44" s="30">
        <v>396</v>
      </c>
      <c r="E44" s="343">
        <v>1093</v>
      </c>
      <c r="F44" s="222">
        <v>922</v>
      </c>
      <c r="G44" s="344">
        <v>-0.16309341500765695</v>
      </c>
      <c r="H44" s="34"/>
    </row>
    <row r="45" spans="1:8" ht="10.5" customHeight="1" x14ac:dyDescent="0.2">
      <c r="B45" s="33" t="s">
        <v>325</v>
      </c>
      <c r="C45" s="30">
        <v>9516</v>
      </c>
      <c r="D45" s="30">
        <v>882904</v>
      </c>
      <c r="E45" s="343">
        <v>892420</v>
      </c>
      <c r="F45" s="222">
        <v>882941</v>
      </c>
      <c r="G45" s="344">
        <v>3.7152566325605596E-2</v>
      </c>
      <c r="H45" s="34"/>
    </row>
    <row r="46" spans="1:8" ht="10.5" customHeight="1" x14ac:dyDescent="0.2">
      <c r="B46" s="33" t="s">
        <v>320</v>
      </c>
      <c r="C46" s="30">
        <v>1877230</v>
      </c>
      <c r="D46" s="30">
        <v>764653</v>
      </c>
      <c r="E46" s="343">
        <v>2641883</v>
      </c>
      <c r="F46" s="222">
        <v>99408</v>
      </c>
      <c r="G46" s="344">
        <v>-5.7150219181240414E-2</v>
      </c>
      <c r="H46" s="34"/>
    </row>
    <row r="47" spans="1:8" ht="10.5" customHeight="1" x14ac:dyDescent="0.2">
      <c r="B47" s="33" t="s">
        <v>321</v>
      </c>
      <c r="C47" s="30">
        <v>4115895</v>
      </c>
      <c r="D47" s="30">
        <v>1340368</v>
      </c>
      <c r="E47" s="343">
        <v>5456263</v>
      </c>
      <c r="F47" s="222">
        <v>416791</v>
      </c>
      <c r="G47" s="344">
        <v>-3.4615573115410414E-2</v>
      </c>
      <c r="H47" s="34"/>
    </row>
    <row r="48" spans="1:8" ht="10.5" customHeight="1" x14ac:dyDescent="0.2">
      <c r="B48" s="33" t="s">
        <v>323</v>
      </c>
      <c r="C48" s="30">
        <v>4889738</v>
      </c>
      <c r="D48" s="30">
        <v>2771682</v>
      </c>
      <c r="E48" s="343">
        <v>7661420</v>
      </c>
      <c r="F48" s="222">
        <v>1257186</v>
      </c>
      <c r="G48" s="344">
        <v>-3.8168288724519273E-2</v>
      </c>
      <c r="H48" s="34"/>
    </row>
    <row r="49" spans="1:8" ht="10.5" customHeight="1" x14ac:dyDescent="0.2">
      <c r="B49" s="269" t="s">
        <v>195</v>
      </c>
      <c r="C49" s="30">
        <v>11423702.32</v>
      </c>
      <c r="D49" s="30">
        <v>8880365.4499999993</v>
      </c>
      <c r="E49" s="343">
        <v>20304067.77</v>
      </c>
      <c r="F49" s="222">
        <v>5627886.7000000002</v>
      </c>
      <c r="G49" s="344">
        <v>-3.0795833563483255E-2</v>
      </c>
      <c r="H49" s="34"/>
    </row>
    <row r="50" spans="1:8" ht="10.5" customHeight="1" x14ac:dyDescent="0.2">
      <c r="B50" s="16" t="s">
        <v>196</v>
      </c>
      <c r="C50" s="30">
        <v>5146</v>
      </c>
      <c r="D50" s="30">
        <v>375</v>
      </c>
      <c r="E50" s="343">
        <v>5521</v>
      </c>
      <c r="F50" s="222">
        <v>10</v>
      </c>
      <c r="G50" s="344">
        <v>-0.31056443556443558</v>
      </c>
      <c r="H50" s="34"/>
    </row>
    <row r="51" spans="1:8" s="28" customFormat="1" ht="10.5" customHeight="1" x14ac:dyDescent="0.2">
      <c r="A51" s="24"/>
      <c r="B51" s="16" t="s">
        <v>197</v>
      </c>
      <c r="C51" s="30">
        <v>3751</v>
      </c>
      <c r="D51" s="30">
        <v>215</v>
      </c>
      <c r="E51" s="343">
        <v>3966</v>
      </c>
      <c r="F51" s="222">
        <v>11</v>
      </c>
      <c r="G51" s="344">
        <v>-0.19602675856476792</v>
      </c>
      <c r="H51" s="27"/>
    </row>
    <row r="52" spans="1:8" ht="10.5" customHeight="1" x14ac:dyDescent="0.2">
      <c r="B52" s="16" t="s">
        <v>198</v>
      </c>
      <c r="C52" s="30">
        <v>23385</v>
      </c>
      <c r="D52" s="30">
        <v>309159.5</v>
      </c>
      <c r="E52" s="343">
        <v>332544.5</v>
      </c>
      <c r="F52" s="222"/>
      <c r="G52" s="344">
        <v>-0.1173372899643399</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318160</v>
      </c>
      <c r="D55" s="30">
        <v>34331</v>
      </c>
      <c r="E55" s="30">
        <v>352491</v>
      </c>
      <c r="F55" s="222">
        <v>19</v>
      </c>
      <c r="G55" s="179">
        <v>1.7819384762294277E-3</v>
      </c>
      <c r="H55" s="34"/>
    </row>
    <row r="56" spans="1:8" ht="10.5" customHeight="1" x14ac:dyDescent="0.2">
      <c r="B56" s="16" t="s">
        <v>23</v>
      </c>
      <c r="C56" s="30">
        <v>2343</v>
      </c>
      <c r="D56" s="30">
        <v>124</v>
      </c>
      <c r="E56" s="30">
        <v>2467</v>
      </c>
      <c r="F56" s="222"/>
      <c r="G56" s="179">
        <v>-0.15106675843083273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892601</v>
      </c>
      <c r="D59" s="30">
        <v>59872</v>
      </c>
      <c r="E59" s="30">
        <v>952473</v>
      </c>
      <c r="F59" s="222">
        <v>13</v>
      </c>
      <c r="G59" s="179">
        <v>-7.7381102292034321E-2</v>
      </c>
      <c r="H59" s="36"/>
    </row>
    <row r="60" spans="1:8" s="28" customFormat="1" ht="10.5" customHeight="1" x14ac:dyDescent="0.2">
      <c r="A60" s="24"/>
      <c r="B60" s="16" t="s">
        <v>169</v>
      </c>
      <c r="C60" s="30">
        <v>245</v>
      </c>
      <c r="D60" s="30">
        <v>99</v>
      </c>
      <c r="E60" s="30">
        <v>344</v>
      </c>
      <c r="F60" s="222"/>
      <c r="G60" s="179">
        <v>0.31297709923664119</v>
      </c>
      <c r="H60" s="36"/>
    </row>
    <row r="61" spans="1:8" s="28" customFormat="1" ht="10.5" customHeight="1" x14ac:dyDescent="0.2">
      <c r="A61" s="24"/>
      <c r="B61" s="16" t="s">
        <v>199</v>
      </c>
      <c r="C61" s="30">
        <v>4290891.91</v>
      </c>
      <c r="D61" s="30">
        <v>104321</v>
      </c>
      <c r="E61" s="30">
        <v>4395212.91</v>
      </c>
      <c r="F61" s="222">
        <v>128</v>
      </c>
      <c r="G61" s="179">
        <v>-5.6325579721248631E-2</v>
      </c>
      <c r="H61" s="36"/>
    </row>
    <row r="62" spans="1:8" s="28" customFormat="1" ht="10.5" customHeight="1" x14ac:dyDescent="0.2">
      <c r="A62" s="24"/>
      <c r="B62" s="16" t="s">
        <v>200</v>
      </c>
      <c r="C62" s="30">
        <v>5774</v>
      </c>
      <c r="D62" s="30">
        <v>42092</v>
      </c>
      <c r="E62" s="30">
        <v>47866</v>
      </c>
      <c r="F62" s="222">
        <v>16</v>
      </c>
      <c r="G62" s="179">
        <v>-5.3611503615659251E-3</v>
      </c>
      <c r="H62" s="36"/>
    </row>
    <row r="63" spans="1:8" s="28" customFormat="1" ht="10.5" customHeight="1" x14ac:dyDescent="0.2">
      <c r="A63" s="24"/>
      <c r="B63" s="16" t="s">
        <v>201</v>
      </c>
      <c r="C63" s="30">
        <v>403400</v>
      </c>
      <c r="D63" s="30">
        <v>108118</v>
      </c>
      <c r="E63" s="30">
        <v>511518</v>
      </c>
      <c r="F63" s="222">
        <v>9716</v>
      </c>
      <c r="G63" s="179">
        <v>-6.5872396998478799E-2</v>
      </c>
      <c r="H63" s="36"/>
    </row>
    <row r="64" spans="1:8" s="28" customFormat="1" ht="10.5" customHeight="1" x14ac:dyDescent="0.2">
      <c r="A64" s="24"/>
      <c r="B64" s="16" t="s">
        <v>202</v>
      </c>
      <c r="C64" s="30">
        <v>4715472</v>
      </c>
      <c r="D64" s="30">
        <v>286617</v>
      </c>
      <c r="E64" s="30">
        <v>5002089</v>
      </c>
      <c r="F64" s="222">
        <v>5306</v>
      </c>
      <c r="G64" s="179">
        <v>-5.8646130637719174E-2</v>
      </c>
      <c r="H64" s="36"/>
    </row>
    <row r="65" spans="1:8" s="28" customFormat="1" ht="10.5" customHeight="1" x14ac:dyDescent="0.2">
      <c r="A65" s="24"/>
      <c r="B65" s="16" t="s">
        <v>203</v>
      </c>
      <c r="C65" s="30">
        <v>1277637</v>
      </c>
      <c r="D65" s="30">
        <v>96238</v>
      </c>
      <c r="E65" s="30">
        <v>1373875</v>
      </c>
      <c r="F65" s="222">
        <v>8</v>
      </c>
      <c r="G65" s="179">
        <v>-9.1352513227513255E-2</v>
      </c>
      <c r="H65" s="36"/>
    </row>
    <row r="66" spans="1:8" s="28" customFormat="1" ht="10.5" customHeight="1" x14ac:dyDescent="0.2">
      <c r="A66" s="24"/>
      <c r="B66" s="16" t="s">
        <v>204</v>
      </c>
      <c r="C66" s="30">
        <v>1533202.25</v>
      </c>
      <c r="D66" s="30">
        <v>19700846.25</v>
      </c>
      <c r="E66" s="30">
        <v>21234048.5</v>
      </c>
      <c r="F66" s="222"/>
      <c r="G66" s="179">
        <v>-6.1602030344569125E-2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1001821</v>
      </c>
      <c r="D69" s="30">
        <v>439025</v>
      </c>
      <c r="E69" s="30">
        <v>1440846</v>
      </c>
      <c r="F69" s="222"/>
      <c r="G69" s="179">
        <v>-2.2001034609560044E-3</v>
      </c>
      <c r="H69" s="36"/>
    </row>
    <row r="70" spans="1:8" s="28" customFormat="1" ht="10.5" customHeight="1" x14ac:dyDescent="0.2">
      <c r="A70" s="24"/>
      <c r="B70" s="16" t="s">
        <v>23</v>
      </c>
      <c r="C70" s="30">
        <v>2207</v>
      </c>
      <c r="D70" s="30">
        <v>8996</v>
      </c>
      <c r="E70" s="30">
        <v>11203</v>
      </c>
      <c r="F70" s="222"/>
      <c r="G70" s="179">
        <v>-3.1803647048656125E-2</v>
      </c>
      <c r="H70" s="36"/>
    </row>
    <row r="71" spans="1:8" s="28" customFormat="1" ht="10.5" customHeight="1" x14ac:dyDescent="0.2">
      <c r="A71" s="24"/>
      <c r="B71" s="33" t="s">
        <v>193</v>
      </c>
      <c r="C71" s="30">
        <v>427431.6</v>
      </c>
      <c r="D71" s="30">
        <v>307639.5</v>
      </c>
      <c r="E71" s="30">
        <v>735071.1</v>
      </c>
      <c r="F71" s="222"/>
      <c r="G71" s="179">
        <v>-1.0792754751066336E-2</v>
      </c>
      <c r="H71" s="36"/>
    </row>
    <row r="72" spans="1:8" ht="10.5" customHeight="1" x14ac:dyDescent="0.2">
      <c r="B72" s="33" t="s">
        <v>194</v>
      </c>
      <c r="C72" s="30">
        <v>749127</v>
      </c>
      <c r="D72" s="30">
        <v>223225</v>
      </c>
      <c r="E72" s="30">
        <v>972352</v>
      </c>
      <c r="F72" s="222"/>
      <c r="G72" s="179">
        <v>-5.6002384381524384E-2</v>
      </c>
      <c r="H72" s="34"/>
    </row>
    <row r="73" spans="1:8" ht="10.5" customHeight="1" x14ac:dyDescent="0.2">
      <c r="B73" s="33" t="s">
        <v>322</v>
      </c>
      <c r="C73" s="30">
        <v>12244</v>
      </c>
      <c r="D73" s="30">
        <v>8581</v>
      </c>
      <c r="E73" s="30">
        <v>20825</v>
      </c>
      <c r="F73" s="222"/>
      <c r="G73" s="179">
        <v>0.32461915211652825</v>
      </c>
      <c r="H73" s="34"/>
    </row>
    <row r="74" spans="1:8" ht="10.5" customHeight="1" x14ac:dyDescent="0.2">
      <c r="B74" s="33" t="s">
        <v>324</v>
      </c>
      <c r="C74" s="30">
        <v>18</v>
      </c>
      <c r="D74" s="30">
        <v>14</v>
      </c>
      <c r="E74" s="30">
        <v>32</v>
      </c>
      <c r="F74" s="222"/>
      <c r="G74" s="179">
        <v>0.88235294117647056</v>
      </c>
      <c r="H74" s="34"/>
    </row>
    <row r="75" spans="1:8" ht="10.5" customHeight="1" x14ac:dyDescent="0.2">
      <c r="B75" s="33" t="s">
        <v>325</v>
      </c>
      <c r="C75" s="30">
        <v>91</v>
      </c>
      <c r="D75" s="30">
        <v>3560</v>
      </c>
      <c r="E75" s="30">
        <v>3651</v>
      </c>
      <c r="F75" s="222"/>
      <c r="G75" s="179">
        <v>-0.37418580733630447</v>
      </c>
      <c r="H75" s="34"/>
    </row>
    <row r="76" spans="1:8" ht="10.5" customHeight="1" x14ac:dyDescent="0.2">
      <c r="B76" s="33" t="s">
        <v>320</v>
      </c>
      <c r="C76" s="30">
        <v>47618</v>
      </c>
      <c r="D76" s="30">
        <v>14498</v>
      </c>
      <c r="E76" s="30">
        <v>62116</v>
      </c>
      <c r="F76" s="222"/>
      <c r="G76" s="179">
        <v>-8.7120098759626119E-2</v>
      </c>
      <c r="H76" s="34"/>
    </row>
    <row r="77" spans="1:8" ht="10.5" customHeight="1" x14ac:dyDescent="0.2">
      <c r="B77" s="33" t="s">
        <v>321</v>
      </c>
      <c r="C77" s="30">
        <v>200675.5</v>
      </c>
      <c r="D77" s="30">
        <v>24325</v>
      </c>
      <c r="E77" s="30">
        <v>225000.5</v>
      </c>
      <c r="F77" s="222"/>
      <c r="G77" s="179">
        <v>-2.8050403034203919E-2</v>
      </c>
      <c r="H77" s="34"/>
    </row>
    <row r="78" spans="1:8" ht="10.5" customHeight="1" x14ac:dyDescent="0.2">
      <c r="B78" s="33" t="s">
        <v>323</v>
      </c>
      <c r="C78" s="30">
        <v>488480.5</v>
      </c>
      <c r="D78" s="30">
        <v>172247</v>
      </c>
      <c r="E78" s="30">
        <v>660727.5</v>
      </c>
      <c r="F78" s="222"/>
      <c r="G78" s="179">
        <v>-6.7988055170779438E-2</v>
      </c>
      <c r="H78" s="34"/>
    </row>
    <row r="79" spans="1:8" ht="10.5" customHeight="1" x14ac:dyDescent="0.2">
      <c r="B79" s="16" t="s">
        <v>195</v>
      </c>
      <c r="C79" s="30">
        <v>1176558.6000000001</v>
      </c>
      <c r="D79" s="30">
        <v>530864.5</v>
      </c>
      <c r="E79" s="30">
        <v>1707423.1</v>
      </c>
      <c r="F79" s="222"/>
      <c r="G79" s="179">
        <v>-3.7055708793884867E-2</v>
      </c>
      <c r="H79" s="34"/>
    </row>
    <row r="80" spans="1:8" ht="10.5" customHeight="1" x14ac:dyDescent="0.2">
      <c r="B80" s="16" t="s">
        <v>196</v>
      </c>
      <c r="C80" s="30">
        <v>918</v>
      </c>
      <c r="D80" s="30">
        <v>93</v>
      </c>
      <c r="E80" s="30">
        <v>1011</v>
      </c>
      <c r="F80" s="222"/>
      <c r="G80" s="179">
        <v>-0.15749999999999997</v>
      </c>
      <c r="H80" s="34"/>
    </row>
    <row r="81" spans="1:8" ht="10.5" customHeight="1" x14ac:dyDescent="0.2">
      <c r="B81" s="16" t="s">
        <v>197</v>
      </c>
      <c r="C81" s="30">
        <v>361</v>
      </c>
      <c r="D81" s="30">
        <v>29</v>
      </c>
      <c r="E81" s="30">
        <v>390</v>
      </c>
      <c r="F81" s="222"/>
      <c r="G81" s="179">
        <v>-0.25</v>
      </c>
      <c r="H81" s="34"/>
    </row>
    <row r="82" spans="1:8" s="28" customFormat="1" ht="10.5" customHeight="1" x14ac:dyDescent="0.2">
      <c r="A82" s="24"/>
      <c r="B82" s="16" t="s">
        <v>198</v>
      </c>
      <c r="C82" s="30">
        <v>605</v>
      </c>
      <c r="D82" s="30">
        <v>15565</v>
      </c>
      <c r="E82" s="30">
        <v>16170</v>
      </c>
      <c r="F82" s="222"/>
      <c r="G82" s="179">
        <v>-0.37422600619195046</v>
      </c>
      <c r="H82" s="36"/>
    </row>
    <row r="83" spans="1:8" s="28" customFormat="1" ht="10.5" customHeight="1" x14ac:dyDescent="0.2">
      <c r="A83" s="24"/>
      <c r="B83" s="16" t="s">
        <v>200</v>
      </c>
      <c r="C83" s="46">
        <v>788</v>
      </c>
      <c r="D83" s="46">
        <v>11334</v>
      </c>
      <c r="E83" s="46">
        <v>12122</v>
      </c>
      <c r="F83" s="222"/>
      <c r="G83" s="190">
        <v>-0.23804136023634426</v>
      </c>
      <c r="H83" s="47"/>
    </row>
    <row r="84" spans="1:8" s="28" customFormat="1" ht="10.5" customHeight="1" x14ac:dyDescent="0.2">
      <c r="A84" s="24"/>
      <c r="B84" s="16" t="s">
        <v>201</v>
      </c>
      <c r="C84" s="46">
        <v>68295</v>
      </c>
      <c r="D84" s="46">
        <v>30693</v>
      </c>
      <c r="E84" s="345">
        <v>98988</v>
      </c>
      <c r="F84" s="222"/>
      <c r="G84" s="346">
        <v>-0.13939941924153643</v>
      </c>
      <c r="H84" s="47"/>
    </row>
    <row r="85" spans="1:8" s="28" customFormat="1" ht="10.5" customHeight="1" x14ac:dyDescent="0.2">
      <c r="A85" s="24"/>
      <c r="B85" s="16" t="s">
        <v>202</v>
      </c>
      <c r="C85" s="46">
        <v>818968</v>
      </c>
      <c r="D85" s="46">
        <v>61902</v>
      </c>
      <c r="E85" s="345">
        <v>880870</v>
      </c>
      <c r="F85" s="222"/>
      <c r="G85" s="346">
        <v>-7.3364394058137328E-2</v>
      </c>
      <c r="H85" s="47"/>
    </row>
    <row r="86" spans="1:8" s="28" customFormat="1" ht="10.5" customHeight="1" x14ac:dyDescent="0.2">
      <c r="A86" s="24"/>
      <c r="B86" s="16" t="s">
        <v>203</v>
      </c>
      <c r="C86" s="46">
        <v>258548</v>
      </c>
      <c r="D86" s="46">
        <v>26201</v>
      </c>
      <c r="E86" s="345">
        <v>284749</v>
      </c>
      <c r="F86" s="222"/>
      <c r="G86" s="346">
        <v>-0.10128739651749619</v>
      </c>
      <c r="H86" s="47"/>
    </row>
    <row r="87" spans="1:8" s="28" customFormat="1" ht="10.5" customHeight="1" x14ac:dyDescent="0.2">
      <c r="A87" s="24"/>
      <c r="B87" s="16" t="s">
        <v>204</v>
      </c>
      <c r="C87" s="46">
        <v>173609</v>
      </c>
      <c r="D87" s="46">
        <v>2203397</v>
      </c>
      <c r="E87" s="345">
        <v>2377006</v>
      </c>
      <c r="F87" s="222"/>
      <c r="G87" s="346">
        <v>-3.3261621617910797E-2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19480147</v>
      </c>
      <c r="D90" s="46">
        <v>7224826</v>
      </c>
      <c r="E90" s="345">
        <v>26704973</v>
      </c>
      <c r="F90" s="222">
        <v>876787</v>
      </c>
      <c r="G90" s="346">
        <v>-6.5962883590422017E-2</v>
      </c>
      <c r="H90" s="47"/>
    </row>
    <row r="91" spans="1:8" ht="10.5" customHeight="1" x14ac:dyDescent="0.2">
      <c r="B91" s="16" t="s">
        <v>23</v>
      </c>
      <c r="C91" s="348">
        <v>234055</v>
      </c>
      <c r="D91" s="46">
        <v>735952</v>
      </c>
      <c r="E91" s="345">
        <v>970007</v>
      </c>
      <c r="F91" s="222">
        <v>565</v>
      </c>
      <c r="G91" s="346">
        <v>-0.17290084602253442</v>
      </c>
      <c r="H91" s="47"/>
    </row>
    <row r="92" spans="1:8" ht="10.5" customHeight="1" x14ac:dyDescent="0.2">
      <c r="B92" s="33" t="s">
        <v>193</v>
      </c>
      <c r="C92" s="348">
        <v>5113877.83</v>
      </c>
      <c r="D92" s="46">
        <v>2846647.9499999997</v>
      </c>
      <c r="E92" s="46">
        <v>7960525.7800000003</v>
      </c>
      <c r="F92" s="222">
        <v>2369742.6999999997</v>
      </c>
      <c r="G92" s="190">
        <v>-3.4905198834350504E-2</v>
      </c>
      <c r="H92" s="47"/>
    </row>
    <row r="93" spans="1:8" ht="10.5" customHeight="1" x14ac:dyDescent="0.2">
      <c r="B93" s="33" t="s">
        <v>194</v>
      </c>
      <c r="C93" s="348">
        <v>11859967</v>
      </c>
      <c r="D93" s="46">
        <v>6671286</v>
      </c>
      <c r="E93" s="46">
        <v>18531253</v>
      </c>
      <c r="F93" s="222">
        <v>3258317</v>
      </c>
      <c r="G93" s="190">
        <v>-3.5385125988507182E-2</v>
      </c>
      <c r="H93" s="47"/>
    </row>
    <row r="94" spans="1:8" ht="10.5" customHeight="1" x14ac:dyDescent="0.2">
      <c r="B94" s="33" t="s">
        <v>322</v>
      </c>
      <c r="C94" s="348">
        <v>230008</v>
      </c>
      <c r="D94" s="46">
        <v>696639</v>
      </c>
      <c r="E94" s="46">
        <v>926647</v>
      </c>
      <c r="F94" s="222">
        <v>601069</v>
      </c>
      <c r="G94" s="190">
        <v>1.2074707989316202E-2</v>
      </c>
      <c r="H94" s="47"/>
    </row>
    <row r="95" spans="1:8" ht="10.5" customHeight="1" x14ac:dyDescent="0.2">
      <c r="B95" s="33" t="s">
        <v>324</v>
      </c>
      <c r="C95" s="348">
        <v>715</v>
      </c>
      <c r="D95" s="46">
        <v>410</v>
      </c>
      <c r="E95" s="46">
        <v>1125</v>
      </c>
      <c r="F95" s="222">
        <v>922</v>
      </c>
      <c r="G95" s="190">
        <v>-0.14965986394557829</v>
      </c>
      <c r="H95" s="47"/>
    </row>
    <row r="96" spans="1:8" ht="10.5" customHeight="1" x14ac:dyDescent="0.2">
      <c r="B96" s="33" t="s">
        <v>325</v>
      </c>
      <c r="C96" s="348">
        <v>9607</v>
      </c>
      <c r="D96" s="46">
        <v>886464</v>
      </c>
      <c r="E96" s="46">
        <v>896071</v>
      </c>
      <c r="F96" s="222">
        <v>882941</v>
      </c>
      <c r="G96" s="190">
        <v>3.4382409504482458E-2</v>
      </c>
      <c r="H96" s="47"/>
    </row>
    <row r="97" spans="2:8" ht="10.5" customHeight="1" x14ac:dyDescent="0.2">
      <c r="B97" s="33" t="s">
        <v>320</v>
      </c>
      <c r="C97" s="348">
        <v>1924848</v>
      </c>
      <c r="D97" s="46">
        <v>779151</v>
      </c>
      <c r="E97" s="46">
        <v>2703999</v>
      </c>
      <c r="F97" s="222">
        <v>99408</v>
      </c>
      <c r="G97" s="190">
        <v>-5.7860750791881577E-2</v>
      </c>
      <c r="H97" s="47"/>
    </row>
    <row r="98" spans="2:8" ht="10.5" customHeight="1" x14ac:dyDescent="0.2">
      <c r="B98" s="33" t="s">
        <v>321</v>
      </c>
      <c r="C98" s="348">
        <v>4316570.5</v>
      </c>
      <c r="D98" s="46">
        <v>1364693</v>
      </c>
      <c r="E98" s="46">
        <v>5681263.5</v>
      </c>
      <c r="F98" s="222">
        <v>416791</v>
      </c>
      <c r="G98" s="190">
        <v>-3.4357253568131796E-2</v>
      </c>
      <c r="H98" s="47"/>
    </row>
    <row r="99" spans="2:8" ht="10.5" customHeight="1" x14ac:dyDescent="0.2">
      <c r="B99" s="33" t="s">
        <v>323</v>
      </c>
      <c r="C99" s="348">
        <v>5378218.5</v>
      </c>
      <c r="D99" s="46">
        <v>2943929</v>
      </c>
      <c r="E99" s="46">
        <v>8322147.5</v>
      </c>
      <c r="F99" s="222">
        <v>1257186</v>
      </c>
      <c r="G99" s="190">
        <v>-4.0605353228103436E-2</v>
      </c>
      <c r="H99" s="47"/>
    </row>
    <row r="100" spans="2:8" ht="10.5" customHeight="1" x14ac:dyDescent="0.2">
      <c r="B100" s="16" t="s">
        <v>195</v>
      </c>
      <c r="C100" s="348">
        <v>16973844.829999998</v>
      </c>
      <c r="D100" s="46">
        <v>9517933.9499999993</v>
      </c>
      <c r="E100" s="46">
        <v>26491778.780000001</v>
      </c>
      <c r="F100" s="222">
        <v>5628059.7000000002</v>
      </c>
      <c r="G100" s="190">
        <v>-3.5240962648495522E-2</v>
      </c>
      <c r="H100" s="47"/>
    </row>
    <row r="101" spans="2:8" ht="10.5" customHeight="1" x14ac:dyDescent="0.2">
      <c r="B101" s="16" t="s">
        <v>196</v>
      </c>
      <c r="C101" s="348">
        <v>6064</v>
      </c>
      <c r="D101" s="46">
        <v>468</v>
      </c>
      <c r="E101" s="46">
        <v>6532</v>
      </c>
      <c r="F101" s="222">
        <v>10</v>
      </c>
      <c r="G101" s="190">
        <v>-0.29061685490877498</v>
      </c>
      <c r="H101" s="47"/>
    </row>
    <row r="102" spans="2:8" ht="10.5" customHeight="1" x14ac:dyDescent="0.2">
      <c r="B102" s="16" t="s">
        <v>197</v>
      </c>
      <c r="C102" s="348">
        <v>4112</v>
      </c>
      <c r="D102" s="46">
        <v>244</v>
      </c>
      <c r="E102" s="46">
        <v>4356</v>
      </c>
      <c r="F102" s="222">
        <v>11</v>
      </c>
      <c r="G102" s="190">
        <v>-0.20117366587199703</v>
      </c>
      <c r="H102" s="47"/>
    </row>
    <row r="103" spans="2:8" ht="10.5" customHeight="1" x14ac:dyDescent="0.2">
      <c r="B103" s="16" t="s">
        <v>198</v>
      </c>
      <c r="C103" s="348">
        <v>23990</v>
      </c>
      <c r="D103" s="46">
        <v>324724.5</v>
      </c>
      <c r="E103" s="46">
        <v>348714.5</v>
      </c>
      <c r="F103" s="222"/>
      <c r="G103" s="190">
        <v>-0.13382547818322044</v>
      </c>
      <c r="H103" s="47"/>
    </row>
    <row r="104" spans="2:8" ht="10.5" customHeight="1" x14ac:dyDescent="0.2">
      <c r="B104" s="16" t="s">
        <v>200</v>
      </c>
      <c r="C104" s="348">
        <v>6562</v>
      </c>
      <c r="D104" s="46">
        <v>53426</v>
      </c>
      <c r="E104" s="46">
        <v>59988</v>
      </c>
      <c r="F104" s="222">
        <v>16</v>
      </c>
      <c r="G104" s="190">
        <v>-6.3170552683772474E-2</v>
      </c>
      <c r="H104" s="47"/>
    </row>
    <row r="105" spans="2:8" ht="10.5" customHeight="1" x14ac:dyDescent="0.2">
      <c r="B105" s="16" t="s">
        <v>201</v>
      </c>
      <c r="C105" s="348">
        <v>471695</v>
      </c>
      <c r="D105" s="46">
        <v>138811</v>
      </c>
      <c r="E105" s="46">
        <v>610506</v>
      </c>
      <c r="F105" s="222">
        <v>9716</v>
      </c>
      <c r="G105" s="190">
        <v>-7.8635881384402029E-2</v>
      </c>
      <c r="H105" s="47"/>
    </row>
    <row r="106" spans="2:8" ht="10.5" customHeight="1" x14ac:dyDescent="0.2">
      <c r="B106" s="16" t="s">
        <v>202</v>
      </c>
      <c r="C106" s="348">
        <v>5534440</v>
      </c>
      <c r="D106" s="46">
        <v>348519</v>
      </c>
      <c r="E106" s="46">
        <v>5882959</v>
      </c>
      <c r="F106" s="222">
        <v>5306</v>
      </c>
      <c r="G106" s="190">
        <v>-6.0879624936685195E-2</v>
      </c>
      <c r="H106" s="47"/>
    </row>
    <row r="107" spans="2:8" ht="10.5" customHeight="1" x14ac:dyDescent="0.2">
      <c r="B107" s="16" t="s">
        <v>203</v>
      </c>
      <c r="C107" s="348">
        <v>1536185</v>
      </c>
      <c r="D107" s="46">
        <v>122439</v>
      </c>
      <c r="E107" s="46">
        <v>1658624</v>
      </c>
      <c r="F107" s="222">
        <v>8</v>
      </c>
      <c r="G107" s="190">
        <v>-9.3073700775518464E-2</v>
      </c>
      <c r="H107" s="47"/>
    </row>
    <row r="108" spans="2:8" ht="10.5" customHeight="1" x14ac:dyDescent="0.2">
      <c r="B108" s="16" t="s">
        <v>204</v>
      </c>
      <c r="C108" s="348">
        <v>1706811.25</v>
      </c>
      <c r="D108" s="46">
        <v>21904243.25</v>
      </c>
      <c r="E108" s="46">
        <v>23611054.5</v>
      </c>
      <c r="F108" s="222"/>
      <c r="G108" s="190">
        <v>-5.8824347044604375E-2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JUIN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17000578.300000113</v>
      </c>
      <c r="D119" s="238">
        <v>57903480.719999947</v>
      </c>
      <c r="E119" s="238">
        <v>74904059.020000055</v>
      </c>
      <c r="F119" s="222">
        <v>295992.56999999925</v>
      </c>
      <c r="G119" s="239">
        <v>-0.11985941505679631</v>
      </c>
      <c r="H119" s="20"/>
    </row>
    <row r="120" spans="1:8" ht="10.5" customHeight="1" x14ac:dyDescent="0.2">
      <c r="A120" s="2"/>
      <c r="B120" s="37" t="s">
        <v>206</v>
      </c>
      <c r="C120" s="238">
        <v>126049.35000000002</v>
      </c>
      <c r="D120" s="238">
        <v>1050994.5899999999</v>
      </c>
      <c r="E120" s="238">
        <v>1177043.94</v>
      </c>
      <c r="F120" s="222"/>
      <c r="G120" s="239"/>
      <c r="H120" s="20"/>
    </row>
    <row r="121" spans="1:8" ht="10.5" customHeight="1" x14ac:dyDescent="0.2">
      <c r="A121" s="2"/>
      <c r="B121" s="37" t="s">
        <v>226</v>
      </c>
      <c r="C121" s="238">
        <v>1311588.22</v>
      </c>
      <c r="D121" s="238">
        <v>9596562.0399999991</v>
      </c>
      <c r="E121" s="238">
        <v>10908150.259999998</v>
      </c>
      <c r="F121" s="222"/>
      <c r="G121" s="239">
        <v>0.90086021330851773</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18439723.870000113</v>
      </c>
      <c r="D126" s="238">
        <v>68553712.349999934</v>
      </c>
      <c r="E126" s="238">
        <v>86993436.220000044</v>
      </c>
      <c r="F126" s="222">
        <v>295992.56999999925</v>
      </c>
      <c r="G126" s="239">
        <v>-0.31207049439136314</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20798073.649999764</v>
      </c>
      <c r="D129" s="238">
        <v>44497824.489999518</v>
      </c>
      <c r="E129" s="238">
        <v>65295898.139999293</v>
      </c>
      <c r="F129" s="222">
        <v>2059379.8600000017</v>
      </c>
      <c r="G129" s="239">
        <v>0.13280583350059172</v>
      </c>
      <c r="H129" s="20"/>
    </row>
    <row r="130" spans="1:8" ht="10.5" customHeight="1" x14ac:dyDescent="0.2">
      <c r="A130" s="2"/>
      <c r="B130" s="37" t="s">
        <v>207</v>
      </c>
      <c r="C130" s="238">
        <v>447729.78000000498</v>
      </c>
      <c r="D130" s="238">
        <v>3051482.1799999676</v>
      </c>
      <c r="E130" s="238">
        <v>3499211.9599999725</v>
      </c>
      <c r="F130" s="222">
        <v>2450940.2599999681</v>
      </c>
      <c r="G130" s="239">
        <v>-0.50752051268854304</v>
      </c>
      <c r="H130" s="20"/>
    </row>
    <row r="131" spans="1:8" ht="10.5" customHeight="1" x14ac:dyDescent="0.2">
      <c r="A131" s="2"/>
      <c r="B131" s="37" t="s">
        <v>208</v>
      </c>
      <c r="C131" s="238">
        <v>106514245.23999862</v>
      </c>
      <c r="D131" s="238">
        <v>36876685.989999972</v>
      </c>
      <c r="E131" s="238">
        <v>143390931.22999862</v>
      </c>
      <c r="F131" s="222">
        <v>2660744.2400000007</v>
      </c>
      <c r="G131" s="239">
        <v>-8.232938611176932E-2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127760060.66999841</v>
      </c>
      <c r="D135" s="238">
        <v>84426928.659999475</v>
      </c>
      <c r="E135" s="238">
        <v>212186989.32999787</v>
      </c>
      <c r="F135" s="222">
        <v>7171064.3599999715</v>
      </c>
      <c r="G135" s="239">
        <v>-3.9888373482930728E-2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27724842.400000025</v>
      </c>
      <c r="D138" s="238">
        <v>12157126.419999953</v>
      </c>
      <c r="E138" s="238">
        <v>39881968.819999985</v>
      </c>
      <c r="F138" s="222">
        <v>129251.09999999996</v>
      </c>
      <c r="G138" s="239">
        <v>-8.7181008617260636E-2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27724842.400000025</v>
      </c>
      <c r="D141" s="238">
        <v>12157287.419999953</v>
      </c>
      <c r="E141" s="238">
        <v>39882129.819999985</v>
      </c>
      <c r="F141" s="222">
        <v>129251.09999999996</v>
      </c>
      <c r="G141" s="239">
        <v>-8.7182379651861264E-2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8262962.0100000389</v>
      </c>
      <c r="D144" s="238">
        <v>1407318.8499999989</v>
      </c>
      <c r="E144" s="238">
        <v>9670280.8600000385</v>
      </c>
      <c r="F144" s="222">
        <v>2122.1499999999996</v>
      </c>
      <c r="G144" s="239">
        <v>3.5609782121452049E-2</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8262962.0100000389</v>
      </c>
      <c r="D147" s="55">
        <v>1407318.8499999989</v>
      </c>
      <c r="E147" s="55">
        <v>9670280.8600000385</v>
      </c>
      <c r="F147" s="222">
        <v>2122.1499999999996</v>
      </c>
      <c r="G147" s="182">
        <v>3.5609782121452049E-2</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973559.87999999791</v>
      </c>
      <c r="D150" s="55">
        <v>78333.769999999917</v>
      </c>
      <c r="E150" s="55">
        <v>1051893.6499999978</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973559.87999999791</v>
      </c>
      <c r="D152" s="55">
        <v>78419.769999999917</v>
      </c>
      <c r="E152" s="55">
        <v>1051979.6499999978</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1021.25</v>
      </c>
      <c r="D155" s="55">
        <v>8970.75</v>
      </c>
      <c r="E155" s="55">
        <v>9992</v>
      </c>
      <c r="F155" s="222"/>
      <c r="G155" s="182">
        <v>5.7903039671364009E-2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1021.25</v>
      </c>
      <c r="D157" s="55">
        <v>8970.75</v>
      </c>
      <c r="E157" s="55">
        <v>9992</v>
      </c>
      <c r="F157" s="222"/>
      <c r="G157" s="182">
        <v>5.7903039671364009E-2</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c r="D160" s="55"/>
      <c r="E160" s="55"/>
      <c r="F160" s="222"/>
      <c r="G160" s="182"/>
      <c r="H160" s="59"/>
    </row>
    <row r="161" spans="1:8" s="60" customFormat="1" ht="15" customHeight="1" x14ac:dyDescent="0.2">
      <c r="A161" s="24"/>
      <c r="B161" s="37" t="s">
        <v>205</v>
      </c>
      <c r="C161" s="55">
        <v>337986.70999999979</v>
      </c>
      <c r="D161" s="55">
        <v>1059049.4200000004</v>
      </c>
      <c r="E161" s="55">
        <v>1397036.1300000001</v>
      </c>
      <c r="F161" s="222"/>
      <c r="G161" s="182">
        <v>-8.6733315367874209E-2</v>
      </c>
      <c r="H161" s="59"/>
    </row>
    <row r="162" spans="1:8" s="57" customFormat="1" ht="10.5" customHeight="1" x14ac:dyDescent="0.2">
      <c r="A162" s="6"/>
      <c r="B162" s="37" t="s">
        <v>206</v>
      </c>
      <c r="C162" s="55">
        <v>1033.4000000000001</v>
      </c>
      <c r="D162" s="55">
        <v>5839</v>
      </c>
      <c r="E162" s="55">
        <v>6872.4</v>
      </c>
      <c r="F162" s="222"/>
      <c r="G162" s="182"/>
      <c r="H162" s="56"/>
    </row>
    <row r="163" spans="1:8" s="57" customFormat="1" ht="10.5" customHeight="1" x14ac:dyDescent="0.2">
      <c r="A163" s="6"/>
      <c r="B163" s="37" t="s">
        <v>127</v>
      </c>
      <c r="C163" s="55">
        <v>31534.600000000002</v>
      </c>
      <c r="D163" s="55">
        <v>187701.40000000002</v>
      </c>
      <c r="E163" s="55">
        <v>219236.00000000003</v>
      </c>
      <c r="F163" s="222"/>
      <c r="G163" s="182"/>
      <c r="H163" s="56"/>
    </row>
    <row r="164" spans="1:8" s="57" customFormat="1" ht="10.5" customHeight="1" x14ac:dyDescent="0.2">
      <c r="A164" s="6"/>
      <c r="B164" s="37" t="s">
        <v>207</v>
      </c>
      <c r="C164" s="55">
        <v>49992.470000000038</v>
      </c>
      <c r="D164" s="55">
        <v>77589.759999999995</v>
      </c>
      <c r="E164" s="55">
        <v>127582.23000000004</v>
      </c>
      <c r="F164" s="222"/>
      <c r="G164" s="182">
        <v>0.24716372476854365</v>
      </c>
      <c r="H164" s="56"/>
    </row>
    <row r="165" spans="1:8" s="57" customFormat="1" ht="10.5" customHeight="1" x14ac:dyDescent="0.2">
      <c r="A165" s="6"/>
      <c r="B165" s="37" t="s">
        <v>208</v>
      </c>
      <c r="C165" s="55">
        <v>8970.9</v>
      </c>
      <c r="D165" s="55">
        <v>31389.480000000014</v>
      </c>
      <c r="E165" s="55">
        <v>40360.380000000012</v>
      </c>
      <c r="F165" s="222"/>
      <c r="G165" s="182">
        <v>-0.23041069482620036</v>
      </c>
      <c r="H165" s="56"/>
    </row>
    <row r="166" spans="1:8" s="57" customFormat="1" ht="10.5" customHeight="1" x14ac:dyDescent="0.2">
      <c r="A166" s="6"/>
      <c r="B166" s="37" t="s">
        <v>209</v>
      </c>
      <c r="C166" s="55">
        <v>218099.76</v>
      </c>
      <c r="D166" s="55">
        <v>118936.11999999995</v>
      </c>
      <c r="E166" s="55">
        <v>337035.87999999995</v>
      </c>
      <c r="F166" s="222"/>
      <c r="G166" s="182">
        <v>9.7400427699658287E-2</v>
      </c>
      <c r="H166" s="56"/>
    </row>
    <row r="167" spans="1:8" s="57" customFormat="1" ht="10.5" customHeight="1" x14ac:dyDescent="0.2">
      <c r="A167" s="6"/>
      <c r="B167" s="37" t="s">
        <v>210</v>
      </c>
      <c r="C167" s="55">
        <v>44902.3</v>
      </c>
      <c r="D167" s="55">
        <v>19260.499999999996</v>
      </c>
      <c r="E167" s="55">
        <v>64162.799999999988</v>
      </c>
      <c r="F167" s="222"/>
      <c r="G167" s="182">
        <v>-0.15053400429745378</v>
      </c>
      <c r="H167" s="56"/>
    </row>
    <row r="168" spans="1:8" s="57" customFormat="1" ht="10.5" customHeight="1" x14ac:dyDescent="0.2">
      <c r="A168" s="6"/>
      <c r="B168" s="37" t="s">
        <v>211</v>
      </c>
      <c r="C168" s="55">
        <v>2208321.7600000002</v>
      </c>
      <c r="D168" s="55">
        <v>258838.50999999992</v>
      </c>
      <c r="E168" s="55">
        <v>2467160.2700000005</v>
      </c>
      <c r="F168" s="222"/>
      <c r="G168" s="182">
        <v>-0.15629363564962717</v>
      </c>
      <c r="H168" s="56"/>
    </row>
    <row r="169" spans="1:8" s="57" customFormat="1" ht="10.5" customHeight="1" x14ac:dyDescent="0.2">
      <c r="A169" s="6"/>
      <c r="B169" s="37" t="s">
        <v>212</v>
      </c>
      <c r="C169" s="55">
        <v>2473.4499999999998</v>
      </c>
      <c r="D169" s="55">
        <v>158.5</v>
      </c>
      <c r="E169" s="55">
        <v>2631.95</v>
      </c>
      <c r="F169" s="222"/>
      <c r="G169" s="182"/>
      <c r="H169" s="56"/>
    </row>
    <row r="170" spans="1:8" s="57" customFormat="1" ht="10.5" customHeight="1" x14ac:dyDescent="0.2">
      <c r="A170" s="6"/>
      <c r="B170" s="35" t="s">
        <v>234</v>
      </c>
      <c r="C170" s="55">
        <v>2904331.35</v>
      </c>
      <c r="D170" s="55">
        <v>1759632.6900000002</v>
      </c>
      <c r="E170" s="55">
        <v>4663964.040000001</v>
      </c>
      <c r="F170" s="222"/>
      <c r="G170" s="182">
        <v>-0.1734198411197535</v>
      </c>
      <c r="H170" s="56"/>
    </row>
    <row r="171" spans="1:8" s="57" customFormat="1" ht="9" x14ac:dyDescent="0.15">
      <c r="A171" s="6"/>
      <c r="B171" s="264"/>
      <c r="C171" s="55"/>
      <c r="D171" s="55"/>
      <c r="E171" s="55"/>
      <c r="F171" s="222"/>
      <c r="G171" s="182"/>
      <c r="H171" s="56"/>
    </row>
    <row r="172" spans="1:8" s="57" customFormat="1" x14ac:dyDescent="0.2">
      <c r="A172" s="6"/>
      <c r="B172" s="35" t="s">
        <v>233</v>
      </c>
      <c r="C172" s="55">
        <v>186150623.42999858</v>
      </c>
      <c r="D172" s="55">
        <v>168399223.48999932</v>
      </c>
      <c r="E172" s="55">
        <v>354549846.91999793</v>
      </c>
      <c r="F172" s="222">
        <v>7598430.1799999699</v>
      </c>
      <c r="G172" s="182">
        <v>-0.12727957733070683</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357926.3000000001</v>
      </c>
      <c r="D176" s="55">
        <v>246953.34999999954</v>
      </c>
      <c r="E176" s="55">
        <v>604879.64999999967</v>
      </c>
      <c r="F176" s="222">
        <v>59064.850000000028</v>
      </c>
      <c r="G176" s="182">
        <v>-3.5566503283041562E-2</v>
      </c>
      <c r="H176" s="59"/>
    </row>
    <row r="177" spans="1:8" s="60" customFormat="1" ht="10.5" customHeight="1" x14ac:dyDescent="0.2">
      <c r="A177" s="24"/>
      <c r="B177" s="37" t="s">
        <v>214</v>
      </c>
      <c r="C177" s="55">
        <v>870587511</v>
      </c>
      <c r="D177" s="55">
        <v>609644218.75</v>
      </c>
      <c r="E177" s="55">
        <v>1480231729.75</v>
      </c>
      <c r="F177" s="222">
        <v>120641836.75</v>
      </c>
      <c r="G177" s="182">
        <v>-4.6587185052505253E-2</v>
      </c>
      <c r="H177" s="59"/>
    </row>
    <row r="178" spans="1:8" s="60" customFormat="1" ht="10.5" customHeight="1" x14ac:dyDescent="0.2">
      <c r="A178" s="24"/>
      <c r="B178" s="37" t="s">
        <v>215</v>
      </c>
      <c r="C178" s="55">
        <v>179099.05</v>
      </c>
      <c r="D178" s="55">
        <v>50995.75</v>
      </c>
      <c r="E178" s="55">
        <v>230094.8</v>
      </c>
      <c r="F178" s="222">
        <v>10529.3</v>
      </c>
      <c r="G178" s="182">
        <v>-0.27897295351072293</v>
      </c>
      <c r="H178" s="59"/>
    </row>
    <row r="179" spans="1:8" s="60" customFormat="1" ht="10.5" customHeight="1" x14ac:dyDescent="0.2">
      <c r="A179" s="24"/>
      <c r="B179" s="37" t="s">
        <v>216</v>
      </c>
      <c r="C179" s="55">
        <v>267447.90000000002</v>
      </c>
      <c r="D179" s="55">
        <v>168912.38</v>
      </c>
      <c r="E179" s="55">
        <v>436360.28</v>
      </c>
      <c r="F179" s="222">
        <v>20959.78</v>
      </c>
      <c r="G179" s="182">
        <v>-0.15120295448718757</v>
      </c>
      <c r="H179" s="59"/>
    </row>
    <row r="180" spans="1:8" s="60" customFormat="1" ht="10.5" customHeight="1" x14ac:dyDescent="0.2">
      <c r="A180" s="24"/>
      <c r="B180" s="37" t="s">
        <v>217</v>
      </c>
      <c r="C180" s="55">
        <v>1544404.3800000178</v>
      </c>
      <c r="D180" s="55">
        <v>1113087.7600000056</v>
      </c>
      <c r="E180" s="55">
        <v>2657492.1400000234</v>
      </c>
      <c r="F180" s="222">
        <v>181045.31000000008</v>
      </c>
      <c r="G180" s="182">
        <v>-0.11680257218162626</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872936388.63</v>
      </c>
      <c r="D186" s="166">
        <v>611224167.98999989</v>
      </c>
      <c r="E186" s="166">
        <v>1484160556.6200001</v>
      </c>
      <c r="F186" s="342">
        <v>120913435.98999999</v>
      </c>
      <c r="G186" s="194">
        <v>-4.6800606388960331E-2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13257286</v>
      </c>
      <c r="E189" s="55">
        <v>13257286</v>
      </c>
      <c r="F189" s="222"/>
      <c r="G189" s="185">
        <v>-8.8363124500537737E-2</v>
      </c>
      <c r="H189" s="69"/>
    </row>
    <row r="190" spans="1:8" ht="10.5" hidden="1" customHeight="1" x14ac:dyDescent="0.2">
      <c r="A190" s="2"/>
      <c r="B190" s="82" t="s">
        <v>81</v>
      </c>
      <c r="C190" s="55"/>
      <c r="D190" s="55">
        <v>9642612.5059379768</v>
      </c>
      <c r="E190" s="55">
        <v>9642612.5059379768</v>
      </c>
      <c r="F190" s="222"/>
      <c r="G190" s="185">
        <v>-4.4399735609447211E-2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24672597.548001084</v>
      </c>
      <c r="E192" s="377">
        <v>24672597.548001084</v>
      </c>
      <c r="F192" s="393"/>
      <c r="G192" s="394">
        <v>-6.4385290708954712E-2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JUIN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75806</v>
      </c>
      <c r="D10" s="222">
        <v>622</v>
      </c>
      <c r="E10" s="179">
        <v>-0.15233313578369434</v>
      </c>
      <c r="F10" s="20"/>
    </row>
    <row r="11" spans="1:6" ht="10.5" customHeight="1" x14ac:dyDescent="0.2">
      <c r="B11" s="16" t="s">
        <v>23</v>
      </c>
      <c r="C11" s="30">
        <v>674</v>
      </c>
      <c r="D11" s="222"/>
      <c r="E11" s="179">
        <v>-0.26977248104008666</v>
      </c>
      <c r="F11" s="20"/>
    </row>
    <row r="12" spans="1:6" ht="10.5" customHeight="1" x14ac:dyDescent="0.2">
      <c r="B12" s="16" t="s">
        <v>218</v>
      </c>
      <c r="C12" s="30">
        <v>158.4</v>
      </c>
      <c r="D12" s="222">
        <v>30</v>
      </c>
      <c r="E12" s="179">
        <v>-0.49230769230769234</v>
      </c>
      <c r="F12" s="20"/>
    </row>
    <row r="13" spans="1:6" ht="10.5" customHeight="1" x14ac:dyDescent="0.2">
      <c r="B13" s="33" t="s">
        <v>193</v>
      </c>
      <c r="C13" s="30">
        <v>5698</v>
      </c>
      <c r="D13" s="222">
        <v>95</v>
      </c>
      <c r="E13" s="179">
        <v>-0.22158469945355186</v>
      </c>
      <c r="F13" s="20"/>
    </row>
    <row r="14" spans="1:6" x14ac:dyDescent="0.2">
      <c r="B14" s="33" t="s">
        <v>194</v>
      </c>
      <c r="C14" s="30">
        <v>86</v>
      </c>
      <c r="D14" s="222">
        <v>5</v>
      </c>
      <c r="E14" s="179">
        <v>-0.29508196721311475</v>
      </c>
      <c r="F14" s="20"/>
    </row>
    <row r="15" spans="1:6" x14ac:dyDescent="0.2">
      <c r="B15" s="33" t="s">
        <v>322</v>
      </c>
      <c r="C15" s="30">
        <v>4</v>
      </c>
      <c r="D15" s="222">
        <v>4</v>
      </c>
      <c r="E15" s="179">
        <v>0.33333333333333326</v>
      </c>
      <c r="F15" s="20"/>
    </row>
    <row r="16" spans="1:6" x14ac:dyDescent="0.2">
      <c r="B16" s="33" t="s">
        <v>324</v>
      </c>
      <c r="C16" s="30"/>
      <c r="D16" s="222"/>
      <c r="E16" s="179"/>
      <c r="F16" s="20"/>
    </row>
    <row r="17" spans="1:6" x14ac:dyDescent="0.2">
      <c r="B17" s="33" t="s">
        <v>325</v>
      </c>
      <c r="C17" s="30">
        <v>3608</v>
      </c>
      <c r="D17" s="222">
        <v>29</v>
      </c>
      <c r="E17" s="179">
        <v>-0.26292134831460678</v>
      </c>
      <c r="F17" s="20"/>
    </row>
    <row r="18" spans="1:6" x14ac:dyDescent="0.2">
      <c r="B18" s="33" t="s">
        <v>320</v>
      </c>
      <c r="C18" s="30">
        <v>5</v>
      </c>
      <c r="D18" s="222"/>
      <c r="E18" s="179">
        <v>0</v>
      </c>
      <c r="F18" s="20"/>
    </row>
    <row r="19" spans="1:6" x14ac:dyDescent="0.2">
      <c r="B19" s="33" t="s">
        <v>321</v>
      </c>
      <c r="C19" s="30">
        <v>1995</v>
      </c>
      <c r="D19" s="222">
        <v>57</v>
      </c>
      <c r="E19" s="179">
        <v>-0.13071895424836599</v>
      </c>
      <c r="F19" s="20"/>
    </row>
    <row r="20" spans="1:6" x14ac:dyDescent="0.2">
      <c r="B20" s="33" t="s">
        <v>323</v>
      </c>
      <c r="C20" s="30">
        <v>5856.4</v>
      </c>
      <c r="D20" s="222">
        <v>125</v>
      </c>
      <c r="E20" s="179">
        <v>-0.23265199161425576</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178049</v>
      </c>
      <c r="D23" s="222">
        <v>35580</v>
      </c>
      <c r="E23" s="179">
        <v>-0.160126418075898</v>
      </c>
      <c r="F23" s="20"/>
    </row>
    <row r="24" spans="1:6" ht="10.5" customHeight="1" x14ac:dyDescent="0.2">
      <c r="B24" s="16" t="s">
        <v>23</v>
      </c>
      <c r="C24" s="30">
        <v>8</v>
      </c>
      <c r="D24" s="222">
        <v>1</v>
      </c>
      <c r="E24" s="179"/>
      <c r="F24" s="34"/>
    </row>
    <row r="25" spans="1:6" ht="10.5" customHeight="1" x14ac:dyDescent="0.2">
      <c r="B25" s="33" t="s">
        <v>193</v>
      </c>
      <c r="C25" s="30">
        <v>4288.5</v>
      </c>
      <c r="D25" s="222">
        <v>1561</v>
      </c>
      <c r="E25" s="179">
        <v>0.11020503261882575</v>
      </c>
      <c r="F25" s="34"/>
    </row>
    <row r="26" spans="1:6" ht="10.5" customHeight="1" x14ac:dyDescent="0.2">
      <c r="B26" s="33" t="s">
        <v>194</v>
      </c>
      <c r="C26" s="30">
        <v>109926</v>
      </c>
      <c r="D26" s="222">
        <v>32815</v>
      </c>
      <c r="E26" s="179">
        <v>-0.10861174180992539</v>
      </c>
      <c r="F26" s="34"/>
    </row>
    <row r="27" spans="1:6" ht="10.5" customHeight="1" x14ac:dyDescent="0.2">
      <c r="B27" s="33" t="s">
        <v>322</v>
      </c>
      <c r="C27" s="30">
        <v>821</v>
      </c>
      <c r="D27" s="222">
        <v>589</v>
      </c>
      <c r="E27" s="179">
        <v>-4.200700116686118E-2</v>
      </c>
      <c r="F27" s="34"/>
    </row>
    <row r="28" spans="1:6" ht="10.5" customHeight="1" x14ac:dyDescent="0.2">
      <c r="B28" s="33" t="s">
        <v>324</v>
      </c>
      <c r="C28" s="30">
        <v>11629</v>
      </c>
      <c r="D28" s="222">
        <v>11277</v>
      </c>
      <c r="E28" s="179">
        <v>-7.8307046048981532E-2</v>
      </c>
      <c r="F28" s="34"/>
    </row>
    <row r="29" spans="1:6" ht="10.5" customHeight="1" x14ac:dyDescent="0.2">
      <c r="B29" s="33" t="s">
        <v>325</v>
      </c>
      <c r="C29" s="30">
        <v>12374</v>
      </c>
      <c r="D29" s="222">
        <v>11542</v>
      </c>
      <c r="E29" s="179">
        <v>-4.5731472198658141E-2</v>
      </c>
      <c r="F29" s="34"/>
    </row>
    <row r="30" spans="1:6" ht="10.5" customHeight="1" x14ac:dyDescent="0.2">
      <c r="B30" s="33" t="s">
        <v>320</v>
      </c>
      <c r="C30" s="30">
        <v>60821</v>
      </c>
      <c r="D30" s="222">
        <v>1615</v>
      </c>
      <c r="E30" s="179">
        <v>-0.12851411376988109</v>
      </c>
      <c r="F30" s="34"/>
    </row>
    <row r="31" spans="1:6" ht="10.5" customHeight="1" x14ac:dyDescent="0.2">
      <c r="B31" s="33" t="s">
        <v>321</v>
      </c>
      <c r="C31" s="30">
        <v>2988</v>
      </c>
      <c r="D31" s="222">
        <v>522</v>
      </c>
      <c r="E31" s="179">
        <v>3.6949949613704902E-3</v>
      </c>
      <c r="F31" s="34"/>
    </row>
    <row r="32" spans="1:6" ht="10.5" customHeight="1" x14ac:dyDescent="0.2">
      <c r="B32" s="33" t="s">
        <v>323</v>
      </c>
      <c r="C32" s="30">
        <v>21293</v>
      </c>
      <c r="D32" s="222">
        <v>7270</v>
      </c>
      <c r="E32" s="179">
        <v>-0.11691274054412737</v>
      </c>
      <c r="F32" s="34"/>
    </row>
    <row r="33" spans="1:6" ht="10.5" customHeight="1" x14ac:dyDescent="0.2">
      <c r="B33" s="16" t="s">
        <v>195</v>
      </c>
      <c r="C33" s="30">
        <v>114214.5</v>
      </c>
      <c r="D33" s="222">
        <v>34376</v>
      </c>
      <c r="E33" s="179">
        <v>-0.10196583185776698</v>
      </c>
      <c r="F33" s="34"/>
    </row>
    <row r="34" spans="1:6" ht="10.5" customHeight="1" x14ac:dyDescent="0.2">
      <c r="B34" s="16" t="s">
        <v>196</v>
      </c>
      <c r="C34" s="30">
        <v>1</v>
      </c>
      <c r="D34" s="222"/>
      <c r="E34" s="179"/>
      <c r="F34" s="34"/>
    </row>
    <row r="35" spans="1:6" ht="10.5" customHeight="1" x14ac:dyDescent="0.2">
      <c r="B35" s="16" t="s">
        <v>197</v>
      </c>
      <c r="C35" s="30">
        <v>2</v>
      </c>
      <c r="D35" s="222"/>
      <c r="E35" s="179">
        <v>0</v>
      </c>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253855</v>
      </c>
      <c r="D39" s="222">
        <v>36202</v>
      </c>
      <c r="E39" s="179">
        <v>-0.15781424173257608</v>
      </c>
      <c r="F39" s="34"/>
    </row>
    <row r="40" spans="1:6" ht="10.5" customHeight="1" x14ac:dyDescent="0.2">
      <c r="B40" s="16" t="s">
        <v>23</v>
      </c>
      <c r="C40" s="30">
        <v>682</v>
      </c>
      <c r="D40" s="222">
        <v>1</v>
      </c>
      <c r="E40" s="179">
        <v>-0.35841956726246471</v>
      </c>
      <c r="F40" s="34"/>
    </row>
    <row r="41" spans="1:6" s="28" customFormat="1" ht="10.5" customHeight="1" x14ac:dyDescent="0.2">
      <c r="A41" s="24"/>
      <c r="B41" s="33" t="s">
        <v>193</v>
      </c>
      <c r="C41" s="30">
        <v>4446.8999999999996</v>
      </c>
      <c r="D41" s="222">
        <v>1591</v>
      </c>
      <c r="E41" s="179">
        <v>6.5176774935326032E-2</v>
      </c>
      <c r="F41" s="27"/>
    </row>
    <row r="42" spans="1:6" ht="10.5" customHeight="1" x14ac:dyDescent="0.2">
      <c r="B42" s="33" t="s">
        <v>194</v>
      </c>
      <c r="C42" s="343">
        <v>115624</v>
      </c>
      <c r="D42" s="222">
        <v>32910</v>
      </c>
      <c r="E42" s="344">
        <v>-0.11494182486221682</v>
      </c>
      <c r="F42" s="34"/>
    </row>
    <row r="43" spans="1:6" ht="10.5" customHeight="1" x14ac:dyDescent="0.2">
      <c r="B43" s="33" t="s">
        <v>322</v>
      </c>
      <c r="C43" s="343">
        <v>907</v>
      </c>
      <c r="D43" s="222">
        <v>594</v>
      </c>
      <c r="E43" s="344">
        <v>-7.3544433094994921E-2</v>
      </c>
      <c r="F43" s="34"/>
    </row>
    <row r="44" spans="1:6" ht="10.5" customHeight="1" x14ac:dyDescent="0.2">
      <c r="B44" s="33" t="s">
        <v>324</v>
      </c>
      <c r="C44" s="343">
        <v>11633</v>
      </c>
      <c r="D44" s="222">
        <v>11281</v>
      </c>
      <c r="E44" s="344">
        <v>-7.8209191759112562E-2</v>
      </c>
      <c r="F44" s="34"/>
    </row>
    <row r="45" spans="1:6" ht="10.5" customHeight="1" x14ac:dyDescent="0.2">
      <c r="B45" s="33" t="s">
        <v>325</v>
      </c>
      <c r="C45" s="343">
        <v>12374</v>
      </c>
      <c r="D45" s="222">
        <v>11542</v>
      </c>
      <c r="E45" s="344">
        <v>-4.5731472198658141E-2</v>
      </c>
      <c r="F45" s="34"/>
    </row>
    <row r="46" spans="1:6" ht="10.5" customHeight="1" x14ac:dyDescent="0.2">
      <c r="B46" s="33" t="s">
        <v>320</v>
      </c>
      <c r="C46" s="343">
        <v>64429</v>
      </c>
      <c r="D46" s="222">
        <v>1644</v>
      </c>
      <c r="E46" s="344">
        <v>-0.13732342505188455</v>
      </c>
      <c r="F46" s="34"/>
    </row>
    <row r="47" spans="1:6" ht="10.5" customHeight="1" x14ac:dyDescent="0.2">
      <c r="B47" s="33" t="s">
        <v>321</v>
      </c>
      <c r="C47" s="343">
        <v>2993</v>
      </c>
      <c r="D47" s="222">
        <v>522</v>
      </c>
      <c r="E47" s="344">
        <v>3.6887994634473564E-3</v>
      </c>
      <c r="F47" s="34"/>
    </row>
    <row r="48" spans="1:6" ht="10.5" customHeight="1" x14ac:dyDescent="0.2">
      <c r="B48" s="33" t="s">
        <v>323</v>
      </c>
      <c r="C48" s="343">
        <v>23288</v>
      </c>
      <c r="D48" s="222">
        <v>7327</v>
      </c>
      <c r="E48" s="344">
        <v>-0.11811262165334946</v>
      </c>
      <c r="F48" s="34"/>
    </row>
    <row r="49" spans="1:6" ht="10.5" customHeight="1" x14ac:dyDescent="0.2">
      <c r="B49" s="16" t="s">
        <v>196</v>
      </c>
      <c r="C49" s="343">
        <v>120070.9</v>
      </c>
      <c r="D49" s="222">
        <v>34501</v>
      </c>
      <c r="E49" s="344">
        <v>-0.10936410542462693</v>
      </c>
      <c r="F49" s="34"/>
    </row>
    <row r="50" spans="1:6" s="28" customFormat="1" ht="10.5" customHeight="1" x14ac:dyDescent="0.2">
      <c r="A50" s="24"/>
      <c r="B50" s="16" t="s">
        <v>197</v>
      </c>
      <c r="C50" s="343">
        <v>1</v>
      </c>
      <c r="D50" s="222"/>
      <c r="E50" s="344"/>
      <c r="F50" s="27"/>
    </row>
    <row r="51" spans="1:6" ht="10.5" customHeight="1" x14ac:dyDescent="0.2">
      <c r="B51" s="16" t="s">
        <v>198</v>
      </c>
      <c r="C51" s="343">
        <v>2</v>
      </c>
      <c r="D51" s="222"/>
      <c r="E51" s="344">
        <v>0</v>
      </c>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107477</v>
      </c>
      <c r="D55" s="222">
        <v>229</v>
      </c>
      <c r="E55" s="179">
        <v>-4.0478167322852254E-2</v>
      </c>
      <c r="F55" s="34"/>
    </row>
    <row r="56" spans="1:6" ht="10.5" customHeight="1" x14ac:dyDescent="0.2">
      <c r="B56" s="16" t="s">
        <v>169</v>
      </c>
      <c r="C56" s="30">
        <v>3897</v>
      </c>
      <c r="D56" s="222"/>
      <c r="E56" s="179">
        <v>-0.27913429522752498</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2008</v>
      </c>
      <c r="D59" s="222"/>
      <c r="E59" s="179">
        <v>-3.9693926351028197E-2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1885</v>
      </c>
      <c r="D61" s="222"/>
      <c r="E61" s="179">
        <v>6.9444444444444198E-3</v>
      </c>
      <c r="F61" s="36"/>
    </row>
    <row r="62" spans="1:6" s="28" customFormat="1" ht="10.5" customHeight="1" x14ac:dyDescent="0.2">
      <c r="A62" s="24"/>
      <c r="B62" s="16" t="s">
        <v>200</v>
      </c>
      <c r="C62" s="30">
        <v>145</v>
      </c>
      <c r="D62" s="222"/>
      <c r="E62" s="179">
        <v>0.31818181818181812</v>
      </c>
      <c r="F62" s="36"/>
    </row>
    <row r="63" spans="1:6" s="28" customFormat="1" ht="10.5" customHeight="1" x14ac:dyDescent="0.2">
      <c r="A63" s="24"/>
      <c r="B63" s="16" t="s">
        <v>201</v>
      </c>
      <c r="C63" s="30">
        <v>479</v>
      </c>
      <c r="D63" s="222">
        <v>5</v>
      </c>
      <c r="E63" s="179">
        <v>2.1321961620469176E-2</v>
      </c>
      <c r="F63" s="36"/>
    </row>
    <row r="64" spans="1:6" s="28" customFormat="1" ht="10.5" customHeight="1" x14ac:dyDescent="0.2">
      <c r="A64" s="24"/>
      <c r="B64" s="16" t="s">
        <v>202</v>
      </c>
      <c r="C64" s="30">
        <v>16779</v>
      </c>
      <c r="D64" s="222"/>
      <c r="E64" s="179">
        <v>-5.4277984443692917E-2</v>
      </c>
      <c r="F64" s="36"/>
    </row>
    <row r="65" spans="1:6" s="28" customFormat="1" ht="10.5" customHeight="1" x14ac:dyDescent="0.2">
      <c r="A65" s="24"/>
      <c r="B65" s="16" t="s">
        <v>203</v>
      </c>
      <c r="C65" s="30">
        <v>1130</v>
      </c>
      <c r="D65" s="222"/>
      <c r="E65" s="179">
        <v>-6.2240663900414939E-2</v>
      </c>
      <c r="F65" s="36"/>
    </row>
    <row r="66" spans="1:6" s="28" customFormat="1" ht="10.5" customHeight="1" x14ac:dyDescent="0.2">
      <c r="A66" s="24"/>
      <c r="B66" s="16" t="s">
        <v>204</v>
      </c>
      <c r="C66" s="30">
        <v>960</v>
      </c>
      <c r="D66" s="222"/>
      <c r="E66" s="179">
        <v>2.9490616621983934E-2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19974</v>
      </c>
      <c r="D69" s="222"/>
      <c r="E69" s="179">
        <v>-0.10702789699570814</v>
      </c>
      <c r="F69" s="36"/>
    </row>
    <row r="70" spans="1:6" s="28" customFormat="1" ht="10.5" customHeight="1" x14ac:dyDescent="0.2">
      <c r="A70" s="24"/>
      <c r="B70" s="16" t="s">
        <v>23</v>
      </c>
      <c r="C70" s="30">
        <v>1014</v>
      </c>
      <c r="D70" s="222"/>
      <c r="E70" s="179">
        <v>-5.8495821727019504E-2</v>
      </c>
      <c r="F70" s="36"/>
    </row>
    <row r="71" spans="1:6" s="28" customFormat="1" ht="10.5" customHeight="1" x14ac:dyDescent="0.2">
      <c r="A71" s="24"/>
      <c r="B71" s="33" t="s">
        <v>193</v>
      </c>
      <c r="C71" s="30">
        <v>2087</v>
      </c>
      <c r="D71" s="222"/>
      <c r="E71" s="179">
        <v>6.5339458907605952E-2</v>
      </c>
      <c r="F71" s="36"/>
    </row>
    <row r="72" spans="1:6" s="28" customFormat="1" ht="10.5" customHeight="1" x14ac:dyDescent="0.2">
      <c r="A72" s="24"/>
      <c r="B72" s="33" t="s">
        <v>194</v>
      </c>
      <c r="C72" s="30">
        <v>4193</v>
      </c>
      <c r="D72" s="222"/>
      <c r="E72" s="179">
        <v>-7.8664029883542042E-2</v>
      </c>
      <c r="F72" s="36"/>
    </row>
    <row r="73" spans="1:6" s="28" customFormat="1" ht="10.5" customHeight="1" x14ac:dyDescent="0.2">
      <c r="A73" s="24"/>
      <c r="B73" s="33" t="s">
        <v>322</v>
      </c>
      <c r="C73" s="30">
        <v>18</v>
      </c>
      <c r="D73" s="222"/>
      <c r="E73" s="179">
        <v>-5.2631578947368474E-2</v>
      </c>
      <c r="F73" s="36"/>
    </row>
    <row r="74" spans="1:6" s="28" customFormat="1" ht="10.5" customHeight="1" x14ac:dyDescent="0.2">
      <c r="A74" s="24"/>
      <c r="B74" s="33" t="s">
        <v>324</v>
      </c>
      <c r="C74" s="30">
        <v>289</v>
      </c>
      <c r="D74" s="222"/>
      <c r="E74" s="179">
        <v>0.17479674796747968</v>
      </c>
      <c r="F74" s="36"/>
    </row>
    <row r="75" spans="1:6" s="28" customFormat="1" ht="10.5" customHeight="1" x14ac:dyDescent="0.2">
      <c r="A75" s="24"/>
      <c r="B75" s="33" t="s">
        <v>325</v>
      </c>
      <c r="C75" s="30">
        <v>151</v>
      </c>
      <c r="D75" s="222"/>
      <c r="E75" s="179">
        <v>-0.47202797202797198</v>
      </c>
      <c r="F75" s="36"/>
    </row>
    <row r="76" spans="1:6" s="28" customFormat="1" ht="10.5" customHeight="1" x14ac:dyDescent="0.2">
      <c r="A76" s="24"/>
      <c r="B76" s="33" t="s">
        <v>320</v>
      </c>
      <c r="C76" s="30">
        <v>709</v>
      </c>
      <c r="D76" s="222"/>
      <c r="E76" s="179">
        <v>-0.10705289672544083</v>
      </c>
      <c r="F76" s="36"/>
    </row>
    <row r="77" spans="1:6" s="28" customFormat="1" ht="10.5" customHeight="1" x14ac:dyDescent="0.2">
      <c r="A77" s="24"/>
      <c r="B77" s="33" t="s">
        <v>321</v>
      </c>
      <c r="C77" s="30">
        <v>495</v>
      </c>
      <c r="D77" s="222"/>
      <c r="E77" s="179">
        <v>-2.1739130434782594E-2</v>
      </c>
      <c r="F77" s="36"/>
    </row>
    <row r="78" spans="1:6" s="28" customFormat="1" ht="10.5" customHeight="1" x14ac:dyDescent="0.2">
      <c r="A78" s="24"/>
      <c r="B78" s="33" t="s">
        <v>323</v>
      </c>
      <c r="C78" s="30">
        <v>2531</v>
      </c>
      <c r="D78" s="222"/>
      <c r="E78" s="179">
        <v>-6.2592592592592644E-2</v>
      </c>
      <c r="F78" s="36"/>
    </row>
    <row r="79" spans="1:6" s="28" customFormat="1" ht="10.5" customHeight="1" x14ac:dyDescent="0.2">
      <c r="A79" s="24"/>
      <c r="B79" s="16" t="s">
        <v>195</v>
      </c>
      <c r="C79" s="30">
        <v>6280</v>
      </c>
      <c r="D79" s="222"/>
      <c r="E79" s="179">
        <v>-3.5330261136712782E-2</v>
      </c>
      <c r="F79" s="36"/>
    </row>
    <row r="80" spans="1:6" s="28" customFormat="1" ht="10.5" customHeight="1" x14ac:dyDescent="0.2">
      <c r="A80" s="24"/>
      <c r="B80" s="16" t="s">
        <v>196</v>
      </c>
      <c r="C80" s="30">
        <v>12</v>
      </c>
      <c r="D80" s="222"/>
      <c r="E80" s="179">
        <v>0.5</v>
      </c>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46</v>
      </c>
      <c r="D83" s="222"/>
      <c r="E83" s="344">
        <v>-0.2068965517241379</v>
      </c>
      <c r="F83" s="34"/>
    </row>
    <row r="84" spans="1:6" ht="10.5" customHeight="1" x14ac:dyDescent="0.2">
      <c r="B84" s="16" t="s">
        <v>201</v>
      </c>
      <c r="C84" s="343">
        <v>102</v>
      </c>
      <c r="D84" s="222"/>
      <c r="E84" s="344">
        <v>-0.28169014084507038</v>
      </c>
      <c r="F84" s="20"/>
    </row>
    <row r="85" spans="1:6" ht="10.5" customHeight="1" x14ac:dyDescent="0.2">
      <c r="B85" s="16" t="s">
        <v>202</v>
      </c>
      <c r="C85" s="343">
        <v>3210</v>
      </c>
      <c r="D85" s="222"/>
      <c r="E85" s="344">
        <v>-3.5746470411535003E-2</v>
      </c>
      <c r="F85" s="34"/>
    </row>
    <row r="86" spans="1:6" ht="10.5" customHeight="1" x14ac:dyDescent="0.2">
      <c r="B86" s="16" t="s">
        <v>203</v>
      </c>
      <c r="C86" s="343">
        <v>376</v>
      </c>
      <c r="D86" s="222"/>
      <c r="E86" s="344">
        <v>-0.10262529832935563</v>
      </c>
      <c r="F86" s="34"/>
    </row>
    <row r="87" spans="1:6" ht="10.5" customHeight="1" x14ac:dyDescent="0.2">
      <c r="B87" s="16" t="s">
        <v>204</v>
      </c>
      <c r="C87" s="343">
        <v>235</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383314</v>
      </c>
      <c r="D90" s="222">
        <v>36431</v>
      </c>
      <c r="E90" s="346">
        <v>-0.12464203665727325</v>
      </c>
      <c r="F90" s="47"/>
    </row>
    <row r="91" spans="1:6" s="28" customFormat="1" ht="10.5" customHeight="1" x14ac:dyDescent="0.2">
      <c r="A91" s="24"/>
      <c r="B91" s="16" t="s">
        <v>169</v>
      </c>
      <c r="C91" s="345">
        <v>5593</v>
      </c>
      <c r="D91" s="222">
        <v>1</v>
      </c>
      <c r="E91" s="346">
        <v>-0.25881261595547311</v>
      </c>
      <c r="F91" s="47"/>
    </row>
    <row r="92" spans="1:6" ht="10.5" customHeight="1" x14ac:dyDescent="0.2">
      <c r="B92" s="33" t="s">
        <v>193</v>
      </c>
      <c r="C92" s="345">
        <v>35710.9</v>
      </c>
      <c r="D92" s="222">
        <v>1633</v>
      </c>
      <c r="E92" s="346">
        <v>-1.1594307192400732E-2</v>
      </c>
      <c r="F92" s="47"/>
    </row>
    <row r="93" spans="1:6" ht="10.5" customHeight="1" x14ac:dyDescent="0.2">
      <c r="B93" s="33" t="s">
        <v>194</v>
      </c>
      <c r="C93" s="46">
        <v>119817</v>
      </c>
      <c r="D93" s="222">
        <v>32910</v>
      </c>
      <c r="E93" s="190">
        <v>-0.11372058790895845</v>
      </c>
      <c r="F93" s="47"/>
    </row>
    <row r="94" spans="1:6" ht="10.5" customHeight="1" x14ac:dyDescent="0.2">
      <c r="B94" s="33" t="s">
        <v>322</v>
      </c>
      <c r="C94" s="46">
        <v>925</v>
      </c>
      <c r="D94" s="222">
        <v>594</v>
      </c>
      <c r="E94" s="190">
        <v>-7.3146292585170358E-2</v>
      </c>
      <c r="F94" s="47"/>
    </row>
    <row r="95" spans="1:6" ht="10.5" customHeight="1" x14ac:dyDescent="0.2">
      <c r="B95" s="33" t="s">
        <v>324</v>
      </c>
      <c r="C95" s="46">
        <v>11922</v>
      </c>
      <c r="D95" s="222">
        <v>11281</v>
      </c>
      <c r="E95" s="190">
        <v>-7.3371677288978754E-2</v>
      </c>
      <c r="F95" s="47"/>
    </row>
    <row r="96" spans="1:6" ht="10.5" customHeight="1" x14ac:dyDescent="0.2">
      <c r="B96" s="33" t="s">
        <v>325</v>
      </c>
      <c r="C96" s="46">
        <v>12525</v>
      </c>
      <c r="D96" s="222">
        <v>11542</v>
      </c>
      <c r="E96" s="190">
        <v>-5.4930959028144599E-2</v>
      </c>
      <c r="F96" s="47"/>
    </row>
    <row r="97" spans="2:6" ht="10.5" customHeight="1" x14ac:dyDescent="0.2">
      <c r="B97" s="33" t="s">
        <v>320</v>
      </c>
      <c r="C97" s="46">
        <v>65138</v>
      </c>
      <c r="D97" s="222">
        <v>1644</v>
      </c>
      <c r="E97" s="190">
        <v>-0.13700499476675632</v>
      </c>
      <c r="F97" s="47"/>
    </row>
    <row r="98" spans="2:6" ht="10.5" customHeight="1" x14ac:dyDescent="0.2">
      <c r="B98" s="33" t="s">
        <v>321</v>
      </c>
      <c r="C98" s="46">
        <v>3488</v>
      </c>
      <c r="D98" s="222">
        <v>522</v>
      </c>
      <c r="E98" s="190">
        <v>0</v>
      </c>
      <c r="F98" s="47"/>
    </row>
    <row r="99" spans="2:6" ht="10.5" customHeight="1" x14ac:dyDescent="0.2">
      <c r="B99" s="33" t="s">
        <v>323</v>
      </c>
      <c r="C99" s="46">
        <v>25819</v>
      </c>
      <c r="D99" s="222">
        <v>7327</v>
      </c>
      <c r="E99" s="190">
        <v>-0.11296251760744835</v>
      </c>
      <c r="F99" s="47"/>
    </row>
    <row r="100" spans="2:6" ht="10.5" customHeight="1" x14ac:dyDescent="0.2">
      <c r="B100" s="16" t="s">
        <v>195</v>
      </c>
      <c r="C100" s="46">
        <v>155527.9</v>
      </c>
      <c r="D100" s="222">
        <v>34543</v>
      </c>
      <c r="E100" s="190">
        <v>-9.218320250664247E-2</v>
      </c>
      <c r="F100" s="47"/>
    </row>
    <row r="101" spans="2:6" ht="10.5" customHeight="1" x14ac:dyDescent="0.2">
      <c r="B101" s="16" t="s">
        <v>196</v>
      </c>
      <c r="C101" s="46">
        <v>13</v>
      </c>
      <c r="D101" s="222"/>
      <c r="E101" s="190">
        <v>-7.1428571428571397E-2</v>
      </c>
      <c r="F101" s="47"/>
    </row>
    <row r="102" spans="2:6" ht="10.5" customHeight="1" x14ac:dyDescent="0.2">
      <c r="B102" s="16" t="s">
        <v>197</v>
      </c>
      <c r="C102" s="46">
        <v>2</v>
      </c>
      <c r="D102" s="222"/>
      <c r="E102" s="190">
        <v>0</v>
      </c>
      <c r="F102" s="47"/>
    </row>
    <row r="103" spans="2:6" ht="10.5" customHeight="1" x14ac:dyDescent="0.2">
      <c r="B103" s="16" t="s">
        <v>198</v>
      </c>
      <c r="C103" s="46"/>
      <c r="D103" s="222"/>
      <c r="E103" s="190"/>
      <c r="F103" s="47"/>
    </row>
    <row r="104" spans="2:6" ht="10.5" customHeight="1" x14ac:dyDescent="0.2">
      <c r="B104" s="16" t="s">
        <v>200</v>
      </c>
      <c r="C104" s="46">
        <v>191</v>
      </c>
      <c r="D104" s="222"/>
      <c r="E104" s="190">
        <v>0.13690476190476186</v>
      </c>
      <c r="F104" s="47"/>
    </row>
    <row r="105" spans="2:6" ht="10.5" customHeight="1" x14ac:dyDescent="0.2">
      <c r="B105" s="16" t="s">
        <v>201</v>
      </c>
      <c r="C105" s="46">
        <v>581</v>
      </c>
      <c r="D105" s="222">
        <v>5</v>
      </c>
      <c r="E105" s="190">
        <v>-4.9099836333878932E-2</v>
      </c>
      <c r="F105" s="47"/>
    </row>
    <row r="106" spans="2:6" ht="10.5" customHeight="1" x14ac:dyDescent="0.2">
      <c r="B106" s="16" t="s">
        <v>202</v>
      </c>
      <c r="C106" s="46">
        <v>19989</v>
      </c>
      <c r="D106" s="222"/>
      <c r="E106" s="190">
        <v>-5.1350196953158345E-2</v>
      </c>
      <c r="F106" s="47"/>
    </row>
    <row r="107" spans="2:6" ht="10.5" customHeight="1" x14ac:dyDescent="0.2">
      <c r="B107" s="16" t="s">
        <v>203</v>
      </c>
      <c r="C107" s="46">
        <v>1506</v>
      </c>
      <c r="D107" s="222"/>
      <c r="E107" s="190">
        <v>-7.2660098522167482E-2</v>
      </c>
      <c r="F107" s="47"/>
    </row>
    <row r="108" spans="2:6" ht="10.5" customHeight="1" x14ac:dyDescent="0.2">
      <c r="B108" s="16" t="s">
        <v>204</v>
      </c>
      <c r="C108" s="46">
        <v>1195</v>
      </c>
      <c r="D108" s="222"/>
      <c r="E108" s="190">
        <v>0.28150134048257369</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JUIN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356827.56999999902</v>
      </c>
      <c r="D119" s="222">
        <v>12579.899999999998</v>
      </c>
      <c r="E119" s="239">
        <v>-9.8439126578311442E-2</v>
      </c>
      <c r="F119" s="20"/>
    </row>
    <row r="120" spans="1:6" ht="10.5" customHeight="1" x14ac:dyDescent="0.2">
      <c r="A120" s="2"/>
      <c r="B120" s="37" t="s">
        <v>206</v>
      </c>
      <c r="C120" s="238">
        <v>122</v>
      </c>
      <c r="D120" s="222"/>
      <c r="E120" s="239"/>
      <c r="F120" s="20"/>
    </row>
    <row r="121" spans="1:6" ht="10.5" customHeight="1" x14ac:dyDescent="0.2">
      <c r="A121" s="2"/>
      <c r="B121" s="37" t="s">
        <v>226</v>
      </c>
      <c r="C121" s="238">
        <v>611.70000000000005</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357569.26999999903</v>
      </c>
      <c r="D126" s="222">
        <v>12579.899999999998</v>
      </c>
      <c r="E126" s="239">
        <v>-0.10249546778989616</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554499.41999999934</v>
      </c>
      <c r="D129" s="222">
        <v>4621.21</v>
      </c>
      <c r="E129" s="239">
        <v>5.1892141579701123E-2</v>
      </c>
      <c r="F129" s="20"/>
    </row>
    <row r="130" spans="1:6" ht="10.5" customHeight="1" x14ac:dyDescent="0.2">
      <c r="A130" s="2"/>
      <c r="B130" s="37" t="s">
        <v>208</v>
      </c>
      <c r="C130" s="238">
        <v>12693.180000000004</v>
      </c>
      <c r="D130" s="222">
        <v>9952.7800000000043</v>
      </c>
      <c r="E130" s="239">
        <v>-0.54952301861079156</v>
      </c>
      <c r="F130" s="20"/>
    </row>
    <row r="131" spans="1:6" ht="10.5" customHeight="1" x14ac:dyDescent="0.2">
      <c r="A131" s="2"/>
      <c r="B131" s="37" t="s">
        <v>209</v>
      </c>
      <c r="C131" s="238">
        <v>356707.8999999995</v>
      </c>
      <c r="D131" s="222">
        <v>15579.46</v>
      </c>
      <c r="E131" s="239">
        <v>-0.1662882676195172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923900.49999999895</v>
      </c>
      <c r="D135" s="222">
        <v>30153.450000000004</v>
      </c>
      <c r="E135" s="239">
        <v>-6.0290915019745595E-2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4095.6000000000004</v>
      </c>
      <c r="D138" s="222">
        <v>210</v>
      </c>
      <c r="E138" s="239">
        <v>-0.24671693948868878</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4095.6000000000004</v>
      </c>
      <c r="D141" s="222">
        <v>210</v>
      </c>
      <c r="E141" s="239">
        <v>-0.24671693948868878</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9397.25</v>
      </c>
      <c r="D144" s="222"/>
      <c r="E144" s="239">
        <v>2.8826520837096581E-2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9397.25</v>
      </c>
      <c r="D147" s="222"/>
      <c r="E147" s="182">
        <v>2.8826520837096581E-2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3261.900000000001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3262.900000000001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334.90000000000003</v>
      </c>
      <c r="D155" s="222"/>
      <c r="E155" s="182">
        <v>3.8449612403100852E-2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334.90000000000003</v>
      </c>
      <c r="D157" s="222"/>
      <c r="E157" s="182">
        <v>3.8449612403100852E-2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14</v>
      </c>
      <c r="D160" s="222"/>
      <c r="E160" s="182"/>
      <c r="F160" s="59"/>
    </row>
    <row r="161" spans="1:6" s="57" customFormat="1" ht="10.5" customHeight="1" x14ac:dyDescent="0.2">
      <c r="A161" s="6"/>
      <c r="B161" s="37" t="s">
        <v>205</v>
      </c>
      <c r="C161" s="55">
        <v>4350.2500000000018</v>
      </c>
      <c r="D161" s="222"/>
      <c r="E161" s="182">
        <v>-4.8865810330691262E-2</v>
      </c>
      <c r="F161" s="56"/>
    </row>
    <row r="162" spans="1:6" s="57" customFormat="1" ht="10.5" customHeight="1" x14ac:dyDescent="0.2">
      <c r="A162" s="6"/>
      <c r="B162" s="37" t="s">
        <v>206</v>
      </c>
      <c r="C162" s="55">
        <v>1</v>
      </c>
      <c r="D162" s="222"/>
      <c r="E162" s="182"/>
      <c r="F162" s="56"/>
    </row>
    <row r="163" spans="1:6" s="57" customFormat="1" ht="10.5" customHeight="1" x14ac:dyDescent="0.2">
      <c r="A163" s="6"/>
      <c r="B163" s="37" t="s">
        <v>226</v>
      </c>
      <c r="C163" s="55">
        <v>15</v>
      </c>
      <c r="D163" s="222"/>
      <c r="E163" s="182">
        <v>-0.16666666666666663</v>
      </c>
      <c r="F163" s="56"/>
    </row>
    <row r="164" spans="1:6" s="57" customFormat="1" ht="10.5" customHeight="1" x14ac:dyDescent="0.2">
      <c r="A164" s="6"/>
      <c r="B164" s="37" t="s">
        <v>207</v>
      </c>
      <c r="C164" s="55">
        <v>1027.21</v>
      </c>
      <c r="D164" s="222"/>
      <c r="E164" s="182">
        <v>-0.40156714244101377</v>
      </c>
      <c r="F164" s="56"/>
    </row>
    <row r="165" spans="1:6" s="57" customFormat="1" ht="10.5" customHeight="1" x14ac:dyDescent="0.2">
      <c r="A165" s="6"/>
      <c r="B165" s="37" t="s">
        <v>208</v>
      </c>
      <c r="C165" s="55">
        <v>15.100000000000001</v>
      </c>
      <c r="D165" s="222"/>
      <c r="E165" s="182">
        <v>0.51000000000000023</v>
      </c>
      <c r="F165" s="56"/>
    </row>
    <row r="166" spans="1:6" s="57" customFormat="1" ht="10.5" customHeight="1" x14ac:dyDescent="0.2">
      <c r="A166" s="6"/>
      <c r="B166" s="37" t="s">
        <v>209</v>
      </c>
      <c r="C166" s="55">
        <v>516.90000000000009</v>
      </c>
      <c r="D166" s="222"/>
      <c r="E166" s="182">
        <v>-7.7129084092126265E-2</v>
      </c>
      <c r="F166" s="56"/>
    </row>
    <row r="167" spans="1:6" s="57" customFormat="1" ht="10.5" customHeight="1" x14ac:dyDescent="0.2">
      <c r="A167" s="6"/>
      <c r="B167" s="37" t="s">
        <v>210</v>
      </c>
      <c r="C167" s="55">
        <v>11.4</v>
      </c>
      <c r="D167" s="222"/>
      <c r="E167" s="182"/>
      <c r="F167" s="56"/>
    </row>
    <row r="168" spans="1:6" s="57" customFormat="1" ht="10.5" customHeight="1" x14ac:dyDescent="0.2">
      <c r="A168" s="6"/>
      <c r="B168" s="37" t="s">
        <v>211</v>
      </c>
      <c r="C168" s="55">
        <v>6797.8499999999995</v>
      </c>
      <c r="D168" s="222"/>
      <c r="E168" s="182">
        <v>-0.22941286494023228</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12752.710000000003</v>
      </c>
      <c r="D170" s="222"/>
      <c r="E170" s="182">
        <v>-0.18881050823738932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1311521.129999998</v>
      </c>
      <c r="D172" s="222">
        <v>42943.35</v>
      </c>
      <c r="E172" s="182">
        <v>-7.1449996359495449E-2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22489.3</v>
      </c>
      <c r="D176" s="222">
        <v>1672.0500000000002</v>
      </c>
      <c r="E176" s="182">
        <v>-0.10050715537032751</v>
      </c>
      <c r="F176" s="59"/>
    </row>
    <row r="177" spans="1:10" s="60" customFormat="1" ht="10.5" customHeight="1" x14ac:dyDescent="0.2">
      <c r="A177" s="24"/>
      <c r="B177" s="37" t="s">
        <v>214</v>
      </c>
      <c r="C177" s="55">
        <v>34258823</v>
      </c>
      <c r="D177" s="222">
        <v>5482699</v>
      </c>
      <c r="E177" s="182">
        <v>-7.4740248572306989E-2</v>
      </c>
      <c r="F177" s="59"/>
    </row>
    <row r="178" spans="1:10" s="60" customFormat="1" ht="10.5" customHeight="1" x14ac:dyDescent="0.2">
      <c r="A178" s="24"/>
      <c r="B178" s="37" t="s">
        <v>215</v>
      </c>
      <c r="C178" s="55">
        <v>8390</v>
      </c>
      <c r="D178" s="222">
        <v>646</v>
      </c>
      <c r="E178" s="182">
        <v>-0.24995530126944399</v>
      </c>
      <c r="F178" s="59"/>
    </row>
    <row r="179" spans="1:10" s="60" customFormat="1" ht="10.5" customHeight="1" x14ac:dyDescent="0.2">
      <c r="A179" s="24"/>
      <c r="B179" s="37" t="s">
        <v>216</v>
      </c>
      <c r="C179" s="55">
        <v>15212</v>
      </c>
      <c r="D179" s="222">
        <v>1744.5</v>
      </c>
      <c r="E179" s="182">
        <v>-0.16168852639700204</v>
      </c>
      <c r="F179" s="59"/>
    </row>
    <row r="180" spans="1:10" s="60" customFormat="1" ht="10.5" customHeight="1" x14ac:dyDescent="0.2">
      <c r="A180" s="24"/>
      <c r="B180" s="37" t="s">
        <v>217</v>
      </c>
      <c r="C180" s="55">
        <v>89659.800000000061</v>
      </c>
      <c r="D180" s="222">
        <v>6570.8000000000011</v>
      </c>
      <c r="E180" s="182">
        <v>-0.11499922712787158</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34394574.100000001</v>
      </c>
      <c r="D186" s="342">
        <v>5493332.3499999996</v>
      </c>
      <c r="E186" s="194">
        <v>-7.4962416396578635E-2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2024-08-12T07:05:17Z</dcterms:modified>
</cp:coreProperties>
</file>