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R:\Dpap\SECRETARIAT\_AMELI_PUBLICATION _STAT MENS\_2024\09_RESULTATS A FIN SEPTEMBRE 2024\STAT EN DATE DE REMBOURSEMENT\"/>
    </mc:Choice>
  </mc:AlternateContent>
  <bookViews>
    <workbookView xWindow="9975" yWindow="-15" windowWidth="10020" windowHeight="7380" tabRatio="401" firstSheet="18" activeTab="1"/>
  </bookViews>
  <sheets>
    <sheet name="SYNTHESE" sheetId="41" r:id="rId1"/>
    <sheet name="CUMUL_SYNTHESE" sheetId="42" r:id="rId2"/>
    <sheet name="Maladie_mnt" sheetId="32" r:id="rId3"/>
    <sheet name="Maternité_mnt" sheetId="33" r:id="rId4"/>
    <sheet name="Inva_mnt" sheetId="34" r:id="rId5"/>
    <sheet name="AT_mnt" sheetId="35" r:id="rId6"/>
    <sheet name="Tousrisques_mnt" sheetId="36" r:id="rId7"/>
    <sheet name="Maladie_nbre" sheetId="37" r:id="rId8"/>
    <sheet name="Maternité_nbre" sheetId="38" r:id="rId9"/>
    <sheet name="AT_nbre" sheetId="39" r:id="rId10"/>
    <sheet name="Tousrisques_nbre" sheetId="40" r:id="rId11"/>
    <sheet name="CUMUL_Maladie_mnt" sheetId="25" r:id="rId12"/>
    <sheet name="CUMUL_Maternité_mnt" sheetId="27" r:id="rId13"/>
    <sheet name="CUMUL_Inva_mnt" sheetId="13" r:id="rId14"/>
    <sheet name="CUMUL_AT_mnt" sheetId="30" r:id="rId15"/>
    <sheet name="CUMUL_Tousrisques_mnt" sheetId="18" r:id="rId16"/>
    <sheet name="CUMUL_Maladie_nbre" sheetId="19" r:id="rId17"/>
    <sheet name="CUMUL_Maternité_nbre" sheetId="20" r:id="rId18"/>
    <sheet name="CUMUL_AT_nbre" sheetId="21" r:id="rId19"/>
    <sheet name="CUMUL_Tousrisques_nbre" sheetId="22" r:id="rId20"/>
    <sheet name="TAUX" sheetId="31" r:id="rId21"/>
  </sheets>
  <externalReferences>
    <externalReference r:id="rId22"/>
  </externalReferences>
  <definedNames>
    <definedName name="àcoller" localSheetId="5">AT_mnt!#REF!</definedName>
    <definedName name="àcoller" localSheetId="9">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7">Maladie_nbre!#REF!</definedName>
    <definedName name="àcoller" localSheetId="3">Maternité_mnt!#REF!</definedName>
    <definedName name="àcoller" localSheetId="8">Maternité_nbre!#REF!</definedName>
    <definedName name="àcoller" localSheetId="20">#REF!</definedName>
    <definedName name="àcoller" localSheetId="6">Tousrisques_mnt!#REF!</definedName>
    <definedName name="àcoller" localSheetId="10">Tousrisques_nbre!#REF!</definedName>
    <definedName name="àcoller">#REF!</definedName>
    <definedName name="àcopier" localSheetId="5">AT_mnt!#REF!</definedName>
    <definedName name="àcopier" localSheetId="9">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7">Maladie_nbre!#REF!</definedName>
    <definedName name="àcopier" localSheetId="3">Maternité_mnt!#REF!</definedName>
    <definedName name="àcopier" localSheetId="8">Maternité_nbre!#REF!</definedName>
    <definedName name="àcopier" localSheetId="20">#REF!</definedName>
    <definedName name="àcopier" localSheetId="6">Tousrisques_mnt!#REF!</definedName>
    <definedName name="àcopier" localSheetId="10">Tousrisques_nbre!#REF!</definedName>
    <definedName name="àcopier">#REF!</definedName>
    <definedName name="asort">TAUX!$A$6:$D$125</definedName>
    <definedName name="asortC" localSheetId="5">AT_mnt!#REF!</definedName>
    <definedName name="asortC" localSheetId="9">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7">Maladie_nbre!#REF!</definedName>
    <definedName name="asortC" localSheetId="3">Maternité_mnt!#REF!</definedName>
    <definedName name="asortC" localSheetId="8">Maternité_nbre!#REF!</definedName>
    <definedName name="asortC" localSheetId="6">Tousrisques_mnt!#REF!</definedName>
    <definedName name="asortC" localSheetId="10">Tousrisques_nbre!#REF!</definedName>
    <definedName name="asortC">#REF!</definedName>
    <definedName name="asortM" localSheetId="5">AT_mnt!$A$1:$F$601</definedName>
    <definedName name="asortM" localSheetId="9">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7">Maladie_nbre!$A$1:$F$193</definedName>
    <definedName name="asortM" localSheetId="3">Maternité_mnt!$A$1:$F$605</definedName>
    <definedName name="asortM" localSheetId="8">Maternité_nbre!$A$1:$D$181</definedName>
    <definedName name="asortM" localSheetId="6">Tousrisques_mnt!$A$1:$F$642</definedName>
    <definedName name="asortM" localSheetId="10">Tousrisques_nbre!$A$1:$F$193</definedName>
    <definedName name="asortM">#REF!</definedName>
    <definedName name="at" localSheetId="5">AT_mnt!#REF!</definedName>
    <definedName name="at" localSheetId="9">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7">Maladie_nbre!#REF!</definedName>
    <definedName name="at" localSheetId="3">Maternité_mnt!#REF!</definedName>
    <definedName name="at" localSheetId="8">Maternité_nbre!#REF!</definedName>
    <definedName name="at" localSheetId="6">Tousrisques_mnt!#REF!</definedName>
    <definedName name="at" localSheetId="10">Tousrisques_nbre!#REF!</definedName>
    <definedName name="at">#REF!</definedName>
    <definedName name="autre_soins_sante" localSheetId="5">AT_mnt!#REF!</definedName>
    <definedName name="autre_soins_sante" localSheetId="9">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7">Maladie_nbre!#REF!</definedName>
    <definedName name="autre_soins_sante" localSheetId="3">Maternité_mnt!#REF!</definedName>
    <definedName name="autre_soins_sante" localSheetId="8">Maternité_nbre!#REF!</definedName>
    <definedName name="autre_soins_sante" localSheetId="6">Tousrisques_mnt!#REF!</definedName>
    <definedName name="autre_soins_sante" localSheetId="10">Tousrisques_nbre!#REF!</definedName>
    <definedName name="autre_soins_sante">#REF!</definedName>
    <definedName name="autss" localSheetId="5">AT_mnt!#REF!</definedName>
    <definedName name="autss" localSheetId="9">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7">Maladie_nbre!#REF!</definedName>
    <definedName name="autss" localSheetId="3">Maternité_mnt!#REF!</definedName>
    <definedName name="autss" localSheetId="8">Maternité_nbre!#REF!</definedName>
    <definedName name="autss" localSheetId="6">Tousrisques_mnt!#REF!</definedName>
    <definedName name="autss" localSheetId="10">Tousrisques_nbre!#REF!</definedName>
    <definedName name="autss">#REF!</definedName>
    <definedName name="c_at" localSheetId="5">AT_mnt!#REF!</definedName>
    <definedName name="c_at" localSheetId="9">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7">Maladie_nbre!#REF!</definedName>
    <definedName name="c_at" localSheetId="3">Maternité_mnt!#REF!</definedName>
    <definedName name="c_at" localSheetId="8">Maternité_nbre!#REF!</definedName>
    <definedName name="c_at" localSheetId="6">Tousrisques_mnt!#REF!</definedName>
    <definedName name="c_at" localSheetId="10">Tousrisques_nbre!#REF!</definedName>
    <definedName name="c_at">#REF!</definedName>
    <definedName name="c_deces" localSheetId="5">AT_mnt!#REF!</definedName>
    <definedName name="c_deces" localSheetId="9">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7">Maladie_nbre!#REF!</definedName>
    <definedName name="c_deces" localSheetId="3">Maternité_mnt!#REF!</definedName>
    <definedName name="c_deces" localSheetId="8">Maternité_nbre!#REF!</definedName>
    <definedName name="c_deces" localSheetId="6">Tousrisques_mnt!#REF!</definedName>
    <definedName name="c_deces" localSheetId="10">Tousrisques_nbre!#REF!</definedName>
    <definedName name="c_deces">#REF!</definedName>
    <definedName name="c_invalidite" localSheetId="5">AT_mnt!#REF!</definedName>
    <definedName name="c_invalidite" localSheetId="9">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7">Maladie_nbre!#REF!</definedName>
    <definedName name="c_invalidite" localSheetId="3">Maternité_mnt!#REF!</definedName>
    <definedName name="c_invalidite" localSheetId="8">Maternité_nbre!#REF!</definedName>
    <definedName name="c_invalidite" localSheetId="6">Tousrisques_mnt!#REF!</definedName>
    <definedName name="c_invalidite" localSheetId="10">Tousrisques_nbre!#REF!</definedName>
    <definedName name="c_invalidite">#REF!</definedName>
    <definedName name="c_maladie" localSheetId="5">AT_mnt!#REF!</definedName>
    <definedName name="c_maladie" localSheetId="9">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7">Maladie_nbre!#REF!</definedName>
    <definedName name="c_maladie" localSheetId="3">Maternité_mnt!#REF!</definedName>
    <definedName name="c_maladie" localSheetId="8">Maternité_nbre!#REF!</definedName>
    <definedName name="c_maladie" localSheetId="6">Tousrisques_mnt!#REF!</definedName>
    <definedName name="c_maladie" localSheetId="10">Tousrisques_nbre!#REF!</definedName>
    <definedName name="c_maladie">#REF!</definedName>
    <definedName name="c_maternite" localSheetId="5">AT_mnt!#REF!</definedName>
    <definedName name="c_maternite" localSheetId="9">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7">Maladie_nbre!#REF!</definedName>
    <definedName name="c_maternite" localSheetId="3">Maternité_mnt!#REF!</definedName>
    <definedName name="c_maternite" localSheetId="8">Maternité_nbre!#REF!</definedName>
    <definedName name="c_maternite" localSheetId="6">Tousrisques_mnt!#REF!</definedName>
    <definedName name="c_maternite" localSheetId="10">Tousrisques_nbre!#REF!</definedName>
    <definedName name="c_maternite">#REF!</definedName>
    <definedName name="cumul_moins1" localSheetId="5">AT_mnt!#REF!</definedName>
    <definedName name="cumul_moins1" localSheetId="9">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7">Maladie_nbre!#REF!</definedName>
    <definedName name="cumul_moins1" localSheetId="3">Maternité_mnt!#REF!</definedName>
    <definedName name="cumul_moins1" localSheetId="8">Maternité_nbre!#REF!</definedName>
    <definedName name="cumul_moins1" localSheetId="6">Tousrisques_mnt!#REF!</definedName>
    <definedName name="cumul_moins1" localSheetId="10">Tousrisques_nbre!#REF!</definedName>
    <definedName name="cumul_moins1">#REF!</definedName>
    <definedName name="deces" localSheetId="5">AT_mnt!#REF!</definedName>
    <definedName name="deces" localSheetId="9">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7">Maladie_nbre!#REF!</definedName>
    <definedName name="deces" localSheetId="3">Maternité_mnt!#REF!</definedName>
    <definedName name="deces" localSheetId="8">Maternité_nbre!#REF!</definedName>
    <definedName name="deces" localSheetId="6">Tousrisques_mnt!#REF!</definedName>
    <definedName name="deces" localSheetId="10">Tousrisques_nbre!#REF!</definedName>
    <definedName name="deces">#REF!</definedName>
    <definedName name="doit_100" localSheetId="5">AT_mnt!#REF!</definedName>
    <definedName name="doit_100" localSheetId="9">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7">Maladie_nbre!#REF!</definedName>
    <definedName name="doit_100" localSheetId="3">Maternité_mnt!#REF!</definedName>
    <definedName name="doit_100" localSheetId="8">Maternité_nbre!#REF!</definedName>
    <definedName name="doit_100" localSheetId="6">Tousrisques_mnt!#REF!</definedName>
    <definedName name="doit_100" localSheetId="10">Tousrisques_nbre!#REF!</definedName>
    <definedName name="doit_100">#REF!</definedName>
    <definedName name="dotation_global" localSheetId="5">AT_mnt!#REF!</definedName>
    <definedName name="dotation_global" localSheetId="9">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7">Maladie_nbre!#REF!</definedName>
    <definedName name="dotation_global" localSheetId="3">Maternité_mnt!#REF!</definedName>
    <definedName name="dotation_global" localSheetId="8">Maternité_nbre!#REF!</definedName>
    <definedName name="dotation_global" localSheetId="6">Tousrisques_mnt!#REF!</definedName>
    <definedName name="dotation_global" localSheetId="10">Tousrisques_nbre!#REF!</definedName>
    <definedName name="dotation_global">#REF!</definedName>
    <definedName name="dotation_mat" localSheetId="5">AT_mnt!#REF!</definedName>
    <definedName name="dotation_mat" localSheetId="9">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7">Maladie_nbre!#REF!</definedName>
    <definedName name="dotation_mat" localSheetId="3">Maternité_mnt!#REF!</definedName>
    <definedName name="dotation_mat" localSheetId="8">Maternité_nbre!#REF!</definedName>
    <definedName name="dotation_mat" localSheetId="6">Tousrisques_mnt!#REF!</definedName>
    <definedName name="dotation_mat" localSheetId="10">Tousrisques_nbre!#REF!</definedName>
    <definedName name="dotation_mat">#REF!</definedName>
    <definedName name="grand_poste" localSheetId="5">AT_mnt!#REF!</definedName>
    <definedName name="grand_poste" localSheetId="9">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7">Maladie_nbre!#REF!</definedName>
    <definedName name="grand_poste" localSheetId="3">Maternité_mnt!#REF!</definedName>
    <definedName name="grand_poste" localSheetId="8">Maternité_nbre!#REF!</definedName>
    <definedName name="grand_poste" localSheetId="6">Tousrisques_mnt!#REF!</definedName>
    <definedName name="grand_poste" localSheetId="10">Tousrisques_nbre!#REF!</definedName>
    <definedName name="grand_poste">#REF!</definedName>
    <definedName name="hon_priv" localSheetId="5">AT_mnt!$D$191</definedName>
    <definedName name="hon_priv" localSheetId="9">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7">Maladie_nbre!#REF!</definedName>
    <definedName name="hon_priv" localSheetId="3">Maternité_mnt!$D$199</definedName>
    <definedName name="hon_priv" localSheetId="8">Maternité_nbre!$D$88</definedName>
    <definedName name="hon_priv" localSheetId="6">Tousrisques_mnt!$F$218</definedName>
    <definedName name="hon_priv" localSheetId="10">Tousrisques_nbre!$F$83</definedName>
    <definedName name="hon_priv">#REF!</definedName>
    <definedName name="hosp_priv" localSheetId="5">AT_mnt!#REF!</definedName>
    <definedName name="hosp_priv" localSheetId="9">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7">Maladie_nbre!#REF!</definedName>
    <definedName name="hosp_priv" localSheetId="3">Maternité_mnt!#REF!</definedName>
    <definedName name="hosp_priv" localSheetId="8">Maternité_nbre!#REF!</definedName>
    <definedName name="hosp_priv" localSheetId="6">Tousrisques_mnt!$F$630</definedName>
    <definedName name="hosp_priv" localSheetId="10">Tousrisques_nbre!#REF!</definedName>
    <definedName name="hosp_priv">#REF!</definedName>
    <definedName name="hosp_pub" localSheetId="5">AT_mnt!#REF!</definedName>
    <definedName name="hosp_pub" localSheetId="9">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7">Maladie_nbre!#REF!</definedName>
    <definedName name="hosp_pub" localSheetId="3">Maternité_mnt!#REF!</definedName>
    <definedName name="hosp_pub" localSheetId="8">Maternité_nbre!#REF!</definedName>
    <definedName name="hosp_pub" localSheetId="6">Tousrisques_mnt!#REF!</definedName>
    <definedName name="hosp_pub" localSheetId="10">Tousrisques_nbre!#REF!</definedName>
    <definedName name="hosp_pub">#REF!</definedName>
    <definedName name="_xlnm.Print_Titles" localSheetId="20">TAUX!$1:$1</definedName>
    <definedName name="invalidite" localSheetId="5">AT_mnt!#REF!</definedName>
    <definedName name="invalidite" localSheetId="9">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7">Maladie_nbre!#REF!</definedName>
    <definedName name="invalidite" localSheetId="3">Maternité_mnt!#REF!</definedName>
    <definedName name="invalidite" localSheetId="8">Maternité_nbre!#REF!</definedName>
    <definedName name="invalidite" localSheetId="6">Tousrisques_mnt!#REF!</definedName>
    <definedName name="invalidite" localSheetId="10">Tousrisques_nbre!#REF!</definedName>
    <definedName name="invalidite">#REF!</definedName>
    <definedName name="juillet">#REF!</definedName>
    <definedName name="m_at" localSheetId="5">AT_mnt!#REF!</definedName>
    <definedName name="m_at" localSheetId="9">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7">Maladie_nbre!#REF!</definedName>
    <definedName name="m_at" localSheetId="3">Maternité_mnt!#REF!</definedName>
    <definedName name="m_at" localSheetId="8">Maternité_nbre!#REF!</definedName>
    <definedName name="m_at" localSheetId="6">Tousrisques_mnt!#REF!</definedName>
    <definedName name="m_at" localSheetId="10">Tousrisques_nbre!#REF!</definedName>
    <definedName name="m_at">#REF!</definedName>
    <definedName name="m_deces" localSheetId="5">AT_mnt!#REF!</definedName>
    <definedName name="m_deces" localSheetId="9">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7">Maladie_nbre!#REF!</definedName>
    <definedName name="m_deces" localSheetId="3">Maternité_mnt!#REF!</definedName>
    <definedName name="m_deces" localSheetId="8">Maternité_nbre!#REF!</definedName>
    <definedName name="m_deces" localSheetId="6">Tousrisques_mnt!#REF!</definedName>
    <definedName name="m_deces" localSheetId="10">Tousrisques_nbre!#REF!</definedName>
    <definedName name="m_deces">#REF!</definedName>
    <definedName name="m_invalidite" localSheetId="5">AT_mnt!#REF!</definedName>
    <definedName name="m_invalidite" localSheetId="9">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7">Maladie_nbre!#REF!</definedName>
    <definedName name="m_invalidite" localSheetId="3">Maternité_mnt!#REF!</definedName>
    <definedName name="m_invalidite" localSheetId="8">Maternité_nbre!#REF!</definedName>
    <definedName name="m_invalidite" localSheetId="6">Tousrisques_mnt!#REF!</definedName>
    <definedName name="m_invalidite" localSheetId="10">Tousrisques_nbre!#REF!</definedName>
    <definedName name="m_invalidite">#REF!</definedName>
    <definedName name="m_maladie" localSheetId="5">AT_mnt!$E$578</definedName>
    <definedName name="m_maladie" localSheetId="9">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7">Maladie_nbre!#REF!</definedName>
    <definedName name="m_maladie" localSheetId="3">Maternité_mnt!$E$589</definedName>
    <definedName name="m_maladie" localSheetId="8">Maternité_nbre!#REF!</definedName>
    <definedName name="m_maladie" localSheetId="6">Tousrisques_mnt!#REF!</definedName>
    <definedName name="m_maladie" localSheetId="10">Tousrisques_nbre!#REF!</definedName>
    <definedName name="m_maladie">#REF!</definedName>
    <definedName name="m_maternite" localSheetId="5">AT_mnt!#REF!</definedName>
    <definedName name="m_maternite" localSheetId="9">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7">Maladie_nbre!#REF!</definedName>
    <definedName name="m_maternite" localSheetId="3">Maternité_mnt!#REF!</definedName>
    <definedName name="m_maternite" localSheetId="8">Maternité_nbre!#REF!</definedName>
    <definedName name="m_maternite" localSheetId="6">Tousrisques_mnt!#REF!</definedName>
    <definedName name="m_maternite" localSheetId="10">Tousrisques_nbre!#REF!</definedName>
    <definedName name="m_maternite">#REF!</definedName>
    <definedName name="maladie" localSheetId="5">AT_mnt!$F$578</definedName>
    <definedName name="maladie" localSheetId="9">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7">Maladie_nbre!#REF!</definedName>
    <definedName name="maladie" localSheetId="3">Maternité_mnt!$F$589</definedName>
    <definedName name="maladie" localSheetId="8">Maternité_nbre!#REF!</definedName>
    <definedName name="maladie" localSheetId="6">Tousrisques_mnt!#REF!</definedName>
    <definedName name="maladie" localSheetId="10">Tousrisques_nbre!#REF!</definedName>
    <definedName name="maladie">#REF!</definedName>
    <definedName name="maternite" localSheetId="5">AT_mnt!#REF!</definedName>
    <definedName name="maternite" localSheetId="9">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7">Maladie_nbre!#REF!</definedName>
    <definedName name="maternite" localSheetId="3">Maternité_mnt!#REF!</definedName>
    <definedName name="maternite" localSheetId="8">Maternité_nbre!#REF!</definedName>
    <definedName name="maternite" localSheetId="6">Tousrisques_mnt!#REF!</definedName>
    <definedName name="maternite" localSheetId="10">Tousrisques_nbre!#REF!</definedName>
    <definedName name="maternite">#REF!</definedName>
    <definedName name="page1" localSheetId="5">AT_mnt!#REF!</definedName>
    <definedName name="page1" localSheetId="9">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7">Maladie_nbre!#REF!</definedName>
    <definedName name="page1" localSheetId="3">Maternité_mnt!#REF!</definedName>
    <definedName name="page1" localSheetId="8">Maternité_nbre!#REF!</definedName>
    <definedName name="page1" localSheetId="6">Tousrisques_mnt!#REF!</definedName>
    <definedName name="page1" localSheetId="10">Tousrisques_nbre!#REF!</definedName>
    <definedName name="page1">#REF!</definedName>
    <definedName name="prescription" localSheetId="5">AT_mnt!#REF!</definedName>
    <definedName name="prescription" localSheetId="9">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7">Maladie_nbre!#REF!</definedName>
    <definedName name="prescription" localSheetId="3">Maternité_mnt!#REF!</definedName>
    <definedName name="prescription" localSheetId="8">Maternité_nbre!#REF!</definedName>
    <definedName name="prescription" localSheetId="6">Tousrisques_mnt!#REF!</definedName>
    <definedName name="prescription" localSheetId="10">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9">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7">Maladie_nbre!$A$1:$H$193</definedName>
    <definedName name="_xlnm.Print_Area" localSheetId="3">Maternité_mnt!$A$1:$I$607</definedName>
    <definedName name="_xlnm.Print_Area" localSheetId="8">Maternité_nbre!$A$1:$F$193</definedName>
    <definedName name="_xlnm.Print_Area" localSheetId="20">TAUX!$A$1:$D$210</definedName>
    <definedName name="_xlnm.Print_Area" localSheetId="6">Tousrisques_mnt!$A$1:$I$659</definedName>
    <definedName name="_xlnm.Print_Area" localSheetId="10">Tousrisques_nbre!$A$1:$H$193</definedName>
  </definedNames>
  <calcPr calcId="162913" fullCalcOnLoad="1"/>
</workbook>
</file>

<file path=xl/calcChain.xml><?xml version="1.0" encoding="utf-8"?>
<calcChain xmlns="http://schemas.openxmlformats.org/spreadsheetml/2006/main">
  <c r="G1" i="42" l="1"/>
  <c r="G3" i="42"/>
  <c r="G4" i="42"/>
  <c r="H4" i="42"/>
  <c r="I4" i="42"/>
  <c r="J4" i="42"/>
  <c r="K4" i="42"/>
  <c r="G7" i="42"/>
  <c r="G8" i="42"/>
  <c r="G9" i="42"/>
  <c r="G10" i="42"/>
  <c r="G11" i="42"/>
  <c r="G12" i="42"/>
  <c r="G13" i="42"/>
  <c r="G14" i="42"/>
  <c r="G15" i="42"/>
  <c r="G16" i="42"/>
  <c r="G17" i="42"/>
  <c r="G18" i="42"/>
  <c r="G20" i="42"/>
  <c r="G21" i="42"/>
  <c r="G22" i="42"/>
  <c r="G23" i="42"/>
  <c r="G24" i="42"/>
  <c r="G25" i="42"/>
  <c r="G26" i="42"/>
  <c r="G27" i="42"/>
  <c r="G28" i="42"/>
  <c r="G29" i="42"/>
  <c r="G30" i="42"/>
  <c r="G31" i="42"/>
  <c r="G32" i="42"/>
  <c r="G33" i="42"/>
  <c r="G34" i="42"/>
  <c r="G35" i="42"/>
  <c r="G37" i="42"/>
  <c r="G38" i="42"/>
  <c r="G39" i="42"/>
  <c r="G40" i="42"/>
  <c r="G41" i="42"/>
  <c r="G42" i="42"/>
  <c r="G44" i="42"/>
  <c r="G45" i="42"/>
  <c r="G46" i="42"/>
  <c r="G47" i="42"/>
  <c r="G48" i="42"/>
  <c r="G54" i="42"/>
  <c r="G55" i="42"/>
  <c r="G61" i="42"/>
  <c r="G62" i="42"/>
  <c r="G63" i="42"/>
  <c r="G65" i="42"/>
  <c r="G66" i="42"/>
  <c r="C3" i="40"/>
  <c r="G5" i="40"/>
  <c r="G6" i="40"/>
  <c r="C112" i="40"/>
  <c r="G114" i="40"/>
  <c r="G115" i="40"/>
  <c r="B3" i="39"/>
  <c r="E5" i="39"/>
  <c r="E6" i="39"/>
  <c r="B112" i="39"/>
  <c r="E114" i="39"/>
  <c r="E115" i="39"/>
  <c r="B3" i="38"/>
  <c r="E5" i="38"/>
  <c r="E6" i="38"/>
  <c r="B112" i="38"/>
  <c r="E114" i="38"/>
  <c r="E115" i="38"/>
  <c r="C3" i="37"/>
  <c r="G5" i="37"/>
  <c r="G6" i="37"/>
  <c r="C112" i="37"/>
  <c r="G114" i="37"/>
  <c r="G115" i="37"/>
  <c r="C3" i="36"/>
  <c r="K43" i="36"/>
  <c r="K90" i="36"/>
  <c r="K138" i="36"/>
  <c r="K151" i="36"/>
  <c r="C158" i="36"/>
  <c r="B159" i="36"/>
  <c r="H160" i="36"/>
  <c r="H161" i="36"/>
  <c r="K178" i="36"/>
  <c r="K237" i="36"/>
  <c r="K297" i="36"/>
  <c r="C304" i="36"/>
  <c r="B305" i="36"/>
  <c r="H306" i="36"/>
  <c r="H307" i="36"/>
  <c r="K323" i="36"/>
  <c r="K336" i="36"/>
  <c r="K347" i="36"/>
  <c r="K358" i="36"/>
  <c r="K368" i="36"/>
  <c r="K378" i="36"/>
  <c r="K401" i="36"/>
  <c r="K402" i="36"/>
  <c r="K415" i="36"/>
  <c r="C422" i="36"/>
  <c r="B423" i="36"/>
  <c r="H424" i="36"/>
  <c r="H425" i="36"/>
  <c r="K445" i="36"/>
  <c r="K466" i="36"/>
  <c r="K482" i="36"/>
  <c r="K494" i="36"/>
  <c r="K501" i="36"/>
  <c r="K502" i="36"/>
  <c r="K505" i="36"/>
  <c r="K508" i="36"/>
  <c r="C518" i="36"/>
  <c r="B519" i="36"/>
  <c r="B561" i="36" s="1"/>
  <c r="B629" i="36" s="1"/>
  <c r="F520" i="36"/>
  <c r="K523" i="36"/>
  <c r="K524" i="36"/>
  <c r="K529" i="36"/>
  <c r="K535" i="36"/>
  <c r="K542" i="36"/>
  <c r="K555" i="36"/>
  <c r="K558" i="36"/>
  <c r="C560" i="36"/>
  <c r="F562" i="36"/>
  <c r="K564" i="36"/>
  <c r="K565" i="36"/>
  <c r="K579" i="36"/>
  <c r="K580" i="36"/>
  <c r="K583" i="36"/>
  <c r="K588" i="36"/>
  <c r="K593" i="36"/>
  <c r="K600" i="36"/>
  <c r="K601" i="36"/>
  <c r="K610" i="36"/>
  <c r="K621" i="36"/>
  <c r="K626" i="36"/>
  <c r="C628" i="36"/>
  <c r="F630" i="36"/>
  <c r="K633" i="36"/>
  <c r="K656" i="36"/>
  <c r="C3" i="35"/>
  <c r="C507" i="35" s="1"/>
  <c r="F5" i="35"/>
  <c r="F6" i="35"/>
  <c r="B134" i="35"/>
  <c r="F135" i="35"/>
  <c r="F136" i="35"/>
  <c r="B261" i="35"/>
  <c r="F262" i="35"/>
  <c r="F263" i="35"/>
  <c r="F374" i="35"/>
  <c r="F375" i="35"/>
  <c r="B466" i="35"/>
  <c r="B508" i="35" s="1"/>
  <c r="B574" i="35" s="1"/>
  <c r="F467" i="35"/>
  <c r="F509" i="35"/>
  <c r="F575" i="35"/>
  <c r="B3" i="34"/>
  <c r="C3" i="34"/>
  <c r="F5" i="33"/>
  <c r="F6" i="33"/>
  <c r="B139" i="33"/>
  <c r="F140" i="33"/>
  <c r="F141" i="33"/>
  <c r="B272" i="33"/>
  <c r="F273" i="33"/>
  <c r="F274" i="33"/>
  <c r="B388" i="33"/>
  <c r="F389" i="33"/>
  <c r="F390" i="33"/>
  <c r="B476" i="33"/>
  <c r="F477" i="33"/>
  <c r="B518" i="33"/>
  <c r="F519" i="33"/>
  <c r="B582" i="33"/>
  <c r="B585" i="33"/>
  <c r="K42" i="32"/>
  <c r="K89" i="32"/>
  <c r="K137" i="32"/>
  <c r="K151" i="32"/>
  <c r="C159" i="32"/>
  <c r="B160" i="32"/>
  <c r="H161" i="32"/>
  <c r="H162" i="32"/>
  <c r="K179" i="32"/>
  <c r="K238" i="32"/>
  <c r="K298" i="32"/>
  <c r="C305" i="32"/>
  <c r="B306" i="32"/>
  <c r="B430" i="32" s="1"/>
  <c r="B525" i="32" s="1"/>
  <c r="B567" i="32" s="1"/>
  <c r="B635" i="32" s="1"/>
  <c r="H307" i="32"/>
  <c r="H308" i="32"/>
  <c r="K324" i="32"/>
  <c r="K338" i="32"/>
  <c r="K350" i="32"/>
  <c r="K362" i="32"/>
  <c r="K372" i="32"/>
  <c r="K382" i="32"/>
  <c r="K406" i="32"/>
  <c r="K407" i="32"/>
  <c r="K421" i="32"/>
  <c r="C429" i="32"/>
  <c r="H431" i="32"/>
  <c r="H432" i="32"/>
  <c r="K452" i="32"/>
  <c r="K473" i="32"/>
  <c r="K488" i="32"/>
  <c r="K500" i="32"/>
  <c r="K507" i="32"/>
  <c r="K508" i="32"/>
  <c r="K511" i="32"/>
  <c r="K514" i="32"/>
  <c r="C524" i="32"/>
  <c r="F526" i="32"/>
  <c r="K529" i="32"/>
  <c r="K530" i="32"/>
  <c r="K535" i="32"/>
  <c r="K541" i="32"/>
  <c r="K548" i="32"/>
  <c r="K561" i="32"/>
  <c r="K564" i="32"/>
  <c r="C566" i="32"/>
  <c r="F568" i="32"/>
  <c r="K570" i="32"/>
  <c r="K571" i="32"/>
  <c r="K585" i="32"/>
  <c r="K586" i="32"/>
  <c r="K589" i="32"/>
  <c r="K594" i="32"/>
  <c r="K599" i="32"/>
  <c r="K606" i="32"/>
  <c r="K607" i="32"/>
  <c r="K616" i="32"/>
  <c r="K627" i="32"/>
  <c r="K632" i="32"/>
  <c r="C634" i="32"/>
  <c r="F636" i="32"/>
  <c r="K639" i="32"/>
  <c r="K659" i="32"/>
  <c r="K502" i="18"/>
  <c r="K494" i="18"/>
  <c r="K482" i="18"/>
  <c r="K508" i="25"/>
  <c r="K500" i="25"/>
  <c r="K421" i="25"/>
  <c r="K488"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4" i="25"/>
  <c r="K511" i="25"/>
  <c r="K507" i="25"/>
  <c r="K473" i="25"/>
  <c r="K452" i="25"/>
  <c r="K406" i="25"/>
  <c r="K382" i="25"/>
  <c r="K372" i="25"/>
  <c r="K362" i="25"/>
  <c r="K350" i="25"/>
  <c r="K338" i="25"/>
  <c r="K324" i="25"/>
  <c r="K298" i="25"/>
  <c r="K238" i="25"/>
  <c r="K137" i="25"/>
  <c r="K501"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8" i="18"/>
  <c r="K505" i="18"/>
  <c r="K633" i="18"/>
  <c r="K42" i="25"/>
  <c r="C3" i="18"/>
  <c r="C3" i="19"/>
  <c r="C628" i="18"/>
  <c r="F630" i="18"/>
  <c r="F562" i="18"/>
  <c r="F520" i="18"/>
  <c r="H425" i="18"/>
  <c r="H424" i="18"/>
  <c r="H307" i="18"/>
  <c r="H306" i="18"/>
  <c r="B305" i="18"/>
  <c r="B423" i="18"/>
  <c r="B519" i="18"/>
  <c r="B561" i="18"/>
  <c r="B629" i="18"/>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6" i="25"/>
  <c r="H432" i="25"/>
  <c r="H431" i="25"/>
  <c r="H308" i="25"/>
  <c r="H307" i="25"/>
  <c r="H161" i="25"/>
  <c r="H162" i="25"/>
  <c r="C429" i="25"/>
  <c r="B134" i="30"/>
  <c r="B261" i="30"/>
  <c r="B466" i="30"/>
  <c r="B508" i="30"/>
  <c r="B574" i="30"/>
  <c r="B272" i="27"/>
  <c r="B388" i="27"/>
  <c r="B476" i="27"/>
  <c r="B518" i="27"/>
  <c r="B585" i="27"/>
  <c r="B139" i="27"/>
  <c r="B306" i="25"/>
  <c r="B430" i="25"/>
  <c r="B525" i="25"/>
  <c r="B567" i="25"/>
  <c r="B635" i="25"/>
  <c r="B160" i="25"/>
  <c r="C159" i="25"/>
  <c r="C305" i="25"/>
  <c r="C524" i="25"/>
  <c r="C566" i="25"/>
  <c r="C634" i="25"/>
  <c r="C518" i="18"/>
  <c r="C3" i="30"/>
  <c r="C260" i="30"/>
  <c r="C372" i="30"/>
  <c r="C422" i="18"/>
  <c r="C465" i="30"/>
  <c r="C3" i="27"/>
  <c r="C138" i="27"/>
  <c r="C517" i="27"/>
  <c r="C475" i="27"/>
  <c r="C271" i="27"/>
  <c r="C112" i="19"/>
  <c r="B3" i="20"/>
  <c r="C584" i="27"/>
  <c r="C133" i="30"/>
  <c r="C573" i="30"/>
  <c r="C304" i="18"/>
  <c r="C560" i="18"/>
  <c r="C387" i="27"/>
  <c r="C507" i="30"/>
  <c r="C158" i="18"/>
  <c r="B112" i="20"/>
  <c r="B3" i="21"/>
  <c r="C3" i="22"/>
  <c r="C112" i="22"/>
  <c r="B112" i="21"/>
  <c r="C3" i="33" l="1"/>
  <c r="C573" i="35"/>
  <c r="C372" i="35"/>
  <c r="C260" i="35"/>
  <c r="C133" i="35"/>
  <c r="C465" i="35"/>
  <c r="C138" i="33" l="1"/>
  <c r="C271" i="33"/>
  <c r="C387" i="33"/>
  <c r="C475" i="33"/>
  <c r="C584" i="33"/>
  <c r="C517" i="33"/>
</calcChain>
</file>

<file path=xl/sharedStrings.xml><?xml version="1.0" encoding="utf-8"?>
<sst xmlns="http://schemas.openxmlformats.org/spreadsheetml/2006/main" count="6503" uniqueCount="663">
  <si>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</si>
  <si>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</si>
  <si>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</si>
  <si>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</si>
  <si>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</si>
  <si>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</si>
  <si>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</si>
  <si>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</si>
  <si>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</si>
  <si>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</si>
  <si>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</si>
  <si>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</si>
  <si>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</si>
  <si>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</si>
  <si>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</si>
  <si>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</si>
  <si>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</si>
  <si>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</si>
  <si>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</si>
  <si>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</si>
  <si>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</si>
  <si>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</si>
  <si>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</si>
  <si>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</si>
  <si>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</si>
  <si>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</si>
  <si>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</si>
  <si>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</si>
  <si>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</si>
  <si>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</si>
  <si>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</si>
  <si>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</si>
  <si>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</si>
  <si>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</si>
  <si>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</si>
  <si>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</si>
  <si>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</si>
  <si>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</si>
  <si>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</si>
  <si>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</si>
  <si>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</si>
  <si>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</si>
  <si>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</si>
  <si>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</si>
  <si>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</si>
  <si>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</si>
  <si>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</si>
  <si>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</si>
  <si>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</si>
  <si>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</si>
  <si>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</si>
  <si>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</si>
  <si>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</si>
  <si>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</si>
  <si>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</si>
  <si>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</si>
  <si>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</si>
  <si>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</si>
  <si>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</si>
  <si>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</si>
  <si>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</si>
  <si>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</si>
  <si>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</si>
  <si>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</si>
  <si>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</si>
  <si>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</si>
  <si>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</si>
  <si>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</si>
  <si>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</si>
  <si>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</si>
  <si>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</si>
  <si>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</si>
  <si>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</si>
  <si>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</si>
  <si>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</si>
  <si>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</si>
  <si>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</si>
  <si>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</si>
  <si>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</si>
  <si>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</si>
  <si>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</si>
  <si>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</si>
  <si>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</si>
  <si>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</si>
  <si>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</si>
  <si>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</si>
  <si>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</si>
  <si>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</si>
  <si>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</si>
  <si>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</si>
  <si>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</si>
  <si>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</si>
  <si>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</si>
  <si>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</si>
  <si>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</si>
  <si>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</si>
  <si>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</si>
  <si>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</si>
  <si>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</si>
  <si>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</si>
  <si>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</si>
  <si>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</si>
  <si>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</si>
  <si>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</si>
  <si>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</si>
  <si>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</si>
  <si>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</si>
  <si>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</si>
  <si>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</si>
  <si>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</si>
  <si>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</si>
  <si>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</si>
  <si>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</si>
  <si>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</si>
  <si>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</si>
  <si>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</si>
  <si>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</si>
  <si>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</si>
  <si>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</si>
  <si>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</si>
  <si>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</si>
  <si>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</si>
  <si>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</si>
  <si>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</si>
  <si>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</si>
  <si>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</si>
  <si>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</si>
  <si>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</si>
  <si>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</si>
  <si>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</si>
  <si>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</si>
  <si>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</si>
  <si>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</si>
  <si>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</si>
  <si>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</si>
  <si>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</si>
  <si>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</si>
  <si>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</si>
  <si>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</si>
  <si>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</si>
  <si>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</si>
  <si>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</si>
  <si>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</si>
  <si>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</si>
  <si>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</si>
  <si>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</si>
  <si>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</si>
  <si>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</si>
  <si>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</si>
  <si>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</si>
  <si>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</si>
  <si>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</si>
  <si>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</si>
  <si>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</si>
  <si>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</si>
  <si>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</si>
  <si>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</si>
  <si>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</si>
  <si>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</si>
  <si>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</si>
  <si>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</si>
  <si>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</si>
  <si>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</si>
  <si>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</si>
  <si>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</si>
  <si>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</si>
  <si>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</si>
  <si>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</si>
  <si>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</si>
  <si>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</si>
  <si>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</si>
  <si>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</si>
  <si>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</si>
  <si>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</si>
  <si>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</si>
  <si>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</si>
  <si>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</si>
  <si>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</si>
  <si>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</si>
  <si>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</si>
  <si>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</si>
  <si>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</si>
  <si>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</si>
  <si>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</si>
  <si>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</si>
  <si>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</si>
  <si>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</si>
  <si>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</si>
  <si>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</si>
  <si>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</si>
  <si>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</si>
  <si>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</si>
  <si>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</si>
  <si>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</si>
  <si>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</si>
  <si>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</si>
  <si>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</si>
  <si>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</si>
  <si>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</si>
  <si>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</si>
  <si>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</si>
  <si>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</si>
  <si>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</si>
  <si>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</si>
  <si>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</si>
  <si>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</si>
  <si>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</si>
  <si>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</si>
  <si>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</si>
  <si>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</si>
  <si>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</si>
  <si>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</si>
  <si>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</si>
  <si>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</si>
  <si>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</si>
  <si>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</si>
  <si>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</si>
  <si>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</si>
  <si>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</si>
  <si>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</si>
  <si>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</si>
  <si>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</si>
  <si>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</si>
  <si>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</si>
  <si>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</si>
  <si>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</si>
  <si>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</si>
  <si>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</si>
  <si>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</si>
  <si>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</si>
  <si>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</si>
  <si>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</si>
  <si>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</si>
  <si>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</si>
  <si>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</si>
  <si>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</si>
  <si>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</si>
  <si>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</si>
  <si>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</si>
  <si>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</si>
  <si>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</si>
  <si>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</si>
  <si>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</si>
  <si>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</si>
  <si>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</si>
  <si>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</si>
  <si>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</si>
  <si>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</si>
  <si>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</si>
  <si>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</si>
  <si>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</si>
  <si>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</si>
  <si>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</si>
  <si>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</si>
  <si>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</si>
  <si>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</si>
  <si>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</si>
  <si>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</si>
  <si>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</si>
  <si>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</si>
  <si>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</si>
  <si>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</si>
  <si>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</si>
  <si>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</si>
  <si>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</si>
  <si>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</si>
  <si>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</si>
  <si>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</si>
  <si>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</si>
  <si>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</si>
  <si>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</si>
  <si>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</si>
  <si>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</si>
  <si>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</si>
  <si>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</si>
  <si>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</si>
  <si>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</si>
  <si>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</si>
  <si>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</si>
  <si>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</si>
  <si>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</si>
  <si>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</si>
  <si>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</si>
  <si>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</si>
  <si>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</si>
  <si>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</si>
  <si>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</si>
  <si>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</si>
  <si>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</si>
  <si>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</si>
  <si>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</si>
  <si>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</si>
  <si>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</si>
  <si>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</si>
  <si>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</si>
  <si>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</si>
  <si>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</si>
  <si>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</si>
  <si>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</si>
  <si>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</si>
  <si>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</si>
  <si>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</si>
  <si>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</si>
  <si>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</si>
  <si>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</si>
  <si>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</si>
  <si>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</si>
  <si>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</si>
  <si>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</si>
  <si>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</si>
  <si>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</si>
  <si>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</si>
  <si>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</si>
  <si>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</si>
  <si>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</si>
  <si>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</si>
  <si>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</si>
  <si>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</si>
  <si>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</si>
  <si>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</si>
  <si>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</si>
  <si>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</si>
  <si>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</si>
  <si>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</si>
  <si>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</si>
  <si>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</si>
  <si>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</si>
  <si>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</si>
  <si>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</si>
  <si>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</si>
  <si>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</si>
  <si>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</si>
  <si>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</si>
  <si>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</si>
  <si>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</si>
  <si>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</si>
  <si>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</si>
  <si>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</si>
  <si>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</si>
  <si>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</si>
  <si>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</si>
  <si>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</si>
  <si>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</si>
  <si>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</si>
  <si>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</si>
  <si>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</si>
  <si>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</si>
  <si>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</si>
  <si>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</si>
  <si>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</si>
  <si>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</si>
  <si>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</si>
  <si>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</si>
  <si>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</si>
  <si>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</si>
  <si>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</si>
  <si>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</si>
  <si>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</si>
  <si>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</si>
  <si>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</si>
  <si>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</si>
  <si>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</si>
  <si>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</si>
  <si>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</si>
  <si>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</si>
  <si>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</si>
  <si>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</si>
  <si>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</si>
  <si>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</si>
  <si>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</si>
  <si>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</si>
  <si>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</si>
  <si>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</si>
  <si>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</si>
  <si>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</si>
  <si>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</si>
  <si>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</si>
  <si>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</si>
  <si>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</si>
  <si>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</si>
  <si>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</si>
  <si>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</si>
  <si>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</si>
  <si>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</si>
  <si>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</si>
  <si>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</si>
  <si>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</si>
  <si>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</si>
  <si>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</si>
  <si>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</si>
  <si>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</si>
  <si>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</si>
  <si>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</si>
  <si>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</si>
  <si>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</si>
  <si>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</si>
  <si>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</si>
  <si>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</si>
  <si>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</si>
  <si>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</si>
  <si>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</si>
  <si>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</si>
  <si>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</si>
  <si>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</si>
  <si>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</si>
  <si>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</si>
  <si>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</si>
  <si>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</si>
  <si>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</si>
  <si>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</si>
  <si>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</si>
  <si>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</si>
  <si>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</si>
  <si>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</si>
  <si>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</si>
  <si>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</si>
  <si>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</si>
  <si>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</si>
  <si>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</si>
  <si>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</si>
  <si>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</si>
  <si>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</si>
  <si>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</si>
  <si>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</si>
  <si>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</si>
  <si>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</si>
  <si>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</si>
  <si>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</si>
  <si>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</si>
  <si>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</si>
  <si>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</si>
  <si>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</si>
  <si>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</si>
  <si>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</si>
  <si>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</si>
  <si>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</si>
  <si>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</si>
  <si>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</si>
  <si>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</si>
  <si>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</si>
  <si>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</si>
  <si>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</si>
  <si>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</si>
  <si>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</si>
  <si>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</si>
  <si>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</si>
  <si>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</si>
  <si>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</si>
  <si>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</si>
  <si>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</si>
  <si>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</si>
  <si>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</si>
  <si>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</si>
  <si>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</si>
  <si>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</si>
  <si>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</si>
  <si>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</si>
  <si>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</si>
  <si>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</si>
  <si>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</si>
  <si>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</si>
  <si>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</si>
  <si>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</si>
  <si>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</si>
  <si>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</si>
  <si>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</si>
  <si>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</si>
  <si>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</si>
  <si>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</si>
  <si>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</si>
  <si>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</si>
  <si>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</si>
  <si>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</si>
  <si>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</si>
  <si>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</si>
  <si>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</si>
  <si>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</si>
  <si>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</si>
  <si>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</si>
  <si>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</si>
  <si>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</si>
  <si>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</si>
  <si>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</si>
  <si>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</si>
  <si>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</si>
  <si>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</si>
  <si>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</si>
  <si>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</si>
  <si>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</si>
  <si>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</si>
  <si>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</si>
  <si>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</si>
  <si>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</si>
  <si>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</si>
  <si>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</si>
  <si>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</si>
  <si>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</si>
  <si>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</si>
  <si>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Acte de télésurveillance</t>
  </si>
  <si>
    <t>Forfait Plateforme Autisme</t>
  </si>
  <si>
    <t>PERIODE DU 1.1 AU 30.9.2024</t>
  </si>
  <si>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</si>
  <si>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</si>
  <si>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</si>
  <si>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</si>
  <si>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</si>
  <si>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</si>
  <si>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</si>
  <si>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</si>
  <si>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</si>
  <si>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</si>
  <si>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</si>
  <si>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</si>
  <si>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</si>
  <si>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</si>
  <si>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</si>
  <si>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</si>
  <si>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</si>
  <si>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</si>
  <si>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</si>
  <si>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</si>
  <si>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</si>
  <si>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</si>
  <si>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</si>
  <si>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</si>
  <si>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</si>
  <si>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</si>
  <si>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</si>
  <si>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</si>
  <si>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</si>
  <si>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</si>
  <si>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</si>
  <si>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</si>
  <si>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</si>
  <si>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</si>
  <si>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</si>
  <si>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</si>
  <si>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</si>
  <si>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</si>
  <si>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</si>
  <si>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</si>
  <si>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</si>
  <si>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</si>
  <si>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</si>
  <si>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</si>
  <si>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</si>
  <si>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</si>
  <si>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</si>
  <si>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</si>
  <si>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</si>
  <si>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</si>
  <si>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</si>
  <si>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</si>
  <si>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</si>
  <si>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</si>
  <si>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</si>
  <si>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</si>
  <si>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</si>
  <si>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</si>
  <si>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</si>
  <si>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</si>
  <si>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</si>
  <si>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</si>
  <si>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</si>
  <si>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</si>
  <si>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</si>
  <si>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</si>
  <si>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</si>
  <si>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</si>
  <si>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</si>
  <si>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</si>
  <si>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</si>
  <si>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</si>
  <si>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</si>
  <si>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</si>
  <si>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</si>
  <si>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</si>
  <si>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</si>
  <si>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</si>
  <si>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</si>
  <si>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</si>
  <si>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</si>
  <si>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</si>
  <si>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</si>
  <si>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</si>
  <si>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</si>
  <si>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</si>
  <si>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</si>
  <si>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</si>
  <si>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</si>
  <si>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</si>
  <si>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</si>
  <si>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</si>
  <si>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</si>
  <si>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</si>
  <si>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</si>
  <si>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</si>
  <si>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</si>
  <si>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</si>
  <si>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</si>
  <si>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</si>
  <si>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</si>
  <si>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</si>
  <si>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</si>
  <si>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</si>
  <si>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</si>
  <si>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</si>
  <si>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</si>
  <si>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</si>
  <si>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</si>
  <si>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</si>
  <si>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</si>
  <si>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</si>
  <si>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</si>
  <si>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</si>
  <si>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</si>
  <si>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</si>
  <si>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</si>
  <si>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</si>
  <si>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</si>
  <si>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</si>
  <si>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</si>
  <si>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</si>
  <si>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</si>
  <si>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SEPTEMBRE 2024</t>
  </si>
  <si>
    <t>Taux moyen de remboursement de SEPTEMBRE 2024</t>
  </si>
  <si>
    <t>JANVIER à DECEMBRE 2023</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</si>
  <si>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</si>
  <si>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GAM</t>
  </si>
  <si>
    <t>MOIS DE SEPTEMBRE 2024</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</si>
  <si>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</si>
  <si>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</si>
  <si>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</si>
  <si>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</si>
  <si>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</si>
  <si>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</si>
  <si>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</si>
  <si>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</si>
  <si>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</si>
  <si>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</si>
  <si>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</si>
  <si>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</si>
  <si>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</si>
  <si>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</si>
  <si>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</si>
  <si>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</si>
  <si>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</si>
  <si>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</si>
  <si>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</si>
  <si>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</si>
  <si>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</si>
  <si>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</si>
  <si>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</si>
  <si>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</si>
  <si>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</si>
  <si>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</si>
  <si>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</si>
  <si>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</si>
  <si>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</si>
  <si>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</si>
  <si>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MATERNITÉ   INVALIDITE   DÉCÈS   ACCIDENTS DU TRAVAIL                                           
DÉPENSES en milliers d'euros </t>
  </si>
  <si>
    <t xml:space="preserve">RÉSULTATS  DE SYNTHESE           </t>
  </si>
  <si>
    <t xml:space="preserve"> ASSURANCES :  MALADIE   MATERNITE   INVALIDITE   DECES   ACCIDENTS DU TRAVAIL                                           
Taux d'évolution PCAP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</si>
</sst>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81" formatCode="_-* #,##0.00\ _F_-;\-* #,##0.00\ _F_-;_-* &quot;-&quot;??\ _F_-;_-@_-"/>
    <numFmt numFmtId="182" formatCode="#,##0&quot; &quot;"/>
    <numFmt numFmtId="184" formatCode="#,##0&quot;        &quot;"/>
    <numFmt numFmtId="186" formatCode="#,##0&quot;  &quot;"/>
    <numFmt numFmtId="190" formatCode="0;0;"/>
    <numFmt numFmtId="200" formatCode="&quot;page&quot;\ 0"/>
    <numFmt numFmtId="208" formatCode="0.0%"/>
    <numFmt numFmtId="210" formatCode="#,##0,"/>
  </numFmts>
  <fonts count="39"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sz val="8"/>
      <color indexed="8"/>
      <name val="Arial"/>
      <family val="2"/>
    </font>
    <font>
      <i/>
      <sz val="8"/>
      <name val="Arial"/>
      <family val="2"/>
    </font>
    <font>
      <sz val="8"/>
      <color theme="1"/>
      <name val="Arial"/>
      <family val="2"/>
    </font>
    <font>
      <b/>
      <sz val="10"/>
      <name val="Arial"/>
      <family val="2"/>
    </font>
    <font>
      <i/>
      <sz val="10"/>
      <name val="Arial"/>
      <family val="2"/>
    </font>
    <font>
      <sz val="10"/>
      <name val="MS Sans Serif"/>
      <family val="2"/>
    </font>
    <font>
      <sz val="10"/>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181" fontId="1" fillId="0" borderId="0" applyFont="0" applyFill="0" applyBorder="0" applyAlignment="0" applyProtection="0"/>
    <xf numFmtId="9" fontId="1" fillId="0" borderId="0" applyFont="0" applyFill="0" applyBorder="0" applyAlignment="0" applyProtection="0"/>
    <xf numFmtId="0" fontId="37" fillId="0" borderId="0"/>
    <xf numFmtId="9" fontId="38" fillId="0" borderId="0" applyFont="0" applyFill="0" applyBorder="0" applyAlignment="0" applyProtection="0"/>
  </cellStyleXfs>
  <cellXfs count="899">
    <xf numFmtId="0" fontId="0" fillId="0" borderId="0" xfId="0"/>
    <xf numFmtId="182" fontId="2" fillId="2" borderId="0" xfId="0" applyNumberFormat="1" applyFont="1" applyFill="1" applyAlignment="1">
      <alignment horizontal="left"/>
    </xf>
    <xf numFmtId="190" fontId="2" fillId="2" borderId="0" xfId="0" applyNumberFormat="1" applyFont="1" applyFill="1" applyAlignment="1">
      <alignment horizontal="left"/>
    </xf>
    <xf numFmtId="182" fontId="2" fillId="2" borderId="0" xfId="0" applyNumberFormat="1" applyFont="1" applyFill="1"/>
    <xf numFmtId="200" fontId="2" fillId="2" borderId="0" xfId="0" applyNumberFormat="1" applyFont="1" applyFill="1" applyAlignment="1">
      <alignment horizontal="right"/>
    </xf>
    <xf numFmtId="190" fontId="2" fillId="2" borderId="0" xfId="0" applyNumberFormat="1" applyFont="1" applyFill="1"/>
    <xf numFmtId="190" fontId="3" fillId="2" borderId="0" xfId="0" applyNumberFormat="1" applyFont="1" applyFill="1" applyAlignment="1">
      <alignment horizontal="left"/>
    </xf>
    <xf numFmtId="190" fontId="4" fillId="2" borderId="0" xfId="0" applyNumberFormat="1" applyFont="1" applyFill="1" applyAlignment="1">
      <alignment horizontal="centerContinuous"/>
    </xf>
    <xf numFmtId="182" fontId="2" fillId="2" borderId="0" xfId="0" applyNumberFormat="1" applyFont="1" applyFill="1" applyAlignment="1">
      <alignment horizontal="centerContinuous"/>
    </xf>
    <xf numFmtId="190" fontId="5" fillId="2" borderId="0" xfId="0" applyNumberFormat="1" applyFont="1" applyFill="1" applyAlignment="1">
      <alignment horizontal="right"/>
    </xf>
    <xf numFmtId="182" fontId="5" fillId="2" borderId="0" xfId="0" applyNumberFormat="1" applyFont="1" applyFill="1" applyAlignment="1">
      <alignment horizontal="right" vertical="center"/>
    </xf>
    <xf numFmtId="182" fontId="5" fillId="2" borderId="0" xfId="0" applyNumberFormat="1" applyFont="1" applyFill="1" applyAlignment="1">
      <alignment horizontal="left" vertical="center"/>
    </xf>
    <xf numFmtId="190" fontId="6" fillId="2" borderId="1" xfId="0" applyNumberFormat="1" applyFont="1" applyFill="1" applyBorder="1" applyAlignment="1">
      <alignment horizontal="left" vertical="center"/>
    </xf>
    <xf numFmtId="182" fontId="2" fillId="2" borderId="2" xfId="0" applyNumberFormat="1" applyFont="1" applyFill="1" applyBorder="1" applyAlignment="1">
      <alignment horizontal="left"/>
    </xf>
    <xf numFmtId="182" fontId="2" fillId="2" borderId="3" xfId="0" applyNumberFormat="1" applyFont="1" applyFill="1" applyBorder="1" applyAlignment="1">
      <alignment horizontal="left"/>
    </xf>
    <xf numFmtId="182" fontId="2" fillId="2" borderId="0" xfId="0" applyNumberFormat="1" applyFont="1" applyFill="1" applyBorder="1" applyAlignment="1">
      <alignment horizontal="left"/>
    </xf>
    <xf numFmtId="190" fontId="2" fillId="2" borderId="4" xfId="0" applyNumberFormat="1" applyFont="1" applyFill="1" applyBorder="1"/>
    <xf numFmtId="182" fontId="2" fillId="2" borderId="5" xfId="0" applyNumberFormat="1" applyFont="1" applyFill="1" applyBorder="1" applyAlignment="1">
      <alignment horizontal="center"/>
    </xf>
    <xf numFmtId="182" fontId="2" fillId="2" borderId="6" xfId="0" applyNumberFormat="1" applyFont="1" applyFill="1" applyBorder="1" applyAlignment="1">
      <alignment horizontal="center"/>
    </xf>
    <xf numFmtId="182" fontId="3" fillId="2" borderId="7" xfId="0" applyNumberFormat="1" applyFont="1" applyFill="1" applyBorder="1" applyAlignment="1">
      <alignment horizontal="center"/>
    </xf>
    <xf numFmtId="182" fontId="2" fillId="2" borderId="0" xfId="0" applyNumberFormat="1" applyFont="1" applyFill="1" applyBorder="1"/>
    <xf numFmtId="190" fontId="2" fillId="2" borderId="8" xfId="0" applyNumberFormat="1" applyFont="1" applyFill="1" applyBorder="1"/>
    <xf numFmtId="182" fontId="3" fillId="2" borderId="8" xfId="0" applyNumberFormat="1" applyFont="1" applyFill="1" applyBorder="1" applyAlignment="1">
      <alignment horizontal="center"/>
    </xf>
    <xf numFmtId="182" fontId="2" fillId="2" borderId="0" xfId="0" applyNumberFormat="1" applyFont="1" applyFill="1" applyBorder="1" applyAlignment="1">
      <alignment horizontal="center"/>
    </xf>
    <xf numFmtId="190" fontId="7" fillId="2" borderId="0" xfId="0" applyNumberFormat="1" applyFont="1" applyFill="1" applyAlignment="1">
      <alignment horizontal="left"/>
    </xf>
    <xf numFmtId="190" fontId="14" fillId="2" borderId="7" xfId="0" applyNumberFormat="1" applyFont="1" applyFill="1" applyBorder="1"/>
    <xf numFmtId="186" fontId="7" fillId="2" borderId="7" xfId="1" applyNumberFormat="1" applyFont="1" applyFill="1" applyBorder="1" applyAlignment="1">
      <alignment horizontal="right"/>
    </xf>
    <xf numFmtId="182" fontId="5" fillId="2" borderId="0" xfId="0" applyNumberFormat="1" applyFont="1" applyFill="1" applyBorder="1"/>
    <xf numFmtId="190" fontId="5" fillId="2" borderId="0" xfId="0" applyNumberFormat="1" applyFont="1" applyFill="1"/>
    <xf numFmtId="190" fontId="5" fillId="2" borderId="4" xfId="0" applyNumberFormat="1" applyFont="1" applyFill="1" applyBorder="1"/>
    <xf numFmtId="186" fontId="3" fillId="2" borderId="4" xfId="1" applyNumberFormat="1" applyFont="1" applyFill="1" applyBorder="1" applyAlignment="1">
      <alignment horizontal="right"/>
    </xf>
    <xf numFmtId="190" fontId="10" fillId="2" borderId="4" xfId="0" applyNumberFormat="1" applyFont="1" applyFill="1" applyBorder="1" applyAlignment="1">
      <alignment horizontal="center"/>
    </xf>
    <xf numFmtId="186" fontId="7" fillId="2" borderId="4" xfId="1" applyNumberFormat="1" applyFont="1" applyFill="1" applyBorder="1" applyAlignment="1">
      <alignment horizontal="right"/>
    </xf>
    <xf numFmtId="190" fontId="3" fillId="2" borderId="4" xfId="0" applyNumberFormat="1" applyFont="1" applyFill="1" applyBorder="1"/>
    <xf numFmtId="182" fontId="3" fillId="2" borderId="0" xfId="0" applyNumberFormat="1" applyFont="1" applyFill="1" applyBorder="1"/>
    <xf numFmtId="190" fontId="5" fillId="2" borderId="4" xfId="0" applyNumberFormat="1" applyFont="1" applyFill="1" applyBorder="1" applyAlignment="1"/>
    <xf numFmtId="182" fontId="7" fillId="2" borderId="0" xfId="0" applyNumberFormat="1" applyFont="1" applyFill="1" applyBorder="1"/>
    <xf numFmtId="190" fontId="2" fillId="2" borderId="4" xfId="0" applyNumberFormat="1" applyFont="1" applyFill="1" applyBorder="1" applyAlignment="1"/>
    <xf numFmtId="190" fontId="8" fillId="2" borderId="0" xfId="0" applyNumberFormat="1" applyFont="1" applyFill="1" applyAlignment="1">
      <alignment horizontal="left"/>
    </xf>
    <xf numFmtId="182" fontId="9" fillId="2" borderId="0" xfId="0" applyNumberFormat="1" applyFont="1" applyFill="1" applyBorder="1"/>
    <xf numFmtId="190" fontId="9" fillId="2" borderId="0" xfId="0" applyNumberFormat="1" applyFont="1" applyFill="1"/>
    <xf numFmtId="190" fontId="5" fillId="2" borderId="8" xfId="0" applyNumberFormat="1" applyFont="1" applyFill="1" applyBorder="1" applyAlignment="1"/>
    <xf numFmtId="186" fontId="7" fillId="2" borderId="8" xfId="1" applyNumberFormat="1" applyFont="1" applyFill="1" applyBorder="1" applyAlignment="1">
      <alignment horizontal="right"/>
    </xf>
    <xf numFmtId="200" fontId="2" fillId="2" borderId="0" xfId="0" applyNumberFormat="1" applyFont="1" applyFill="1" applyAlignment="1">
      <alignment horizontal="left"/>
    </xf>
    <xf numFmtId="182" fontId="2" fillId="2" borderId="9" xfId="0" applyNumberFormat="1" applyFont="1" applyFill="1" applyBorder="1" applyAlignment="1">
      <alignment horizontal="center"/>
    </xf>
    <xf numFmtId="182" fontId="2" fillId="2" borderId="8" xfId="0" applyNumberFormat="1" applyFont="1" applyFill="1" applyBorder="1" applyAlignment="1">
      <alignment horizontal="center"/>
    </xf>
    <xf numFmtId="186" fontId="3" fillId="2" borderId="4" xfId="1" applyNumberFormat="1" applyFont="1" applyFill="1" applyBorder="1" applyAlignment="1">
      <alignment horizontal="right" vertical="center"/>
    </xf>
    <xf numFmtId="182" fontId="5" fillId="2" borderId="0" xfId="0" applyNumberFormat="1" applyFont="1" applyFill="1" applyBorder="1" applyAlignment="1">
      <alignment vertical="center"/>
    </xf>
    <xf numFmtId="186" fontId="5" fillId="2" borderId="0" xfId="1" applyNumberFormat="1" applyFont="1" applyFill="1" applyBorder="1" applyAlignment="1">
      <alignment horizontal="right" vertical="center"/>
    </xf>
    <xf numFmtId="186" fontId="2" fillId="2" borderId="0" xfId="1" applyNumberFormat="1" applyFont="1" applyFill="1" applyBorder="1" applyAlignment="1">
      <alignment horizontal="right" vertical="center"/>
    </xf>
    <xf numFmtId="190" fontId="5" fillId="2" borderId="0" xfId="0" applyNumberFormat="1" applyFont="1" applyFill="1" applyBorder="1" applyAlignment="1"/>
    <xf numFmtId="182" fontId="2" fillId="2" borderId="0" xfId="0" applyNumberFormat="1" applyFont="1" applyFill="1" applyAlignment="1">
      <alignment horizontal="right"/>
    </xf>
    <xf numFmtId="190" fontId="14" fillId="2" borderId="4" xfId="0" applyNumberFormat="1" applyFont="1" applyFill="1" applyBorder="1"/>
    <xf numFmtId="186" fontId="2" fillId="2" borderId="4" xfId="0" applyNumberFormat="1" applyFont="1" applyFill="1" applyBorder="1"/>
    <xf numFmtId="190" fontId="5" fillId="2" borderId="0" xfId="0" applyNumberFormat="1" applyFont="1" applyFill="1" applyAlignment="1">
      <alignment horizontal="left"/>
    </xf>
    <xf numFmtId="186" fontId="3" fillId="2" borderId="4" xfId="0" applyNumberFormat="1" applyFont="1" applyFill="1" applyBorder="1" applyProtection="1">
      <protection locked="0"/>
    </xf>
    <xf numFmtId="182" fontId="3" fillId="2" borderId="0" xfId="0" applyNumberFormat="1" applyFont="1" applyFill="1" applyBorder="1" applyProtection="1">
      <protection locked="0"/>
    </xf>
    <xf numFmtId="190" fontId="3" fillId="2" borderId="0" xfId="0" applyNumberFormat="1" applyFont="1" applyFill="1"/>
    <xf numFmtId="186" fontId="7" fillId="2" borderId="4" xfId="0" applyNumberFormat="1" applyFont="1" applyFill="1" applyBorder="1" applyProtection="1">
      <protection locked="0"/>
    </xf>
    <xf numFmtId="182" fontId="7" fillId="2" borderId="0" xfId="0" applyNumberFormat="1" applyFont="1" applyFill="1" applyBorder="1" applyProtection="1">
      <protection locked="0"/>
    </xf>
    <xf numFmtId="190" fontId="7" fillId="2" borderId="0" xfId="0" applyNumberFormat="1" applyFont="1" applyFill="1"/>
    <xf numFmtId="190" fontId="10" fillId="2" borderId="0" xfId="0" applyNumberFormat="1" applyFont="1" applyFill="1" applyAlignment="1">
      <alignment horizontal="left"/>
    </xf>
    <xf numFmtId="182" fontId="10" fillId="2" borderId="0" xfId="0" applyNumberFormat="1" applyFont="1" applyFill="1" applyBorder="1" applyProtection="1">
      <protection locked="0"/>
    </xf>
    <xf numFmtId="190" fontId="10" fillId="2" borderId="0" xfId="0" applyNumberFormat="1" applyFont="1" applyFill="1"/>
    <xf numFmtId="190" fontId="3" fillId="2" borderId="4" xfId="0" applyNumberFormat="1" applyFont="1" applyFill="1" applyBorder="1" applyAlignment="1"/>
    <xf numFmtId="186" fontId="7" fillId="2" borderId="8" xfId="0" applyNumberFormat="1" applyFont="1" applyFill="1" applyBorder="1" applyProtection="1">
      <protection locked="0"/>
    </xf>
    <xf numFmtId="190" fontId="3" fillId="2" borderId="0" xfId="0" applyNumberFormat="1" applyFont="1" applyFill="1" applyBorder="1" applyProtection="1">
      <protection locked="0"/>
    </xf>
    <xf numFmtId="190" fontId="2" fillId="2" borderId="4" xfId="0" applyNumberFormat="1" applyFont="1" applyFill="1" applyBorder="1" applyAlignment="1">
      <alignment horizontal="left"/>
    </xf>
    <xf numFmtId="186" fontId="2" fillId="2" borderId="5" xfId="0" applyNumberFormat="1" applyFont="1" applyFill="1" applyBorder="1" applyProtection="1">
      <protection locked="0"/>
    </xf>
    <xf numFmtId="182" fontId="2" fillId="2" borderId="0" xfId="0" applyNumberFormat="1" applyFont="1" applyFill="1" applyBorder="1" applyProtection="1">
      <protection locked="0"/>
    </xf>
    <xf numFmtId="182" fontId="5" fillId="2" borderId="0" xfId="0" applyNumberFormat="1" applyFont="1" applyFill="1" applyBorder="1" applyProtection="1">
      <protection locked="0"/>
    </xf>
    <xf numFmtId="190" fontId="2" fillId="2" borderId="0" xfId="0" applyNumberFormat="1" applyFont="1" applyFill="1" applyBorder="1" applyProtection="1">
      <protection locked="0"/>
    </xf>
    <xf numFmtId="186" fontId="2" fillId="2" borderId="8" xfId="0" applyNumberFormat="1" applyFont="1" applyFill="1" applyBorder="1" applyProtection="1">
      <protection locked="0"/>
    </xf>
    <xf numFmtId="190" fontId="2" fillId="2" borderId="10" xfId="0" applyNumberFormat="1" applyFont="1" applyFill="1" applyBorder="1"/>
    <xf numFmtId="190" fontId="10" fillId="2" borderId="10" xfId="0" applyNumberFormat="1" applyFont="1" applyFill="1" applyBorder="1" applyAlignment="1">
      <alignment horizontal="center"/>
    </xf>
    <xf numFmtId="0" fontId="2" fillId="2" borderId="4" xfId="0" applyFont="1" applyFill="1" applyBorder="1" applyAlignment="1"/>
    <xf numFmtId="190" fontId="2" fillId="2" borderId="10" xfId="0" applyNumberFormat="1" applyFont="1" applyFill="1" applyBorder="1" applyAlignment="1"/>
    <xf numFmtId="190" fontId="14" fillId="2" borderId="0" xfId="0" applyNumberFormat="1" applyFont="1" applyFill="1" applyAlignment="1">
      <alignment horizontal="left"/>
    </xf>
    <xf numFmtId="190" fontId="10" fillId="2" borderId="10" xfId="0" applyNumberFormat="1" applyFont="1" applyFill="1" applyBorder="1" applyAlignment="1">
      <alignment horizontal="left" wrapText="1"/>
    </xf>
    <xf numFmtId="182" fontId="14" fillId="2" borderId="0" xfId="0" applyNumberFormat="1" applyFont="1" applyFill="1" applyBorder="1" applyProtection="1">
      <protection locked="0"/>
    </xf>
    <xf numFmtId="190" fontId="14" fillId="2" borderId="0" xfId="0" applyNumberFormat="1" applyFont="1" applyFill="1"/>
    <xf numFmtId="190" fontId="14" fillId="2" borderId="10" xfId="0" applyNumberFormat="1" applyFont="1" applyFill="1" applyBorder="1" applyAlignment="1">
      <alignment horizontal="left"/>
    </xf>
    <xf numFmtId="190" fontId="2" fillId="2" borderId="10" xfId="0" applyNumberFormat="1" applyFont="1" applyFill="1" applyBorder="1" applyAlignment="1">
      <alignment wrapText="1"/>
    </xf>
    <xf numFmtId="190" fontId="10" fillId="2" borderId="10" xfId="0" applyNumberFormat="1" applyFont="1" applyFill="1" applyBorder="1" applyAlignment="1">
      <alignment vertical="center"/>
    </xf>
    <xf numFmtId="190" fontId="10" fillId="2" borderId="8" xfId="0" applyNumberFormat="1" applyFont="1" applyFill="1" applyBorder="1" applyAlignment="1">
      <alignment vertical="center"/>
    </xf>
    <xf numFmtId="190" fontId="2" fillId="2" borderId="0" xfId="0" applyNumberFormat="1" applyFont="1" applyFill="1" applyBorder="1" applyAlignment="1" applyProtection="1">
      <alignment vertical="center"/>
      <protection locked="0"/>
    </xf>
    <xf numFmtId="182" fontId="2" fillId="2" borderId="0" xfId="0" applyNumberFormat="1" applyFont="1" applyFill="1" applyBorder="1" applyAlignment="1" applyProtection="1">
      <alignment vertical="center"/>
      <protection locked="0"/>
    </xf>
    <xf numFmtId="182"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86" fontId="2" fillId="2" borderId="0" xfId="0" applyNumberFormat="1" applyFont="1" applyFill="1" applyBorder="1"/>
    <xf numFmtId="190" fontId="13" fillId="2" borderId="0" xfId="0" applyNumberFormat="1" applyFont="1" applyFill="1" applyAlignment="1">
      <alignment horizontal="left"/>
    </xf>
    <xf numFmtId="190" fontId="10" fillId="2" borderId="10" xfId="0" applyNumberFormat="1" applyFont="1" applyFill="1" applyBorder="1" applyAlignment="1"/>
    <xf numFmtId="186" fontId="13" fillId="2" borderId="0" xfId="0" applyNumberFormat="1" applyFont="1" applyFill="1" applyBorder="1"/>
    <xf numFmtId="182" fontId="13" fillId="2" borderId="0" xfId="0" applyNumberFormat="1" applyFont="1" applyFill="1" applyBorder="1"/>
    <xf numFmtId="190" fontId="13" fillId="2" borderId="0" xfId="0" applyNumberFormat="1" applyFont="1" applyFill="1"/>
    <xf numFmtId="186" fontId="2" fillId="2" borderId="0" xfId="0" applyNumberFormat="1" applyFont="1" applyFill="1" applyBorder="1" applyAlignment="1">
      <alignment horizontal="center"/>
    </xf>
    <xf numFmtId="190" fontId="2" fillId="2" borderId="10" xfId="0" applyNumberFormat="1" applyFont="1" applyFill="1" applyBorder="1" applyAlignment="1">
      <alignment horizontal="left"/>
    </xf>
    <xf numFmtId="186" fontId="10" fillId="2" borderId="12" xfId="0" applyNumberFormat="1" applyFont="1" applyFill="1" applyBorder="1" applyAlignment="1">
      <alignment vertical="center"/>
    </xf>
    <xf numFmtId="186" fontId="10" fillId="2" borderId="0" xfId="0" applyNumberFormat="1" applyFont="1" applyFill="1" applyBorder="1" applyAlignment="1">
      <alignment vertical="center"/>
    </xf>
    <xf numFmtId="182" fontId="2" fillId="2" borderId="0" xfId="0" applyNumberFormat="1" applyFont="1" applyFill="1" applyAlignment="1"/>
    <xf numFmtId="186" fontId="3" fillId="2" borderId="13" xfId="1" applyNumberFormat="1" applyFont="1" applyFill="1" applyBorder="1" applyAlignment="1"/>
    <xf numFmtId="0" fontId="0" fillId="2" borderId="10" xfId="0" applyFill="1" applyBorder="1" applyAlignment="1"/>
    <xf numFmtId="182" fontId="7" fillId="2" borderId="0" xfId="0" applyNumberFormat="1" applyFont="1" applyFill="1" applyBorder="1" applyAlignment="1">
      <alignment horizontal="centerContinuous" vertical="center"/>
    </xf>
    <xf numFmtId="0" fontId="0" fillId="2" borderId="0" xfId="0" applyFill="1"/>
    <xf numFmtId="184"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84" fontId="5" fillId="2" borderId="10" xfId="1" applyNumberFormat="1" applyFont="1" applyFill="1" applyBorder="1" applyAlignment="1" applyProtection="1">
      <protection locked="0"/>
    </xf>
    <xf numFmtId="184"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90" fontId="6" fillId="2" borderId="0" xfId="0" applyNumberFormat="1" applyFont="1" applyFill="1" applyAlignment="1">
      <alignment horizontal="left"/>
    </xf>
    <xf numFmtId="182" fontId="15" fillId="2" borderId="0" xfId="0" applyNumberFormat="1" applyFont="1" applyFill="1" applyAlignment="1">
      <alignment horizontal="centerContinuous"/>
    </xf>
    <xf numFmtId="182" fontId="15" fillId="2" borderId="0" xfId="0" applyNumberFormat="1" applyFont="1" applyFill="1"/>
    <xf numFmtId="182"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90" fontId="6" fillId="2" borderId="0" xfId="0" applyNumberFormat="1" applyFont="1" applyFill="1"/>
    <xf numFmtId="0" fontId="17" fillId="2" borderId="0" xfId="0" applyFont="1" applyFill="1" applyBorder="1"/>
    <xf numFmtId="190" fontId="7" fillId="2" borderId="2" xfId="0" applyNumberFormat="1" applyFont="1" applyFill="1" applyBorder="1" applyAlignment="1"/>
    <xf numFmtId="186"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86" fontId="14" fillId="2" borderId="2" xfId="1" applyNumberFormat="1" applyFont="1" applyFill="1" applyBorder="1" applyAlignment="1">
      <alignment horizontal="right"/>
    </xf>
    <xf numFmtId="186"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86" fontId="14" fillId="2" borderId="2" xfId="1" applyNumberFormat="1" applyFont="1" applyFill="1" applyBorder="1" applyAlignment="1"/>
    <xf numFmtId="0" fontId="24" fillId="2" borderId="3" xfId="0" applyFont="1" applyFill="1" applyBorder="1" applyAlignment="1"/>
    <xf numFmtId="190" fontId="14" fillId="2" borderId="14" xfId="0" applyNumberFormat="1" applyFont="1" applyFill="1" applyBorder="1" applyAlignment="1">
      <alignment vertical="center"/>
    </xf>
    <xf numFmtId="186" fontId="10" fillId="2" borderId="15" xfId="1" applyNumberFormat="1" applyFont="1" applyFill="1" applyBorder="1" applyAlignment="1" applyProtection="1">
      <alignment horizontal="right" vertical="center"/>
      <protection locked="0"/>
    </xf>
    <xf numFmtId="190" fontId="20" fillId="2" borderId="0" xfId="0" applyNumberFormat="1" applyFont="1" applyFill="1" applyBorder="1" applyAlignment="1" applyProtection="1">
      <alignment vertical="center"/>
      <protection locked="0"/>
    </xf>
    <xf numFmtId="190" fontId="2" fillId="2" borderId="0" xfId="0" applyNumberFormat="1" applyFont="1" applyFill="1" applyAlignment="1">
      <alignment vertical="center"/>
    </xf>
    <xf numFmtId="190" fontId="4" fillId="2" borderId="0" xfId="0" applyNumberFormat="1" applyFont="1" applyFill="1" applyAlignment="1">
      <alignment horizontal="centerContinuous" vertical="center"/>
    </xf>
    <xf numFmtId="182" fontId="2" fillId="2" borderId="0" xfId="0" applyNumberFormat="1" applyFont="1" applyFill="1" applyAlignment="1">
      <alignment horizontal="centerContinuous" vertical="center"/>
    </xf>
    <xf numFmtId="182" fontId="2" fillId="2" borderId="2" xfId="0" applyNumberFormat="1" applyFont="1" applyFill="1" applyBorder="1" applyAlignment="1" applyProtection="1">
      <alignment vertical="center"/>
      <protection locked="0"/>
    </xf>
    <xf numFmtId="182" fontId="2" fillId="2" borderId="3" xfId="0" applyNumberFormat="1" applyFont="1" applyFill="1" applyBorder="1" applyAlignment="1" applyProtection="1">
      <alignment vertical="center"/>
      <protection locked="0"/>
    </xf>
    <xf numFmtId="190" fontId="2" fillId="2" borderId="1" xfId="0" applyNumberFormat="1" applyFont="1" applyFill="1" applyBorder="1" applyAlignment="1" applyProtection="1">
      <alignment vertical="center"/>
      <protection locked="0"/>
    </xf>
    <xf numFmtId="182" fontId="5" fillId="2" borderId="3" xfId="0" applyNumberFormat="1" applyFont="1" applyFill="1" applyBorder="1" applyAlignment="1" applyProtection="1">
      <alignment horizontal="right" vertical="center"/>
      <protection locked="0"/>
    </xf>
    <xf numFmtId="182" fontId="2" fillId="2" borderId="3" xfId="0" applyNumberFormat="1" applyFont="1" applyFill="1" applyBorder="1" applyAlignment="1" applyProtection="1">
      <alignment horizontal="center" vertical="center"/>
      <protection locked="0"/>
    </xf>
    <xf numFmtId="182" fontId="5" fillId="2" borderId="0" xfId="0" applyNumberFormat="1" applyFont="1" applyFill="1" applyBorder="1" applyAlignment="1">
      <alignment horizontal="left" vertical="center"/>
    </xf>
    <xf numFmtId="190" fontId="14" fillId="2" borderId="10" xfId="0" applyNumberFormat="1" applyFont="1" applyFill="1" applyBorder="1" applyAlignment="1" applyProtection="1">
      <alignment vertical="center"/>
      <protection locked="0"/>
    </xf>
    <xf numFmtId="186" fontId="5" fillId="2" borderId="5" xfId="0" applyNumberFormat="1" applyFont="1" applyFill="1" applyBorder="1" applyAlignment="1" applyProtection="1">
      <alignment horizontal="right" vertical="center"/>
      <protection locked="0"/>
    </xf>
    <xf numFmtId="190" fontId="10" fillId="2" borderId="10" xfId="0" applyNumberFormat="1" applyFont="1" applyFill="1" applyBorder="1" applyProtection="1">
      <protection locked="0"/>
    </xf>
    <xf numFmtId="186" fontId="13" fillId="2" borderId="5" xfId="0" applyNumberFormat="1" applyFont="1" applyFill="1" applyBorder="1" applyProtection="1">
      <protection locked="0"/>
    </xf>
    <xf numFmtId="190" fontId="2" fillId="2" borderId="10" xfId="0" applyNumberFormat="1" applyFont="1" applyFill="1" applyBorder="1" applyProtection="1">
      <protection locked="0"/>
    </xf>
    <xf numFmtId="186" fontId="2" fillId="2" borderId="5" xfId="0" applyNumberFormat="1" applyFont="1" applyFill="1" applyBorder="1"/>
    <xf numFmtId="190" fontId="10" fillId="2" borderId="10" xfId="0" applyNumberFormat="1" applyFont="1" applyFill="1" applyBorder="1" applyAlignment="1" applyProtection="1">
      <alignment vertical="center"/>
      <protection locked="0"/>
    </xf>
    <xf numFmtId="186" fontId="10" fillId="2" borderId="5" xfId="0" applyNumberFormat="1" applyFont="1" applyFill="1" applyBorder="1" applyAlignment="1" applyProtection="1">
      <alignment vertical="center"/>
      <protection locked="0"/>
    </xf>
    <xf numFmtId="182" fontId="10" fillId="2" borderId="0" xfId="0" applyNumberFormat="1" applyFont="1" applyFill="1" applyBorder="1" applyAlignment="1">
      <alignment vertical="center"/>
    </xf>
    <xf numFmtId="190" fontId="14" fillId="2" borderId="14" xfId="0" applyNumberFormat="1" applyFont="1" applyFill="1" applyBorder="1" applyAlignment="1" applyProtection="1">
      <alignment vertical="center"/>
      <protection locked="0"/>
    </xf>
    <xf numFmtId="186" fontId="14" fillId="2" borderId="15" xfId="0" applyNumberFormat="1" applyFont="1" applyFill="1" applyBorder="1" applyAlignment="1" applyProtection="1">
      <alignment vertical="center"/>
      <protection locked="0"/>
    </xf>
    <xf numFmtId="182" fontId="14" fillId="2" borderId="0" xfId="0" applyNumberFormat="1" applyFont="1" applyFill="1" applyBorder="1" applyAlignment="1">
      <alignment vertical="center"/>
    </xf>
    <xf numFmtId="190"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lignment vertical="center"/>
    </xf>
    <xf numFmtId="190" fontId="2" fillId="2" borderId="0" xfId="0" applyNumberFormat="1" applyFont="1" applyFill="1" applyBorder="1"/>
    <xf numFmtId="190" fontId="14" fillId="2" borderId="10" xfId="0" applyNumberFormat="1" applyFont="1" applyFill="1" applyBorder="1" applyAlignment="1">
      <alignment vertical="center"/>
    </xf>
    <xf numFmtId="190" fontId="2" fillId="2" borderId="16" xfId="0" applyNumberFormat="1" applyFont="1" applyFill="1" applyBorder="1" applyProtection="1">
      <protection locked="0"/>
    </xf>
    <xf numFmtId="182" fontId="2" fillId="2" borderId="6" xfId="0" applyNumberFormat="1" applyFont="1" applyFill="1" applyBorder="1" applyAlignment="1">
      <alignment vertical="center"/>
    </xf>
    <xf numFmtId="190" fontId="10" fillId="2" borderId="0" xfId="0" applyNumberFormat="1" applyFont="1" applyFill="1" applyBorder="1" applyAlignment="1">
      <alignment vertical="center"/>
    </xf>
    <xf numFmtId="186" fontId="2" fillId="2" borderId="0" xfId="0" applyNumberFormat="1" applyFont="1" applyFill="1" applyBorder="1" applyProtection="1">
      <protection locked="0"/>
    </xf>
    <xf numFmtId="186" fontId="3" fillId="2" borderId="8" xfId="0" applyNumberFormat="1" applyFont="1" applyFill="1" applyBorder="1" applyProtection="1">
      <protection locked="0"/>
    </xf>
    <xf numFmtId="190" fontId="5" fillId="2" borderId="13" xfId="0" applyNumberFormat="1" applyFont="1" applyFill="1" applyBorder="1" applyAlignment="1">
      <alignment horizontal="left" wrapText="1"/>
    </xf>
    <xf numFmtId="190" fontId="5" fillId="2" borderId="16" xfId="0" applyNumberFormat="1" applyFont="1" applyFill="1" applyBorder="1" applyAlignment="1">
      <alignment horizontal="left" wrapText="1"/>
    </xf>
    <xf numFmtId="190" fontId="2" fillId="2" borderId="10" xfId="0" applyNumberFormat="1" applyFont="1" applyFill="1" applyBorder="1" applyAlignment="1">
      <alignment horizontal="left" wrapText="1" indent="10"/>
    </xf>
    <xf numFmtId="190" fontId="2" fillId="2" borderId="0" xfId="0" applyNumberFormat="1" applyFont="1" applyFill="1" applyBorder="1" applyAlignment="1">
      <alignment horizontal="left" wrapText="1" indent="10"/>
    </xf>
    <xf numFmtId="190" fontId="2" fillId="2" borderId="5" xfId="0" applyNumberFormat="1" applyFont="1" applyFill="1" applyBorder="1" applyAlignment="1">
      <alignment horizontal="left" wrapText="1" indent="10"/>
    </xf>
    <xf numFmtId="0" fontId="26" fillId="2" borderId="0" xfId="0" applyFont="1" applyFill="1" applyBorder="1" applyAlignment="1"/>
    <xf numFmtId="208" fontId="21" fillId="2" borderId="0" xfId="2" applyNumberFormat="1" applyFont="1" applyFill="1" applyBorder="1" applyAlignment="1">
      <alignment horizontal="right"/>
    </xf>
    <xf numFmtId="208" fontId="3" fillId="2" borderId="4" xfId="2" applyNumberFormat="1" applyFont="1" applyFill="1" applyBorder="1" applyAlignment="1" applyProtection="1">
      <protection locked="0"/>
    </xf>
    <xf numFmtId="208" fontId="2" fillId="2" borderId="0" xfId="2" applyNumberFormat="1" applyFont="1" applyFill="1" applyBorder="1" applyAlignment="1" applyProtection="1">
      <alignment horizontal="right"/>
      <protection locked="0"/>
    </xf>
    <xf numFmtId="208" fontId="3" fillId="2" borderId="7" xfId="2" applyNumberFormat="1" applyFont="1" applyFill="1" applyBorder="1" applyAlignment="1"/>
    <xf numFmtId="208" fontId="7" fillId="2" borderId="4" xfId="2" applyNumberFormat="1" applyFont="1" applyFill="1" applyBorder="1" applyAlignment="1" applyProtection="1">
      <protection locked="0"/>
    </xf>
    <xf numFmtId="208" fontId="7" fillId="2" borderId="4" xfId="2" applyNumberFormat="1" applyFont="1" applyFill="1" applyBorder="1" applyAlignment="1">
      <alignment horizontal="right"/>
    </xf>
    <xf numFmtId="208" fontId="3" fillId="2" borderId="4" xfId="2" applyNumberFormat="1" applyFont="1" applyFill="1" applyBorder="1" applyAlignment="1">
      <alignment horizontal="right"/>
    </xf>
    <xf numFmtId="208" fontId="7" fillId="2" borderId="4" xfId="2" applyNumberFormat="1" applyFont="1" applyFill="1" applyBorder="1" applyAlignment="1">
      <alignment horizontal="right" vertical="center"/>
    </xf>
    <xf numFmtId="208" fontId="7" fillId="2" borderId="7" xfId="2" applyNumberFormat="1" applyFont="1" applyFill="1" applyBorder="1" applyAlignment="1">
      <alignment horizontal="right"/>
    </xf>
    <xf numFmtId="208" fontId="3" fillId="2" borderId="4" xfId="2" applyNumberFormat="1" applyFont="1" applyFill="1" applyBorder="1" applyProtection="1">
      <protection locked="0"/>
    </xf>
    <xf numFmtId="208" fontId="7" fillId="2" borderId="4" xfId="2" applyNumberFormat="1" applyFont="1" applyFill="1" applyBorder="1" applyProtection="1">
      <protection locked="0"/>
    </xf>
    <xf numFmtId="208" fontId="7" fillId="2" borderId="8" xfId="2" applyNumberFormat="1" applyFont="1" applyFill="1" applyBorder="1" applyProtection="1">
      <protection locked="0"/>
    </xf>
    <xf numFmtId="208" fontId="3" fillId="2" borderId="5" xfId="2" applyNumberFormat="1" applyFont="1" applyFill="1" applyBorder="1" applyProtection="1">
      <protection locked="0"/>
    </xf>
    <xf numFmtId="208" fontId="7" fillId="2" borderId="5" xfId="2" applyNumberFormat="1" applyFont="1" applyFill="1" applyBorder="1" applyProtection="1">
      <protection locked="0"/>
    </xf>
    <xf numFmtId="208" fontId="3" fillId="2" borderId="8" xfId="2" applyNumberFormat="1" applyFont="1" applyFill="1" applyBorder="1" applyAlignment="1">
      <alignment horizontal="right"/>
    </xf>
    <xf numFmtId="208" fontId="5" fillId="2" borderId="0" xfId="2" applyNumberFormat="1" applyFont="1" applyFill="1" applyBorder="1" applyAlignment="1">
      <alignment vertical="center"/>
    </xf>
    <xf numFmtId="182" fontId="2" fillId="2" borderId="1" xfId="0" applyNumberFormat="1" applyFont="1" applyFill="1" applyBorder="1" applyAlignment="1" applyProtection="1">
      <alignment horizontal="center" vertical="center"/>
      <protection locked="0"/>
    </xf>
    <xf numFmtId="208" fontId="3" fillId="2" borderId="4" xfId="2" applyNumberFormat="1" applyFont="1" applyFill="1" applyBorder="1" applyAlignment="1">
      <alignment horizontal="right" vertical="center"/>
    </xf>
    <xf numFmtId="186" fontId="13" fillId="2" borderId="4" xfId="0" applyNumberFormat="1" applyFont="1" applyFill="1" applyBorder="1" applyProtection="1">
      <protection locked="0"/>
    </xf>
    <xf numFmtId="186" fontId="3" fillId="2" borderId="7" xfId="1" applyNumberFormat="1" applyFont="1" applyFill="1" applyBorder="1" applyAlignment="1">
      <alignment horizontal="right"/>
    </xf>
    <xf numFmtId="208" fontId="3" fillId="2" borderId="7" xfId="2" applyNumberFormat="1" applyFont="1" applyFill="1" applyBorder="1" applyAlignment="1">
      <alignment horizontal="right"/>
    </xf>
    <xf numFmtId="208" fontId="3" fillId="2" borderId="8" xfId="2" applyNumberFormat="1" applyFont="1" applyFill="1" applyBorder="1" applyProtection="1">
      <protection locked="0"/>
    </xf>
    <xf numFmtId="190"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208" fontId="2" fillId="2" borderId="0" xfId="2" applyNumberFormat="1" applyFont="1" applyFill="1" applyBorder="1" applyAlignment="1">
      <alignment horizontal="center"/>
    </xf>
    <xf numFmtId="208" fontId="2" fillId="2" borderId="0" xfId="2" applyNumberFormat="1" applyFont="1" applyFill="1" applyBorder="1"/>
    <xf numFmtId="208" fontId="10" fillId="2" borderId="0" xfId="2" applyNumberFormat="1" applyFont="1" applyFill="1" applyBorder="1"/>
    <xf numFmtId="208" fontId="5" fillId="2" borderId="0" xfId="2" applyNumberFormat="1" applyFont="1" applyFill="1" applyBorder="1"/>
    <xf numFmtId="208" fontId="10" fillId="2" borderId="0" xfId="2" applyNumberFormat="1" applyFont="1" applyFill="1" applyBorder="1" applyAlignment="1">
      <alignment vertical="center"/>
    </xf>
    <xf numFmtId="208" fontId="22" fillId="2" borderId="0" xfId="2" applyNumberFormat="1" applyFont="1" applyFill="1" applyBorder="1" applyAlignment="1">
      <alignment horizontal="center" vertical="center"/>
    </xf>
    <xf numFmtId="208" fontId="14" fillId="2" borderId="0" xfId="2" applyNumberFormat="1" applyFont="1" applyFill="1" applyBorder="1" applyAlignment="1">
      <alignment horizontal="right" vertical="center"/>
    </xf>
    <xf numFmtId="208" fontId="3" fillId="2" borderId="0" xfId="2" applyNumberFormat="1" applyFont="1" applyFill="1" applyBorder="1" applyAlignment="1">
      <alignment horizontal="right"/>
    </xf>
    <xf numFmtId="208" fontId="14" fillId="2" borderId="0" xfId="2" applyNumberFormat="1" applyFont="1" applyFill="1" applyBorder="1" applyAlignment="1">
      <alignment horizontal="right"/>
    </xf>
    <xf numFmtId="208" fontId="10" fillId="2" borderId="0" xfId="2" applyNumberFormat="1" applyFont="1" applyFill="1" applyBorder="1" applyAlignment="1" applyProtection="1">
      <alignment horizontal="right" vertical="center"/>
      <protection locked="0"/>
    </xf>
    <xf numFmtId="186" fontId="7" fillId="2" borderId="0" xfId="1" applyNumberFormat="1" applyFont="1" applyFill="1" applyBorder="1" applyAlignment="1">
      <alignment horizontal="right"/>
    </xf>
    <xf numFmtId="208" fontId="7" fillId="2" borderId="0" xfId="2" applyNumberFormat="1" applyFont="1" applyFill="1" applyBorder="1" applyAlignment="1">
      <alignment horizontal="right"/>
    </xf>
    <xf numFmtId="186" fontId="7" fillId="2" borderId="0" xfId="0" applyNumberFormat="1" applyFont="1" applyFill="1" applyBorder="1" applyProtection="1">
      <protection locked="0"/>
    </xf>
    <xf numFmtId="208" fontId="7" fillId="2" borderId="0" xfId="2" applyNumberFormat="1" applyFont="1" applyFill="1" applyBorder="1" applyProtection="1">
      <protection locked="0"/>
    </xf>
    <xf numFmtId="190" fontId="14" fillId="2" borderId="11" xfId="0" applyNumberFormat="1" applyFont="1" applyFill="1" applyBorder="1" applyAlignment="1">
      <alignment horizontal="center" vertical="center"/>
    </xf>
    <xf numFmtId="186" fontId="5" fillId="2" borderId="0" xfId="0" applyNumberFormat="1" applyFont="1" applyFill="1" applyBorder="1" applyProtection="1">
      <protection locked="0"/>
    </xf>
    <xf numFmtId="208" fontId="5" fillId="2" borderId="0" xfId="2" applyNumberFormat="1" applyFont="1" applyFill="1" applyBorder="1" applyProtection="1">
      <protection locked="0"/>
    </xf>
    <xf numFmtId="208" fontId="2" fillId="2" borderId="0" xfId="2" applyNumberFormat="1" applyFont="1" applyFill="1" applyBorder="1" applyProtection="1">
      <protection locked="0"/>
    </xf>
    <xf numFmtId="0" fontId="14" fillId="2" borderId="0" xfId="0" applyFont="1" applyFill="1" applyBorder="1"/>
    <xf numFmtId="186" fontId="14" fillId="2" borderId="0" xfId="1" applyNumberFormat="1" applyFont="1" applyFill="1" applyBorder="1" applyAlignment="1"/>
    <xf numFmtId="0" fontId="14" fillId="2" borderId="2" xfId="0" applyFont="1" applyFill="1" applyBorder="1"/>
    <xf numFmtId="182" fontId="12" fillId="2" borderId="7" xfId="0" applyNumberFormat="1" applyFont="1" applyFill="1" applyBorder="1" applyAlignment="1">
      <alignment horizontal="center"/>
    </xf>
    <xf numFmtId="182" fontId="12" fillId="2" borderId="8" xfId="0" applyNumberFormat="1" applyFont="1" applyFill="1" applyBorder="1" applyAlignment="1">
      <alignment horizontal="center"/>
    </xf>
    <xf numFmtId="186" fontId="28" fillId="2" borderId="7" xfId="1" applyNumberFormat="1" applyFont="1" applyFill="1" applyBorder="1" applyAlignment="1">
      <alignment horizontal="right"/>
    </xf>
    <xf numFmtId="186" fontId="12" fillId="2" borderId="4" xfId="1" applyNumberFormat="1" applyFont="1" applyFill="1" applyBorder="1" applyAlignment="1">
      <alignment horizontal="right"/>
    </xf>
    <xf numFmtId="186" fontId="28" fillId="2" borderId="4" xfId="1" applyNumberFormat="1" applyFont="1" applyFill="1" applyBorder="1" applyAlignment="1">
      <alignment horizontal="right"/>
    </xf>
    <xf numFmtId="186" fontId="28" fillId="2" borderId="8" xfId="1" applyNumberFormat="1" applyFont="1" applyFill="1" applyBorder="1" applyAlignment="1">
      <alignment horizontal="right"/>
    </xf>
    <xf numFmtId="186" fontId="12" fillId="2" borderId="4" xfId="0" applyNumberFormat="1" applyFont="1" applyFill="1" applyBorder="1" applyProtection="1">
      <protection locked="0"/>
    </xf>
    <xf numFmtId="186" fontId="28" fillId="2" borderId="4" xfId="0" applyNumberFormat="1" applyFont="1" applyFill="1" applyBorder="1" applyProtection="1">
      <protection locked="0"/>
    </xf>
    <xf numFmtId="186" fontId="12" fillId="2" borderId="4" xfId="1" applyNumberFormat="1" applyFont="1" applyFill="1" applyBorder="1" applyAlignment="1">
      <alignment horizontal="right" vertical="center"/>
    </xf>
    <xf numFmtId="186" fontId="12" fillId="2" borderId="7" xfId="1" applyNumberFormat="1" applyFont="1" applyFill="1" applyBorder="1" applyAlignment="1">
      <alignment horizontal="right"/>
    </xf>
    <xf numFmtId="190" fontId="10" fillId="2" borderId="11" xfId="0" applyNumberFormat="1" applyFont="1" applyFill="1" applyBorder="1" applyAlignment="1">
      <alignment vertical="center"/>
    </xf>
    <xf numFmtId="0" fontId="24" fillId="2" borderId="5" xfId="0" applyFont="1" applyFill="1" applyBorder="1" applyAlignment="1"/>
    <xf numFmtId="186" fontId="14" fillId="2" borderId="12" xfId="1" applyNumberFormat="1" applyFont="1" applyFill="1" applyBorder="1" applyAlignment="1"/>
    <xf numFmtId="0" fontId="24" fillId="2" borderId="9" xfId="0" applyFont="1" applyFill="1" applyBorder="1" applyAlignment="1"/>
    <xf numFmtId="190" fontId="10" fillId="2" borderId="1" xfId="0" applyNumberFormat="1" applyFont="1" applyFill="1" applyBorder="1" applyProtection="1">
      <protection locked="0"/>
    </xf>
    <xf numFmtId="208" fontId="7" fillId="2" borderId="8" xfId="2" applyNumberFormat="1" applyFont="1" applyFill="1" applyBorder="1" applyAlignment="1">
      <alignment horizontal="right" vertical="center"/>
    </xf>
    <xf numFmtId="186" fontId="7" fillId="2" borderId="4" xfId="0" applyNumberFormat="1" applyFont="1" applyFill="1" applyBorder="1"/>
    <xf numFmtId="186" fontId="28" fillId="2" borderId="4" xfId="0" applyNumberFormat="1" applyFont="1" applyFill="1" applyBorder="1"/>
    <xf numFmtId="208" fontId="7" fillId="2" borderId="4" xfId="2" applyNumberFormat="1" applyFont="1" applyFill="1" applyBorder="1"/>
    <xf numFmtId="186" fontId="3" fillId="2" borderId="4" xfId="0" applyNumberFormat="1" applyFont="1" applyFill="1" applyBorder="1"/>
    <xf numFmtId="208" fontId="3" fillId="2" borderId="4" xfId="2" applyNumberFormat="1" applyFont="1" applyFill="1" applyBorder="1"/>
    <xf numFmtId="208" fontId="3" fillId="2" borderId="7" xfId="2" applyNumberFormat="1" applyFont="1" applyFill="1" applyBorder="1" applyProtection="1">
      <protection locked="0"/>
    </xf>
    <xf numFmtId="186" fontId="7" fillId="2" borderId="11" xfId="0" applyNumberFormat="1" applyFont="1" applyFill="1" applyBorder="1" applyProtection="1">
      <protection locked="0"/>
    </xf>
    <xf numFmtId="208" fontId="3" fillId="2" borderId="4" xfId="2" applyNumberFormat="1" applyFont="1" applyFill="1" applyBorder="1" applyAlignment="1">
      <alignment horizontal="center"/>
    </xf>
    <xf numFmtId="208" fontId="7" fillId="2" borderId="8" xfId="2" applyNumberFormat="1" applyFont="1" applyFill="1" applyBorder="1" applyAlignment="1">
      <alignment vertical="center"/>
    </xf>
    <xf numFmtId="208" fontId="30" fillId="2" borderId="2" xfId="2" applyNumberFormat="1" applyFont="1" applyFill="1" applyBorder="1" applyAlignment="1">
      <alignment horizontal="right"/>
    </xf>
    <xf numFmtId="208" fontId="31" fillId="2" borderId="3" xfId="2" applyNumberFormat="1" applyFont="1" applyFill="1" applyBorder="1" applyAlignment="1">
      <alignment horizontal="right"/>
    </xf>
    <xf numFmtId="208" fontId="31" fillId="2" borderId="2" xfId="2" applyNumberFormat="1" applyFont="1" applyFill="1" applyBorder="1" applyAlignment="1">
      <alignment horizontal="right"/>
    </xf>
    <xf numFmtId="186" fontId="31" fillId="2" borderId="0" xfId="1" applyNumberFormat="1" applyFont="1" applyFill="1" applyBorder="1" applyAlignment="1">
      <alignment horizontal="right"/>
    </xf>
    <xf numFmtId="208" fontId="31" fillId="2" borderId="0" xfId="2" applyNumberFormat="1" applyFont="1" applyFill="1" applyBorder="1" applyAlignment="1">
      <alignment horizontal="right"/>
    </xf>
    <xf numFmtId="208" fontId="31" fillId="2" borderId="11" xfId="2" applyNumberFormat="1" applyFont="1" applyFill="1" applyBorder="1" applyAlignment="1">
      <alignment horizontal="right"/>
    </xf>
    <xf numFmtId="186" fontId="30" fillId="2" borderId="4" xfId="1" applyNumberFormat="1" applyFont="1" applyFill="1" applyBorder="1" applyAlignment="1">
      <alignment horizontal="right"/>
    </xf>
    <xf numFmtId="208" fontId="30" fillId="2" borderId="4" xfId="2" applyNumberFormat="1" applyFont="1" applyFill="1" applyBorder="1" applyAlignment="1">
      <alignment horizontal="right"/>
    </xf>
    <xf numFmtId="186" fontId="30" fillId="2" borderId="8" xfId="1" applyNumberFormat="1" applyFont="1" applyFill="1" applyBorder="1" applyAlignment="1">
      <alignment horizontal="right"/>
    </xf>
    <xf numFmtId="208" fontId="30" fillId="2" borderId="8" xfId="2" applyNumberFormat="1" applyFont="1" applyFill="1" applyBorder="1" applyAlignment="1">
      <alignment horizontal="right"/>
    </xf>
    <xf numFmtId="0" fontId="29" fillId="2" borderId="0" xfId="0" applyFont="1" applyFill="1" applyBorder="1" applyAlignment="1"/>
    <xf numFmtId="208" fontId="29" fillId="2" borderId="0" xfId="2" applyNumberFormat="1" applyFont="1" applyFill="1" applyBorder="1" applyAlignment="1"/>
    <xf numFmtId="208" fontId="31" fillId="2" borderId="17" xfId="2" applyNumberFormat="1" applyFont="1" applyFill="1" applyBorder="1" applyAlignment="1" applyProtection="1">
      <alignment horizontal="right" vertical="center"/>
      <protection locked="0"/>
    </xf>
    <xf numFmtId="186" fontId="3" fillId="2" borderId="18" xfId="0" applyNumberFormat="1" applyFont="1" applyFill="1" applyBorder="1" applyAlignment="1">
      <alignment vertical="center"/>
    </xf>
    <xf numFmtId="186" fontId="3" fillId="2" borderId="5" xfId="0" applyNumberFormat="1" applyFont="1" applyFill="1" applyBorder="1"/>
    <xf numFmtId="186" fontId="7" fillId="2" borderId="19" xfId="0" applyNumberFormat="1" applyFont="1" applyFill="1" applyBorder="1" applyAlignment="1">
      <alignment vertical="center"/>
    </xf>
    <xf numFmtId="208" fontId="7" fillId="2" borderId="17" xfId="2" applyNumberFormat="1" applyFont="1" applyFill="1" applyBorder="1" applyAlignment="1">
      <alignment vertical="center"/>
    </xf>
    <xf numFmtId="182" fontId="2" fillId="2" borderId="0" xfId="0" applyNumberFormat="1" applyFont="1" applyFill="1" applyAlignment="1">
      <alignment horizontal="right" vertical="center"/>
    </xf>
    <xf numFmtId="182" fontId="2" fillId="2" borderId="0" xfId="0" applyNumberFormat="1" applyFont="1" applyFill="1" applyAlignment="1">
      <alignment horizontal="left" vertical="center"/>
    </xf>
    <xf numFmtId="190" fontId="14" fillId="2" borderId="8" xfId="0" applyNumberFormat="1" applyFont="1" applyFill="1" applyBorder="1" applyAlignment="1">
      <alignment wrapText="1"/>
    </xf>
    <xf numFmtId="190" fontId="7" fillId="2" borderId="4" xfId="0" applyNumberFormat="1" applyFont="1" applyFill="1" applyBorder="1"/>
    <xf numFmtId="190" fontId="3" fillId="2" borderId="0" xfId="0" applyNumberFormat="1" applyFont="1" applyFill="1" applyBorder="1" applyAlignment="1"/>
    <xf numFmtId="186" fontId="5" fillId="2" borderId="0" xfId="1" applyNumberFormat="1" applyFont="1" applyFill="1" applyBorder="1" applyAlignment="1">
      <alignment horizontal="right" vertical="top"/>
    </xf>
    <xf numFmtId="208" fontId="5" fillId="2" borderId="0" xfId="2" applyNumberFormat="1" applyFont="1" applyFill="1" applyBorder="1" applyAlignment="1">
      <alignment horizontal="right" vertical="top"/>
    </xf>
    <xf numFmtId="190" fontId="2" fillId="0" borderId="4" xfId="0" applyNumberFormat="1" applyFont="1" applyFill="1" applyBorder="1" applyAlignment="1"/>
    <xf numFmtId="190" fontId="2" fillId="0" borderId="4" xfId="0" applyNumberFormat="1" applyFont="1" applyFill="1" applyBorder="1"/>
    <xf numFmtId="186" fontId="28" fillId="2" borderId="0" xfId="1" applyNumberFormat="1" applyFont="1" applyFill="1" applyBorder="1" applyAlignment="1">
      <alignment horizontal="right" vertical="center"/>
    </xf>
    <xf numFmtId="208" fontId="7" fillId="2" borderId="0" xfId="2" applyNumberFormat="1" applyFont="1" applyFill="1" applyBorder="1" applyAlignment="1">
      <alignment horizontal="right" vertical="center"/>
    </xf>
    <xf numFmtId="190" fontId="5" fillId="2" borderId="4" xfId="0" applyNumberFormat="1" applyFont="1" applyFill="1" applyBorder="1" applyAlignment="1">
      <alignment horizontal="left"/>
    </xf>
    <xf numFmtId="190" fontId="5" fillId="2" borderId="10" xfId="0" applyNumberFormat="1" applyFont="1" applyFill="1" applyBorder="1"/>
    <xf numFmtId="186" fontId="7" fillId="2" borderId="13" xfId="0" applyNumberFormat="1" applyFont="1" applyFill="1" applyBorder="1" applyProtection="1">
      <protection locked="0"/>
    </xf>
    <xf numFmtId="186" fontId="7" fillId="2" borderId="16" xfId="0" applyNumberFormat="1" applyFont="1" applyFill="1" applyBorder="1" applyProtection="1">
      <protection locked="0"/>
    </xf>
    <xf numFmtId="186" fontId="7" fillId="2" borderId="7" xfId="0" applyNumberFormat="1" applyFont="1" applyFill="1" applyBorder="1" applyProtection="1">
      <protection locked="0"/>
    </xf>
    <xf numFmtId="186"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208" fontId="31" fillId="2" borderId="18" xfId="2" applyNumberFormat="1" applyFont="1" applyFill="1" applyBorder="1" applyAlignment="1">
      <alignment horizontal="right"/>
    </xf>
    <xf numFmtId="208" fontId="3" fillId="2" borderId="5" xfId="2" applyNumberFormat="1" applyFont="1" applyFill="1" applyBorder="1" applyAlignment="1" applyProtection="1">
      <alignment horizontal="right"/>
      <protection locked="0"/>
    </xf>
    <xf numFmtId="182" fontId="2" fillId="2" borderId="0" xfId="0" applyNumberFormat="1" applyFont="1" applyFill="1" applyBorder="1" applyAlignment="1" applyProtection="1">
      <alignment horizontal="right"/>
      <protection locked="0"/>
    </xf>
    <xf numFmtId="190" fontId="2" fillId="2" borderId="0" xfId="0" applyNumberFormat="1" applyFont="1" applyFill="1" applyAlignment="1">
      <alignment horizontal="right"/>
    </xf>
    <xf numFmtId="190" fontId="2" fillId="2" borderId="0" xfId="0" applyNumberFormat="1" applyFont="1" applyFill="1" applyBorder="1" applyAlignment="1" applyProtection="1">
      <alignment horizontal="right"/>
      <protection locked="0"/>
    </xf>
    <xf numFmtId="208" fontId="27" fillId="2" borderId="4" xfId="2" applyNumberFormat="1" applyFont="1" applyFill="1" applyBorder="1" applyAlignment="1">
      <alignment horizontal="right"/>
    </xf>
    <xf numFmtId="208" fontId="7" fillId="2" borderId="8" xfId="2" applyNumberFormat="1" applyFont="1" applyFill="1" applyBorder="1" applyAlignment="1">
      <alignment horizontal="right"/>
    </xf>
    <xf numFmtId="210" fontId="7" fillId="2" borderId="7" xfId="1" applyNumberFormat="1" applyFont="1" applyFill="1" applyBorder="1" applyAlignment="1">
      <alignment horizontal="right"/>
    </xf>
    <xf numFmtId="210" fontId="28" fillId="2" borderId="7" xfId="1" applyNumberFormat="1" applyFont="1" applyFill="1" applyBorder="1" applyAlignment="1">
      <alignment horizontal="right"/>
    </xf>
    <xf numFmtId="210" fontId="3" fillId="2" borderId="4" xfId="1" applyNumberFormat="1" applyFont="1" applyFill="1" applyBorder="1" applyAlignment="1">
      <alignment horizontal="right"/>
    </xf>
    <xf numFmtId="210" fontId="12" fillId="2" borderId="4" xfId="1" applyNumberFormat="1" applyFont="1" applyFill="1" applyBorder="1" applyAlignment="1">
      <alignment horizontal="right"/>
    </xf>
    <xf numFmtId="210" fontId="7" fillId="2" borderId="4" xfId="1" applyNumberFormat="1" applyFont="1" applyFill="1" applyBorder="1" applyAlignment="1">
      <alignment horizontal="right"/>
    </xf>
    <xf numFmtId="210" fontId="28" fillId="2" borderId="4" xfId="1" applyNumberFormat="1" applyFont="1" applyFill="1" applyBorder="1" applyAlignment="1">
      <alignment horizontal="right"/>
    </xf>
    <xf numFmtId="210" fontId="7" fillId="2" borderId="8" xfId="1" applyNumberFormat="1" applyFont="1" applyFill="1" applyBorder="1" applyAlignment="1">
      <alignment horizontal="right"/>
    </xf>
    <xf numFmtId="210" fontId="28" fillId="2" borderId="8" xfId="1" applyNumberFormat="1" applyFont="1" applyFill="1" applyBorder="1" applyAlignment="1">
      <alignment horizontal="right"/>
    </xf>
    <xf numFmtId="210" fontId="3" fillId="2" borderId="4" xfId="1" applyNumberFormat="1" applyFont="1" applyFill="1" applyBorder="1" applyAlignment="1">
      <alignment horizontal="right" vertical="center"/>
    </xf>
    <xf numFmtId="210" fontId="12" fillId="2" borderId="4" xfId="1" applyNumberFormat="1" applyFont="1" applyFill="1" applyBorder="1" applyAlignment="1">
      <alignment horizontal="right" vertical="center"/>
    </xf>
    <xf numFmtId="210" fontId="7" fillId="2" borderId="4" xfId="1" applyNumberFormat="1" applyFont="1" applyFill="1" applyBorder="1" applyAlignment="1">
      <alignment horizontal="right" vertical="center"/>
    </xf>
    <xf numFmtId="210" fontId="28" fillId="2" borderId="4" xfId="1" applyNumberFormat="1" applyFont="1" applyFill="1" applyBorder="1" applyAlignment="1">
      <alignment horizontal="right" vertical="center"/>
    </xf>
    <xf numFmtId="210" fontId="7" fillId="2" borderId="8" xfId="1" applyNumberFormat="1" applyFont="1" applyFill="1" applyBorder="1" applyAlignment="1">
      <alignment horizontal="right" vertical="center"/>
    </xf>
    <xf numFmtId="210" fontId="28" fillId="2" borderId="8" xfId="1" applyNumberFormat="1" applyFont="1" applyFill="1" applyBorder="1" applyAlignment="1">
      <alignment horizontal="right" vertical="center"/>
    </xf>
    <xf numFmtId="210" fontId="3" fillId="2" borderId="4" xfId="0" applyNumberFormat="1" applyFont="1" applyFill="1" applyBorder="1"/>
    <xf numFmtId="210" fontId="12" fillId="2" borderId="4" xfId="0" applyNumberFormat="1" applyFont="1" applyFill="1" applyBorder="1"/>
    <xf numFmtId="210" fontId="7" fillId="2" borderId="4" xfId="0" applyNumberFormat="1" applyFont="1" applyFill="1" applyBorder="1"/>
    <xf numFmtId="210" fontId="28" fillId="2" borderId="4" xfId="0" applyNumberFormat="1" applyFont="1" applyFill="1" applyBorder="1"/>
    <xf numFmtId="210" fontId="2" fillId="2" borderId="4" xfId="0" applyNumberFormat="1" applyFont="1" applyFill="1" applyBorder="1" applyAlignment="1"/>
    <xf numFmtId="210" fontId="3" fillId="2" borderId="4" xfId="0" applyNumberFormat="1" applyFont="1" applyFill="1" applyBorder="1" applyProtection="1">
      <protection locked="0"/>
    </xf>
    <xf numFmtId="210" fontId="12" fillId="2" borderId="4" xfId="0" applyNumberFormat="1" applyFont="1" applyFill="1" applyBorder="1" applyProtection="1">
      <protection locked="0"/>
    </xf>
    <xf numFmtId="210" fontId="7" fillId="2" borderId="4" xfId="0" applyNumberFormat="1" applyFont="1" applyFill="1" applyBorder="1" applyProtection="1">
      <protection locked="0"/>
    </xf>
    <xf numFmtId="210" fontId="28" fillId="2" borderId="4" xfId="0" applyNumberFormat="1" applyFont="1" applyFill="1" applyBorder="1" applyProtection="1">
      <protection locked="0"/>
    </xf>
    <xf numFmtId="210" fontId="3" fillId="2" borderId="0" xfId="0" applyNumberFormat="1" applyFont="1" applyFill="1"/>
    <xf numFmtId="210" fontId="7" fillId="2" borderId="8" xfId="0" applyNumberFormat="1" applyFont="1" applyFill="1" applyBorder="1" applyProtection="1">
      <protection locked="0"/>
    </xf>
    <xf numFmtId="210" fontId="28" fillId="2" borderId="8" xfId="0" applyNumberFormat="1" applyFont="1" applyFill="1" applyBorder="1" applyProtection="1">
      <protection locked="0"/>
    </xf>
    <xf numFmtId="210" fontId="12" fillId="2" borderId="5" xfId="0" applyNumberFormat="1" applyFont="1" applyFill="1" applyBorder="1" applyProtection="1">
      <protection locked="0"/>
    </xf>
    <xf numFmtId="210" fontId="3" fillId="2" borderId="0" xfId="0" applyNumberFormat="1" applyFont="1" applyFill="1" applyBorder="1" applyProtection="1">
      <protection locked="0"/>
    </xf>
    <xf numFmtId="210" fontId="28" fillId="2" borderId="5" xfId="0" applyNumberFormat="1" applyFont="1" applyFill="1" applyBorder="1" applyProtection="1">
      <protection locked="0"/>
    </xf>
    <xf numFmtId="210" fontId="2" fillId="2" borderId="4" xfId="0" applyNumberFormat="1" applyFont="1" applyFill="1" applyBorder="1" applyAlignment="1">
      <alignment horizontal="left"/>
    </xf>
    <xf numFmtId="210" fontId="3" fillId="2" borderId="4" xfId="0" applyNumberFormat="1" applyFont="1" applyFill="1" applyBorder="1" applyAlignment="1" applyProtection="1">
      <alignment horizontal="right"/>
      <protection locked="0"/>
    </xf>
    <xf numFmtId="210" fontId="12" fillId="2" borderId="5" xfId="0" applyNumberFormat="1" applyFont="1" applyFill="1" applyBorder="1" applyAlignment="1" applyProtection="1">
      <alignment horizontal="right"/>
      <protection locked="0"/>
    </xf>
    <xf numFmtId="210" fontId="3" fillId="2" borderId="7" xfId="0" applyNumberFormat="1" applyFont="1" applyFill="1" applyBorder="1" applyProtection="1">
      <protection locked="0"/>
    </xf>
    <xf numFmtId="210" fontId="12" fillId="2" borderId="7" xfId="0" applyNumberFormat="1" applyFont="1" applyFill="1" applyBorder="1" applyProtection="1">
      <protection locked="0"/>
    </xf>
    <xf numFmtId="210" fontId="3" fillId="2" borderId="8" xfId="0" applyNumberFormat="1" applyFont="1" applyFill="1" applyBorder="1" applyProtection="1">
      <protection locked="0"/>
    </xf>
    <xf numFmtId="210" fontId="12" fillId="2" borderId="8" xfId="0" applyNumberFormat="1" applyFont="1" applyFill="1" applyBorder="1" applyProtection="1">
      <protection locked="0"/>
    </xf>
    <xf numFmtId="210" fontId="7" fillId="2" borderId="11" xfId="0" applyNumberFormat="1" applyFont="1" applyFill="1" applyBorder="1" applyProtection="1">
      <protection locked="0"/>
    </xf>
    <xf numFmtId="210" fontId="28" fillId="2" borderId="3" xfId="0" applyNumberFormat="1" applyFont="1" applyFill="1" applyBorder="1" applyProtection="1">
      <protection locked="0"/>
    </xf>
    <xf numFmtId="210" fontId="3" fillId="2" borderId="4" xfId="0" applyNumberFormat="1" applyFont="1" applyFill="1" applyBorder="1" applyAlignment="1">
      <alignment horizontal="center"/>
    </xf>
    <xf numFmtId="210" fontId="7" fillId="2" borderId="8" xfId="0" applyNumberFormat="1" applyFont="1" applyFill="1" applyBorder="1" applyAlignment="1">
      <alignment vertical="center"/>
    </xf>
    <xf numFmtId="210" fontId="7" fillId="2" borderId="10" xfId="1" applyNumberFormat="1" applyFont="1" applyFill="1" applyBorder="1" applyAlignment="1" applyProtection="1">
      <protection locked="0"/>
    </xf>
    <xf numFmtId="210" fontId="3" fillId="2" borderId="10" xfId="1" applyNumberFormat="1" applyFont="1" applyFill="1" applyBorder="1" applyAlignment="1" applyProtection="1">
      <protection locked="0"/>
    </xf>
    <xf numFmtId="210" fontId="30" fillId="2" borderId="2" xfId="1" applyNumberFormat="1" applyFont="1" applyFill="1" applyBorder="1" applyAlignment="1">
      <alignment horizontal="right"/>
    </xf>
    <xf numFmtId="210" fontId="31" fillId="2" borderId="3" xfId="1" applyNumberFormat="1" applyFont="1" applyFill="1" applyBorder="1" applyAlignment="1">
      <alignment horizontal="right"/>
    </xf>
    <xf numFmtId="210" fontId="31" fillId="2" borderId="2" xfId="1" applyNumberFormat="1" applyFont="1" applyFill="1" applyBorder="1" applyAlignment="1">
      <alignment horizontal="right"/>
    </xf>
    <xf numFmtId="210" fontId="31" fillId="2" borderId="17" xfId="1" applyNumberFormat="1" applyFont="1" applyFill="1" applyBorder="1" applyAlignment="1" applyProtection="1">
      <alignment horizontal="right" vertical="center"/>
      <protection locked="0"/>
    </xf>
    <xf numFmtId="210" fontId="31" fillId="2" borderId="0" xfId="1" applyNumberFormat="1" applyFont="1" applyFill="1" applyBorder="1" applyAlignment="1">
      <alignment horizontal="right"/>
    </xf>
    <xf numFmtId="210" fontId="31" fillId="2" borderId="11" xfId="1" applyNumberFormat="1" applyFont="1" applyFill="1" applyBorder="1" applyAlignment="1">
      <alignment horizontal="right"/>
    </xf>
    <xf numFmtId="210" fontId="30" fillId="2" borderId="4" xfId="1" applyNumberFormat="1" applyFont="1" applyFill="1" applyBorder="1" applyAlignment="1">
      <alignment horizontal="right"/>
    </xf>
    <xf numFmtId="210" fontId="30" fillId="2" borderId="8" xfId="1" applyNumberFormat="1" applyFont="1" applyFill="1" applyBorder="1" applyAlignment="1">
      <alignment horizontal="right"/>
    </xf>
    <xf numFmtId="210" fontId="3" fillId="2" borderId="13" xfId="1" applyNumberFormat="1" applyFont="1" applyFill="1" applyBorder="1" applyAlignment="1"/>
    <xf numFmtId="210" fontId="31" fillId="2" borderId="18" xfId="1" applyNumberFormat="1" applyFont="1" applyFill="1" applyBorder="1" applyAlignment="1">
      <alignment horizontal="right"/>
    </xf>
    <xf numFmtId="182" fontId="3" fillId="2" borderId="11" xfId="0" applyNumberFormat="1" applyFont="1" applyFill="1" applyBorder="1" applyAlignment="1">
      <alignment horizontal="center"/>
    </xf>
    <xf numFmtId="190" fontId="21" fillId="2" borderId="4" xfId="0" applyNumberFormat="1" applyFont="1" applyFill="1" applyBorder="1"/>
    <xf numFmtId="182" fontId="2" fillId="2" borderId="11" xfId="0" applyNumberFormat="1" applyFont="1" applyFill="1" applyBorder="1" applyAlignment="1" applyProtection="1">
      <alignment horizontal="center" vertical="center"/>
      <protection locked="0"/>
    </xf>
    <xf numFmtId="186" fontId="12" fillId="2" borderId="8" xfId="1" applyNumberFormat="1" applyFont="1" applyFill="1" applyBorder="1" applyAlignment="1">
      <alignment horizontal="right"/>
    </xf>
    <xf numFmtId="186" fontId="3" fillId="2" borderId="10" xfId="1" applyNumberFormat="1" applyFont="1" applyFill="1" applyBorder="1" applyAlignment="1">
      <alignment horizontal="right"/>
    </xf>
    <xf numFmtId="208" fontId="3" fillId="2" borderId="5" xfId="2" applyNumberFormat="1" applyFont="1" applyFill="1" applyBorder="1" applyAlignment="1">
      <alignment horizontal="right"/>
    </xf>
    <xf numFmtId="186" fontId="3" fillId="2" borderId="10" xfId="1" applyNumberFormat="1" applyFont="1" applyFill="1" applyBorder="1" applyAlignment="1">
      <alignment horizontal="right" vertical="center"/>
    </xf>
    <xf numFmtId="208" fontId="3" fillId="2" borderId="5" xfId="2" applyNumberFormat="1" applyFont="1" applyFill="1" applyBorder="1" applyAlignment="1">
      <alignment horizontal="right" vertical="center"/>
    </xf>
    <xf numFmtId="208" fontId="3" fillId="2" borderId="8" xfId="2" applyNumberFormat="1" applyFont="1" applyFill="1" applyBorder="1" applyAlignment="1">
      <alignment horizontal="right" vertical="center"/>
    </xf>
    <xf numFmtId="186" fontId="3" fillId="2" borderId="0" xfId="1" applyNumberFormat="1" applyFont="1" applyFill="1" applyBorder="1" applyAlignment="1">
      <alignment horizontal="right" vertical="center"/>
    </xf>
    <xf numFmtId="182" fontId="3" fillId="2" borderId="0" xfId="0" applyNumberFormat="1" applyFont="1" applyFill="1" applyAlignment="1">
      <alignment horizontal="centerContinuous"/>
    </xf>
    <xf numFmtId="182" fontId="3" fillId="2" borderId="0" xfId="0" applyNumberFormat="1" applyFont="1" applyFill="1"/>
    <xf numFmtId="182" fontId="3" fillId="2" borderId="3" xfId="0" applyNumberFormat="1" applyFont="1" applyFill="1" applyBorder="1" applyAlignment="1">
      <alignment horizontal="left"/>
    </xf>
    <xf numFmtId="208" fontId="3" fillId="2" borderId="9" xfId="2" applyNumberFormat="1" applyFont="1" applyFill="1" applyBorder="1" applyProtection="1">
      <protection locked="0"/>
    </xf>
    <xf numFmtId="182" fontId="3" fillId="2" borderId="2" xfId="0" applyNumberFormat="1" applyFont="1" applyFill="1" applyBorder="1" applyAlignment="1">
      <alignment horizontal="left"/>
    </xf>
    <xf numFmtId="186" fontId="2" fillId="2" borderId="4" xfId="0" applyNumberFormat="1" applyFont="1" applyFill="1" applyBorder="1" applyAlignment="1" applyProtection="1">
      <alignment vertical="center"/>
      <protection locked="0"/>
    </xf>
    <xf numFmtId="208" fontId="3" fillId="2" borderId="5" xfId="2" applyNumberFormat="1" applyFont="1" applyFill="1" applyBorder="1" applyAlignment="1" applyProtection="1">
      <alignment vertical="center"/>
      <protection locked="0"/>
    </xf>
    <xf numFmtId="190" fontId="3" fillId="2" borderId="0" xfId="0" applyNumberFormat="1" applyFont="1" applyFill="1" applyAlignment="1">
      <alignment horizontal="center" vertical="center"/>
    </xf>
    <xf numFmtId="184"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86" fontId="2" fillId="2" borderId="0" xfId="0" applyNumberFormat="1" applyFont="1" applyFill="1" applyBorder="1" applyAlignment="1">
      <alignment horizontal="center" vertical="center"/>
    </xf>
    <xf numFmtId="208" fontId="2" fillId="2" borderId="0" xfId="2" applyNumberFormat="1" applyFont="1" applyFill="1" applyBorder="1" applyAlignment="1">
      <alignment horizontal="center" vertical="center"/>
    </xf>
    <xf numFmtId="182" fontId="2" fillId="2" borderId="0" xfId="0" applyNumberFormat="1" applyFont="1" applyFill="1" applyBorder="1" applyAlignment="1">
      <alignment horizontal="center" vertical="center"/>
    </xf>
    <xf numFmtId="190" fontId="2" fillId="2" borderId="0" xfId="0" applyNumberFormat="1" applyFont="1" applyFill="1" applyAlignment="1">
      <alignment horizontal="center" vertical="center"/>
    </xf>
    <xf numFmtId="210" fontId="3" fillId="2" borderId="0" xfId="0" applyNumberFormat="1" applyFont="1" applyFill="1" applyBorder="1"/>
    <xf numFmtId="210" fontId="3" fillId="2" borderId="6" xfId="0" applyNumberFormat="1" applyFont="1" applyFill="1" applyBorder="1" applyAlignment="1">
      <alignment vertical="center"/>
    </xf>
    <xf numFmtId="210" fontId="7" fillId="2" borderId="14" xfId="0" applyNumberFormat="1" applyFont="1" applyFill="1" applyBorder="1" applyAlignment="1">
      <alignment vertical="center"/>
    </xf>
    <xf numFmtId="190" fontId="10" fillId="2" borderId="4" xfId="0" applyNumberFormat="1" applyFont="1" applyFill="1" applyBorder="1" applyAlignment="1">
      <alignment vertical="center"/>
    </xf>
    <xf numFmtId="208" fontId="3" fillId="2" borderId="0" xfId="2" applyNumberFormat="1" applyFont="1" applyFill="1" applyBorder="1" applyAlignment="1" applyProtection="1">
      <alignment vertical="center"/>
      <protection locked="0"/>
    </xf>
    <xf numFmtId="208" fontId="3" fillId="2" borderId="0" xfId="2" applyNumberFormat="1" applyFont="1" applyFill="1" applyBorder="1" applyProtection="1">
      <protection locked="0"/>
    </xf>
    <xf numFmtId="182" fontId="2" fillId="2" borderId="7" xfId="0" applyNumberFormat="1" applyFont="1" applyFill="1" applyBorder="1"/>
    <xf numFmtId="182" fontId="2" fillId="2" borderId="4" xfId="0" applyNumberFormat="1" applyFont="1" applyFill="1" applyBorder="1"/>
    <xf numFmtId="182" fontId="3" fillId="2" borderId="7" xfId="0" applyNumberFormat="1" applyFont="1" applyFill="1" applyBorder="1"/>
    <xf numFmtId="182" fontId="3" fillId="2" borderId="4" xfId="0" applyNumberFormat="1" applyFont="1" applyFill="1" applyBorder="1"/>
    <xf numFmtId="186" fontId="12" fillId="2" borderId="0" xfId="1" applyNumberFormat="1" applyFont="1" applyFill="1" applyBorder="1" applyAlignment="1">
      <alignment horizontal="right" vertical="center"/>
    </xf>
    <xf numFmtId="190" fontId="5" fillId="2" borderId="0" xfId="0" applyNumberFormat="1" applyFont="1" applyFill="1" applyBorder="1"/>
    <xf numFmtId="186" fontId="12" fillId="2" borderId="0" xfId="1" applyNumberFormat="1" applyFont="1" applyFill="1" applyBorder="1" applyAlignment="1">
      <alignment horizontal="right"/>
    </xf>
    <xf numFmtId="186" fontId="2" fillId="2" borderId="7" xfId="0" applyNumberFormat="1" applyFont="1" applyFill="1" applyBorder="1" applyAlignment="1" applyProtection="1">
      <alignment vertical="center"/>
      <protection locked="0"/>
    </xf>
    <xf numFmtId="182" fontId="2" fillId="2" borderId="11" xfId="0" applyNumberFormat="1" applyFont="1" applyFill="1" applyBorder="1" applyAlignment="1">
      <alignment horizontal="left"/>
    </xf>
    <xf numFmtId="190" fontId="14" fillId="2" borderId="20" xfId="0" applyNumberFormat="1" applyFont="1" applyFill="1" applyBorder="1" applyAlignment="1">
      <alignment vertical="center" wrapText="1"/>
    </xf>
    <xf numFmtId="186" fontId="14" fillId="2" borderId="21" xfId="0" applyNumberFormat="1" applyFont="1" applyFill="1" applyBorder="1" applyAlignment="1">
      <alignment vertical="center"/>
    </xf>
    <xf numFmtId="210" fontId="7" fillId="2" borderId="20" xfId="0" applyNumberFormat="1" applyFont="1" applyFill="1" applyBorder="1" applyAlignment="1">
      <alignment vertical="center"/>
    </xf>
    <xf numFmtId="190"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82" fontId="2" fillId="2" borderId="18" xfId="0" applyNumberFormat="1" applyFont="1" applyFill="1" applyBorder="1" applyAlignment="1">
      <alignment horizontal="center"/>
    </xf>
    <xf numFmtId="182" fontId="2" fillId="2" borderId="7" xfId="0" applyNumberFormat="1" applyFont="1" applyFill="1" applyBorder="1" applyAlignment="1">
      <alignment horizontal="center"/>
    </xf>
    <xf numFmtId="190" fontId="2" fillId="2" borderId="7" xfId="0" applyNumberFormat="1" applyFont="1" applyFill="1" applyBorder="1"/>
    <xf numFmtId="208" fontId="3" fillId="2" borderId="4" xfId="2" applyNumberFormat="1" applyFont="1" applyFill="1" applyBorder="1" applyAlignment="1">
      <alignment vertical="center"/>
    </xf>
    <xf numFmtId="208" fontId="7" fillId="2" borderId="4" xfId="2" applyNumberFormat="1" applyFont="1" applyFill="1" applyBorder="1" applyAlignment="1">
      <alignment vertical="center"/>
    </xf>
    <xf numFmtId="208" fontId="3" fillId="2" borderId="22" xfId="2" applyNumberFormat="1" applyFont="1" applyFill="1" applyBorder="1"/>
    <xf numFmtId="190" fontId="10" fillId="2" borderId="7" xfId="0" applyNumberFormat="1" applyFont="1" applyFill="1" applyBorder="1" applyAlignment="1">
      <alignment vertical="center"/>
    </xf>
    <xf numFmtId="186" fontId="2" fillId="2" borderId="18" xfId="0" applyNumberFormat="1" applyFont="1" applyFill="1" applyBorder="1" applyAlignment="1" applyProtection="1">
      <alignment vertical="center"/>
      <protection locked="0"/>
    </xf>
    <xf numFmtId="186" fontId="12" fillId="2" borderId="7" xfId="1" applyNumberFormat="1" applyFont="1" applyFill="1" applyBorder="1" applyAlignment="1">
      <alignment horizontal="right" vertical="center"/>
    </xf>
    <xf numFmtId="208" fontId="3" fillId="2" borderId="18" xfId="2" applyNumberFormat="1" applyFont="1" applyFill="1" applyBorder="1" applyAlignment="1" applyProtection="1">
      <alignment vertical="center"/>
      <protection locked="0"/>
    </xf>
    <xf numFmtId="190" fontId="2" fillId="2" borderId="10" xfId="0" applyNumberFormat="1" applyFont="1" applyFill="1" applyBorder="1" applyAlignment="1">
      <alignment horizontal="left" indent="10"/>
    </xf>
    <xf numFmtId="0" fontId="24" fillId="2" borderId="2" xfId="0" applyFont="1" applyFill="1" applyBorder="1" applyAlignment="1"/>
    <xf numFmtId="186" fontId="3" fillId="2" borderId="5" xfId="0" applyNumberFormat="1" applyFont="1" applyFill="1" applyBorder="1" applyAlignment="1">
      <alignment vertical="center"/>
    </xf>
    <xf numFmtId="186" fontId="3" fillId="2" borderId="12" xfId="1" applyNumberFormat="1" applyFont="1" applyFill="1" applyBorder="1" applyAlignment="1">
      <alignment horizontal="right" vertical="center"/>
    </xf>
    <xf numFmtId="186" fontId="3" fillId="2" borderId="8" xfId="1" applyNumberFormat="1" applyFont="1" applyFill="1" applyBorder="1" applyAlignment="1">
      <alignment horizontal="right" vertical="center"/>
    </xf>
    <xf numFmtId="186" fontId="3" fillId="2" borderId="4" xfId="0" applyNumberFormat="1" applyFont="1" applyFill="1" applyBorder="1" applyAlignment="1" applyProtection="1">
      <alignment vertical="center"/>
      <protection locked="0"/>
    </xf>
    <xf numFmtId="186" fontId="3" fillId="2" borderId="5" xfId="0" applyNumberFormat="1" applyFont="1" applyFill="1" applyBorder="1" applyAlignment="1" applyProtection="1">
      <alignment vertical="center"/>
      <protection locked="0"/>
    </xf>
    <xf numFmtId="210"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210" fontId="3" fillId="2" borderId="10" xfId="0" applyNumberFormat="1" applyFont="1" applyFill="1" applyBorder="1"/>
    <xf numFmtId="210" fontId="7" fillId="2" borderId="3" xfId="1" applyNumberFormat="1" applyFont="1" applyFill="1" applyBorder="1" applyAlignment="1">
      <alignment horizontal="right"/>
    </xf>
    <xf numFmtId="208" fontId="7" fillId="2" borderId="3" xfId="2" applyNumberFormat="1" applyFont="1" applyFill="1" applyBorder="1" applyAlignment="1">
      <alignment horizontal="right"/>
    </xf>
    <xf numFmtId="210" fontId="7" fillId="2" borderId="2" xfId="1" applyNumberFormat="1" applyFont="1" applyFill="1" applyBorder="1" applyAlignment="1">
      <alignment horizontal="right"/>
    </xf>
    <xf numFmtId="208" fontId="7" fillId="2" borderId="2" xfId="2" applyNumberFormat="1" applyFont="1" applyFill="1" applyBorder="1" applyAlignment="1">
      <alignment horizontal="right"/>
    </xf>
    <xf numFmtId="210" fontId="7" fillId="2" borderId="11" xfId="1" applyNumberFormat="1" applyFont="1" applyFill="1" applyBorder="1" applyAlignment="1">
      <alignment horizontal="right"/>
    </xf>
    <xf numFmtId="208" fontId="7" fillId="2" borderId="11" xfId="2" applyNumberFormat="1" applyFont="1" applyFill="1" applyBorder="1" applyAlignment="1">
      <alignment horizontal="right"/>
    </xf>
    <xf numFmtId="210" fontId="3" fillId="2" borderId="8" xfId="1" applyNumberFormat="1" applyFont="1" applyFill="1" applyBorder="1" applyAlignment="1">
      <alignment horizontal="right"/>
    </xf>
    <xf numFmtId="210" fontId="3" fillId="2" borderId="6" xfId="1" applyNumberFormat="1" applyFont="1" applyFill="1" applyBorder="1" applyAlignment="1">
      <alignment horizontal="right"/>
    </xf>
    <xf numFmtId="208" fontId="3" fillId="2" borderId="6" xfId="2" applyNumberFormat="1" applyFont="1" applyFill="1" applyBorder="1" applyAlignment="1">
      <alignment horizontal="right"/>
    </xf>
    <xf numFmtId="210" fontId="3" fillId="2" borderId="0" xfId="1" applyNumberFormat="1" applyFont="1" applyFill="1" applyBorder="1" applyAlignment="1">
      <alignment horizontal="right"/>
    </xf>
    <xf numFmtId="210" fontId="7" fillId="2" borderId="17" xfId="1" applyNumberFormat="1" applyFont="1" applyFill="1" applyBorder="1" applyAlignment="1" applyProtection="1">
      <alignment horizontal="right" vertical="center"/>
      <protection locked="0"/>
    </xf>
    <xf numFmtId="208" fontId="7" fillId="2" borderId="17" xfId="2" applyNumberFormat="1" applyFont="1" applyFill="1" applyBorder="1" applyAlignment="1" applyProtection="1">
      <alignment horizontal="right" vertical="center"/>
      <protection locked="0"/>
    </xf>
    <xf numFmtId="190" fontId="34" fillId="2" borderId="10" xfId="0" applyNumberFormat="1" applyFont="1" applyFill="1" applyBorder="1" applyAlignment="1">
      <alignment horizontal="left" wrapText="1" indent="10"/>
    </xf>
    <xf numFmtId="190" fontId="34" fillId="2" borderId="10" xfId="0" applyNumberFormat="1" applyFont="1" applyFill="1" applyBorder="1" applyAlignment="1">
      <alignment horizontal="left" indent="6"/>
    </xf>
    <xf numFmtId="190" fontId="33" fillId="2" borderId="10" xfId="0" applyNumberFormat="1" applyFont="1" applyFill="1" applyBorder="1" applyAlignment="1">
      <alignment horizontal="left" indent="6"/>
    </xf>
    <xf numFmtId="190" fontId="21" fillId="2" borderId="10" xfId="0" applyNumberFormat="1" applyFont="1" applyFill="1" applyBorder="1" applyAlignment="1">
      <alignment horizontal="left" wrapText="1" indent="10"/>
    </xf>
    <xf numFmtId="190" fontId="21" fillId="2" borderId="10" xfId="0" applyNumberFormat="1" applyFont="1" applyFill="1" applyBorder="1" applyAlignment="1">
      <alignment horizontal="left" indent="6"/>
    </xf>
    <xf numFmtId="186" fontId="28" fillId="2" borderId="0" xfId="0" applyNumberFormat="1" applyFont="1" applyFill="1" applyBorder="1" applyProtection="1">
      <protection locked="0"/>
    </xf>
    <xf numFmtId="186" fontId="28" fillId="2" borderId="11" xfId="0" applyNumberFormat="1" applyFont="1" applyFill="1" applyBorder="1" applyProtection="1">
      <protection locked="0"/>
    </xf>
    <xf numFmtId="210" fontId="7" fillId="2" borderId="0" xfId="0" applyNumberFormat="1" applyFont="1" applyFill="1" applyBorder="1" applyAlignment="1">
      <alignment vertical="center"/>
    </xf>
    <xf numFmtId="186" fontId="28" fillId="2" borderId="9" xfId="0" applyNumberFormat="1" applyFont="1" applyFill="1" applyBorder="1" applyProtection="1">
      <protection locked="0"/>
    </xf>
    <xf numFmtId="208" fontId="7" fillId="2" borderId="9" xfId="2" applyNumberFormat="1" applyFont="1" applyFill="1" applyBorder="1" applyProtection="1">
      <protection locked="0"/>
    </xf>
    <xf numFmtId="186" fontId="28" fillId="2" borderId="18" xfId="0" applyNumberFormat="1" applyFont="1" applyFill="1" applyBorder="1" applyProtection="1">
      <protection locked="0"/>
    </xf>
    <xf numFmtId="208" fontId="7" fillId="2" borderId="18" xfId="2" applyNumberFormat="1" applyFont="1" applyFill="1" applyBorder="1" applyProtection="1">
      <protection locked="0"/>
    </xf>
    <xf numFmtId="210" fontId="7" fillId="2" borderId="11" xfId="0" applyNumberFormat="1" applyFont="1" applyFill="1" applyBorder="1" applyAlignment="1" applyProtection="1">
      <alignment vertical="center"/>
      <protection locked="0"/>
    </xf>
    <xf numFmtId="210" fontId="28" fillId="2" borderId="3" xfId="0" applyNumberFormat="1" applyFont="1" applyFill="1" applyBorder="1" applyAlignment="1" applyProtection="1">
      <alignment vertical="center"/>
      <protection locked="0"/>
    </xf>
    <xf numFmtId="208" fontId="7" fillId="2" borderId="3" xfId="2" applyNumberFormat="1" applyFont="1" applyFill="1" applyBorder="1" applyAlignment="1" applyProtection="1">
      <alignment vertical="center"/>
      <protection locked="0"/>
    </xf>
    <xf numFmtId="186" fontId="28" fillId="2" borderId="7" xfId="0" applyNumberFormat="1" applyFont="1" applyFill="1" applyBorder="1" applyProtection="1">
      <protection locked="0"/>
    </xf>
    <xf numFmtId="190" fontId="14" fillId="2" borderId="11" xfId="0" applyNumberFormat="1" applyFont="1" applyFill="1" applyBorder="1" applyAlignment="1">
      <alignment horizontal="center"/>
    </xf>
    <xf numFmtId="210" fontId="7" fillId="2" borderId="11" xfId="0" applyNumberFormat="1" applyFont="1" applyFill="1" applyBorder="1" applyAlignment="1" applyProtection="1">
      <protection locked="0"/>
    </xf>
    <xf numFmtId="210" fontId="28" fillId="2" borderId="3" xfId="0" applyNumberFormat="1" applyFont="1" applyFill="1" applyBorder="1" applyAlignment="1" applyProtection="1">
      <protection locked="0"/>
    </xf>
    <xf numFmtId="208" fontId="7" fillId="2" borderId="3" xfId="2" applyNumberFormat="1" applyFont="1" applyFill="1" applyBorder="1" applyAlignment="1" applyProtection="1">
      <protection locked="0"/>
    </xf>
    <xf numFmtId="210" fontId="12" fillId="2" borderId="11" xfId="0" applyNumberFormat="1" applyFont="1" applyFill="1" applyBorder="1" applyAlignment="1" applyProtection="1">
      <alignment vertical="center"/>
      <protection locked="0"/>
    </xf>
    <xf numFmtId="210" fontId="7" fillId="2" borderId="13" xfId="0" applyNumberFormat="1" applyFont="1" applyFill="1" applyBorder="1" applyProtection="1">
      <protection locked="0"/>
    </xf>
    <xf numFmtId="210" fontId="7" fillId="2" borderId="7" xfId="0" applyNumberFormat="1" applyFont="1" applyFill="1" applyBorder="1" applyProtection="1">
      <protection locked="0"/>
    </xf>
    <xf numFmtId="210" fontId="28" fillId="2" borderId="18" xfId="0" applyNumberFormat="1" applyFont="1" applyFill="1" applyBorder="1" applyProtection="1">
      <protection locked="0"/>
    </xf>
    <xf numFmtId="210" fontId="7" fillId="2" borderId="16" xfId="0" applyNumberFormat="1" applyFont="1" applyFill="1" applyBorder="1" applyProtection="1">
      <protection locked="0"/>
    </xf>
    <xf numFmtId="210" fontId="28" fillId="2" borderId="9" xfId="0" applyNumberFormat="1" applyFont="1" applyFill="1" applyBorder="1" applyProtection="1">
      <protection locked="0"/>
    </xf>
    <xf numFmtId="208" fontId="7" fillId="2" borderId="11" xfId="2" applyNumberFormat="1" applyFont="1" applyFill="1" applyBorder="1" applyAlignment="1" applyProtection="1">
      <alignment vertical="center"/>
      <protection locked="0"/>
    </xf>
    <xf numFmtId="190" fontId="3" fillId="2" borderId="0" xfId="0" applyNumberFormat="1" applyFont="1" applyFill="1" applyAlignment="1">
      <alignment horizontal="left" vertical="center"/>
    </xf>
    <xf numFmtId="210" fontId="3" fillId="2" borderId="10" xfId="1" applyNumberFormat="1" applyFont="1" applyFill="1" applyBorder="1" applyAlignment="1" applyProtection="1">
      <alignment horizontal="left" vertical="center"/>
      <protection locked="0"/>
    </xf>
    <xf numFmtId="208" fontId="3" fillId="2" borderId="4" xfId="2" applyNumberFormat="1" applyFont="1" applyFill="1" applyBorder="1" applyAlignment="1" applyProtection="1">
      <alignment horizontal="left" vertical="center"/>
      <protection locked="0"/>
    </xf>
    <xf numFmtId="184"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90" fontId="3" fillId="3" borderId="0" xfId="0" applyNumberFormat="1" applyFont="1" applyFill="1" applyAlignment="1">
      <alignment horizontal="left"/>
    </xf>
    <xf numFmtId="210" fontId="3" fillId="3" borderId="10" xfId="1" applyNumberFormat="1" applyFont="1" applyFill="1" applyBorder="1" applyAlignment="1" applyProtection="1">
      <protection locked="0"/>
    </xf>
    <xf numFmtId="208" fontId="3" fillId="3" borderId="4" xfId="2" applyNumberFormat="1" applyFont="1" applyFill="1" applyBorder="1" applyAlignment="1" applyProtection="1">
      <protection locked="0"/>
    </xf>
    <xf numFmtId="184"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210" fontId="7" fillId="3" borderId="10" xfId="1" applyNumberFormat="1" applyFont="1" applyFill="1" applyBorder="1" applyAlignment="1" applyProtection="1">
      <protection locked="0"/>
    </xf>
    <xf numFmtId="208" fontId="7" fillId="3" borderId="4" xfId="2" applyNumberFormat="1" applyFont="1" applyFill="1" applyBorder="1" applyAlignment="1" applyProtection="1">
      <protection locked="0"/>
    </xf>
    <xf numFmtId="184" fontId="10" fillId="3" borderId="10" xfId="1" applyNumberFormat="1" applyFont="1" applyFill="1" applyBorder="1" applyAlignment="1" applyProtection="1">
      <protection locked="0"/>
    </xf>
    <xf numFmtId="3" fontId="3" fillId="3" borderId="0" xfId="0" applyNumberFormat="1" applyFont="1" applyFill="1" applyBorder="1"/>
    <xf numFmtId="184" fontId="2" fillId="3" borderId="10" xfId="1" applyNumberFormat="1" applyFont="1" applyFill="1" applyBorder="1" applyAlignment="1" applyProtection="1">
      <protection locked="0"/>
    </xf>
    <xf numFmtId="190" fontId="6" fillId="3" borderId="0" xfId="0" applyNumberFormat="1" applyFont="1" applyFill="1" applyAlignment="1">
      <alignment horizontal="left"/>
    </xf>
    <xf numFmtId="184"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200" fontId="2" fillId="3" borderId="0" xfId="0" applyNumberFormat="1" applyFont="1" applyFill="1" applyAlignment="1">
      <alignment horizontal="left"/>
    </xf>
    <xf numFmtId="182" fontId="2" fillId="3" borderId="0" xfId="0" applyNumberFormat="1" applyFont="1" applyFill="1"/>
    <xf numFmtId="182" fontId="2" fillId="3" borderId="0" xfId="0" applyNumberFormat="1" applyFont="1" applyFill="1" applyAlignment="1"/>
    <xf numFmtId="200" fontId="2" fillId="3" borderId="0" xfId="0" applyNumberFormat="1" applyFont="1" applyFill="1" applyAlignment="1">
      <alignment horizontal="right"/>
    </xf>
    <xf numFmtId="190" fontId="4" fillId="3" borderId="0" xfId="0" applyNumberFormat="1" applyFont="1" applyFill="1" applyAlignment="1">
      <alignment horizontal="centerContinuous"/>
    </xf>
    <xf numFmtId="182" fontId="2" fillId="3" borderId="0" xfId="0" applyNumberFormat="1" applyFont="1" applyFill="1" applyAlignment="1">
      <alignment horizontal="centerContinuous"/>
    </xf>
    <xf numFmtId="182" fontId="15" fillId="3" borderId="0" xfId="0" applyNumberFormat="1" applyFont="1" applyFill="1" applyAlignment="1">
      <alignment horizontal="centerContinuous"/>
    </xf>
    <xf numFmtId="190" fontId="5" fillId="3" borderId="0" xfId="0" applyNumberFormat="1" applyFont="1" applyFill="1" applyAlignment="1">
      <alignment horizontal="right"/>
    </xf>
    <xf numFmtId="182" fontId="5" fillId="3" borderId="0" xfId="0" applyNumberFormat="1" applyFont="1" applyFill="1" applyAlignment="1">
      <alignment horizontal="right" vertical="center"/>
    </xf>
    <xf numFmtId="182" fontId="5" fillId="3" borderId="0" xfId="0" applyNumberFormat="1" applyFont="1" applyFill="1" applyAlignment="1">
      <alignment horizontal="left" vertical="center"/>
    </xf>
    <xf numFmtId="182" fontId="15" fillId="3" borderId="0" xfId="0" applyNumberFormat="1" applyFont="1" applyFill="1"/>
    <xf numFmtId="190" fontId="6" fillId="3" borderId="1" xfId="0" applyNumberFormat="1" applyFont="1" applyFill="1" applyBorder="1" applyAlignment="1">
      <alignment horizontal="left" vertical="center"/>
    </xf>
    <xf numFmtId="182" fontId="2" fillId="3" borderId="2" xfId="0" applyNumberFormat="1" applyFont="1" applyFill="1" applyBorder="1" applyAlignment="1">
      <alignment horizontal="left"/>
    </xf>
    <xf numFmtId="182" fontId="2" fillId="3" borderId="3" xfId="0" applyNumberFormat="1" applyFont="1" applyFill="1" applyBorder="1" applyAlignment="1">
      <alignment horizontal="left"/>
    </xf>
    <xf numFmtId="182" fontId="2" fillId="3" borderId="0" xfId="0" applyNumberFormat="1" applyFont="1" applyFill="1" applyBorder="1" applyAlignment="1">
      <alignment horizontal="left"/>
    </xf>
    <xf numFmtId="182"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208" fontId="22" fillId="3" borderId="0" xfId="2" applyNumberFormat="1" applyFont="1" applyFill="1" applyBorder="1" applyAlignment="1">
      <alignment horizontal="center" vertical="center"/>
    </xf>
    <xf numFmtId="190" fontId="2" fillId="3" borderId="0" xfId="0" applyNumberFormat="1" applyFont="1" applyFill="1"/>
    <xf numFmtId="208" fontId="6" fillId="3" borderId="0" xfId="2" applyNumberFormat="1" applyFont="1" applyFill="1" applyBorder="1" applyAlignment="1" applyProtection="1">
      <alignment horizontal="right"/>
      <protection locked="0"/>
    </xf>
    <xf numFmtId="0" fontId="23" fillId="3" borderId="0" xfId="0" applyFont="1" applyFill="1" applyBorder="1"/>
    <xf numFmtId="190" fontId="7" fillId="3" borderId="0" xfId="0" applyNumberFormat="1" applyFont="1" applyFill="1" applyAlignment="1">
      <alignment horizontal="left"/>
    </xf>
    <xf numFmtId="208" fontId="5" fillId="3" borderId="0" xfId="2" applyNumberFormat="1" applyFont="1" applyFill="1" applyBorder="1" applyAlignment="1" applyProtection="1">
      <alignment horizontal="right"/>
      <protection locked="0"/>
    </xf>
    <xf numFmtId="0" fontId="18" fillId="3" borderId="0" xfId="0" applyFont="1" applyFill="1" applyBorder="1"/>
    <xf numFmtId="208" fontId="2" fillId="3" borderId="0" xfId="2" applyNumberFormat="1" applyFont="1" applyFill="1" applyBorder="1" applyAlignment="1" applyProtection="1">
      <alignment horizontal="right"/>
      <protection locked="0"/>
    </xf>
    <xf numFmtId="0" fontId="17" fillId="3" borderId="0" xfId="0" applyFont="1" applyFill="1" applyBorder="1"/>
    <xf numFmtId="182" fontId="2" fillId="3" borderId="0" xfId="0" applyNumberFormat="1" applyFont="1" applyFill="1" applyBorder="1"/>
    <xf numFmtId="0" fontId="6" fillId="3" borderId="0" xfId="0" applyFont="1" applyFill="1" applyBorder="1"/>
    <xf numFmtId="190" fontId="6" fillId="3" borderId="0" xfId="0" applyNumberFormat="1" applyFont="1" applyFill="1"/>
    <xf numFmtId="0" fontId="13" fillId="3" borderId="0" xfId="0" applyFont="1" applyFill="1" applyBorder="1"/>
    <xf numFmtId="190" fontId="13" fillId="3" borderId="0" xfId="0" applyNumberFormat="1" applyFont="1" applyFill="1"/>
    <xf numFmtId="0" fontId="10" fillId="3" borderId="0" xfId="0" applyFont="1" applyFill="1" applyBorder="1"/>
    <xf numFmtId="190" fontId="10" fillId="3" borderId="0" xfId="0" applyNumberFormat="1" applyFont="1" applyFill="1"/>
    <xf numFmtId="190" fontId="7" fillId="3" borderId="2" xfId="0" applyNumberFormat="1" applyFont="1" applyFill="1" applyBorder="1" applyAlignment="1"/>
    <xf numFmtId="186" fontId="3" fillId="3" borderId="2" xfId="1" applyNumberFormat="1" applyFont="1" applyFill="1" applyBorder="1" applyAlignment="1">
      <alignment horizontal="right"/>
    </xf>
    <xf numFmtId="186" fontId="30" fillId="3" borderId="2" xfId="1" applyNumberFormat="1" applyFont="1" applyFill="1" applyBorder="1" applyAlignment="1">
      <alignment horizontal="right"/>
    </xf>
    <xf numFmtId="208" fontId="30" fillId="3" borderId="2" xfId="2" applyNumberFormat="1" applyFont="1" applyFill="1" applyBorder="1" applyAlignment="1">
      <alignment horizontal="right"/>
    </xf>
    <xf numFmtId="0" fontId="14" fillId="3" borderId="1" xfId="0" applyFont="1" applyFill="1" applyBorder="1"/>
    <xf numFmtId="186" fontId="14" fillId="3" borderId="2" xfId="1" applyNumberFormat="1" applyFont="1" applyFill="1" applyBorder="1" applyAlignment="1">
      <alignment horizontal="right"/>
    </xf>
    <xf numFmtId="186" fontId="14" fillId="3" borderId="3" xfId="1" applyNumberFormat="1" applyFont="1" applyFill="1" applyBorder="1" applyAlignment="1">
      <alignment horizontal="right"/>
    </xf>
    <xf numFmtId="210" fontId="31" fillId="3" borderId="3" xfId="1" applyNumberFormat="1" applyFont="1" applyFill="1" applyBorder="1" applyAlignment="1">
      <alignment horizontal="right"/>
    </xf>
    <xf numFmtId="208" fontId="31" fillId="3" borderId="3" xfId="2" applyNumberFormat="1" applyFont="1" applyFill="1" applyBorder="1" applyAlignment="1">
      <alignment horizontal="right"/>
    </xf>
    <xf numFmtId="0" fontId="14" fillId="3" borderId="2" xfId="0" applyFont="1" applyFill="1" applyBorder="1"/>
    <xf numFmtId="210" fontId="31" fillId="3" borderId="2" xfId="1" applyNumberFormat="1" applyFont="1" applyFill="1" applyBorder="1" applyAlignment="1">
      <alignment horizontal="right"/>
    </xf>
    <xf numFmtId="208" fontId="31" fillId="3" borderId="2" xfId="2" applyNumberFormat="1" applyFont="1" applyFill="1" applyBorder="1" applyAlignment="1">
      <alignment horizontal="right"/>
    </xf>
    <xf numFmtId="0" fontId="19" fillId="3" borderId="0" xfId="0" applyFont="1" applyFill="1" applyBorder="1"/>
    <xf numFmtId="0" fontId="14" fillId="3" borderId="0" xfId="0" applyFont="1" applyFill="1" applyBorder="1"/>
    <xf numFmtId="186" fontId="14" fillId="3" borderId="0" xfId="1" applyNumberFormat="1" applyFont="1" applyFill="1" applyBorder="1" applyAlignment="1"/>
    <xf numFmtId="0" fontId="24" fillId="3" borderId="0" xfId="0" applyFont="1" applyFill="1" applyBorder="1" applyAlignment="1"/>
    <xf numFmtId="210" fontId="31" fillId="3" borderId="0" xfId="1" applyNumberFormat="1" applyFont="1" applyFill="1" applyBorder="1" applyAlignment="1">
      <alignment horizontal="right"/>
    </xf>
    <xf numFmtId="208" fontId="31" fillId="3" borderId="0" xfId="2" applyNumberFormat="1" applyFont="1" applyFill="1" applyBorder="1" applyAlignment="1">
      <alignment horizontal="right"/>
    </xf>
    <xf numFmtId="208" fontId="21" fillId="3" borderId="0" xfId="2" applyNumberFormat="1" applyFont="1" applyFill="1" applyBorder="1" applyAlignment="1">
      <alignment horizontal="right"/>
    </xf>
    <xf numFmtId="0" fontId="3" fillId="3" borderId="0" xfId="0" applyFont="1" applyFill="1" applyBorder="1"/>
    <xf numFmtId="186" fontId="14" fillId="3" borderId="2" xfId="1" applyNumberFormat="1" applyFont="1" applyFill="1" applyBorder="1" applyAlignment="1"/>
    <xf numFmtId="0" fontId="24" fillId="3" borderId="3" xfId="0" applyFont="1" applyFill="1" applyBorder="1" applyAlignment="1"/>
    <xf numFmtId="190" fontId="10" fillId="3" borderId="1" xfId="0" applyNumberFormat="1" applyFont="1" applyFill="1" applyBorder="1" applyProtection="1">
      <protection locked="0"/>
    </xf>
    <xf numFmtId="210" fontId="31" fillId="3" borderId="11" xfId="1" applyNumberFormat="1" applyFont="1" applyFill="1" applyBorder="1" applyAlignment="1">
      <alignment horizontal="right"/>
    </xf>
    <xf numFmtId="208" fontId="31" fillId="3" borderId="11" xfId="2" applyNumberFormat="1" applyFont="1" applyFill="1" applyBorder="1" applyAlignment="1">
      <alignment horizontal="right"/>
    </xf>
    <xf numFmtId="190" fontId="2" fillId="3" borderId="10" xfId="0" applyNumberFormat="1" applyFont="1" applyFill="1" applyBorder="1" applyProtection="1">
      <protection locked="0"/>
    </xf>
    <xf numFmtId="0" fontId="24" fillId="3" borderId="5" xfId="0" applyFont="1" applyFill="1" applyBorder="1" applyAlignment="1"/>
    <xf numFmtId="210" fontId="30" fillId="3" borderId="4" xfId="1" applyNumberFormat="1" applyFont="1" applyFill="1" applyBorder="1" applyAlignment="1">
      <alignment horizontal="right"/>
    </xf>
    <xf numFmtId="208" fontId="30" fillId="3" borderId="4" xfId="2" applyNumberFormat="1" applyFont="1" applyFill="1" applyBorder="1" applyAlignment="1">
      <alignment horizontal="right"/>
    </xf>
    <xf numFmtId="190" fontId="2" fillId="3" borderId="16" xfId="0" applyNumberFormat="1" applyFont="1" applyFill="1" applyBorder="1" applyProtection="1">
      <protection locked="0"/>
    </xf>
    <xf numFmtId="186" fontId="14" fillId="3" borderId="12" xfId="1" applyNumberFormat="1" applyFont="1" applyFill="1" applyBorder="1" applyAlignment="1"/>
    <xf numFmtId="0" fontId="24" fillId="3" borderId="9" xfId="0" applyFont="1" applyFill="1" applyBorder="1" applyAlignment="1"/>
    <xf numFmtId="210" fontId="30" fillId="3" borderId="8" xfId="1" applyNumberFormat="1" applyFont="1" applyFill="1" applyBorder="1" applyAlignment="1">
      <alignment horizontal="right"/>
    </xf>
    <xf numFmtId="208" fontId="30" fillId="3" borderId="8" xfId="2" applyNumberFormat="1" applyFont="1" applyFill="1" applyBorder="1" applyAlignment="1">
      <alignment horizontal="right"/>
    </xf>
    <xf numFmtId="190" fontId="2" fillId="3" borderId="0" xfId="0" applyNumberFormat="1" applyFont="1" applyFill="1" applyBorder="1" applyProtection="1">
      <protection locked="0"/>
    </xf>
    <xf numFmtId="190" fontId="14" fillId="3" borderId="14" xfId="0" applyNumberFormat="1" applyFont="1" applyFill="1" applyBorder="1" applyAlignment="1">
      <alignment vertical="center"/>
    </xf>
    <xf numFmtId="186" fontId="10" fillId="3" borderId="15" xfId="1" applyNumberFormat="1" applyFont="1" applyFill="1" applyBorder="1" applyAlignment="1" applyProtection="1">
      <alignment horizontal="right" vertical="center"/>
      <protection locked="0"/>
    </xf>
    <xf numFmtId="210" fontId="31" fillId="3" borderId="17" xfId="1" applyNumberFormat="1" applyFont="1" applyFill="1" applyBorder="1" applyAlignment="1" applyProtection="1">
      <alignment horizontal="right" vertical="center"/>
      <protection locked="0"/>
    </xf>
    <xf numFmtId="208" fontId="31" fillId="3" borderId="17" xfId="2" applyNumberFormat="1" applyFont="1" applyFill="1" applyBorder="1" applyAlignment="1" applyProtection="1">
      <alignment horizontal="right" vertical="center"/>
      <protection locked="0"/>
    </xf>
    <xf numFmtId="208" fontId="10" fillId="3" borderId="0" xfId="2" applyNumberFormat="1" applyFont="1" applyFill="1" applyBorder="1" applyAlignment="1" applyProtection="1">
      <alignment horizontal="right" vertical="center"/>
      <protection locked="0"/>
    </xf>
    <xf numFmtId="190" fontId="20" fillId="3" borderId="0" xfId="0" applyNumberFormat="1" applyFont="1" applyFill="1" applyBorder="1" applyAlignment="1" applyProtection="1">
      <alignment vertical="center"/>
      <protection locked="0"/>
    </xf>
    <xf numFmtId="190" fontId="2" fillId="3"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86" fontId="2" fillId="3" borderId="0" xfId="0" applyNumberFormat="1" applyFont="1" applyFill="1" applyBorder="1"/>
    <xf numFmtId="210" fontId="3" fillId="3" borderId="4" xfId="0" applyNumberFormat="1" applyFont="1" applyFill="1" applyBorder="1"/>
    <xf numFmtId="208" fontId="3" fillId="3" borderId="4" xfId="2" applyNumberFormat="1" applyFont="1" applyFill="1" applyBorder="1"/>
    <xf numFmtId="208" fontId="2" fillId="3" borderId="0" xfId="2" applyNumberFormat="1" applyFont="1" applyFill="1" applyBorder="1"/>
    <xf numFmtId="182" fontId="13" fillId="3" borderId="0" xfId="0" applyNumberFormat="1" applyFont="1" applyFill="1" applyBorder="1"/>
    <xf numFmtId="208" fontId="10" fillId="3" borderId="0" xfId="2" applyNumberFormat="1" applyFont="1" applyFill="1" applyBorder="1" applyAlignment="1">
      <alignment vertical="center"/>
    </xf>
    <xf numFmtId="190" fontId="2" fillId="3" borderId="4" xfId="0" applyNumberFormat="1" applyFont="1" applyFill="1" applyBorder="1" applyAlignment="1"/>
    <xf numFmtId="210" fontId="3" fillId="3" borderId="4" xfId="0" applyNumberFormat="1" applyFont="1" applyFill="1" applyBorder="1" applyProtection="1">
      <protection locked="0"/>
    </xf>
    <xf numFmtId="210" fontId="12" fillId="3" borderId="4" xfId="0" applyNumberFormat="1" applyFont="1" applyFill="1" applyBorder="1" applyProtection="1">
      <protection locked="0"/>
    </xf>
    <xf numFmtId="208" fontId="3" fillId="3" borderId="4" xfId="2" applyNumberFormat="1" applyFont="1" applyFill="1" applyBorder="1" applyProtection="1">
      <protection locked="0"/>
    </xf>
    <xf numFmtId="182" fontId="7" fillId="3" borderId="0" xfId="0" applyNumberFormat="1" applyFont="1" applyFill="1" applyBorder="1" applyProtection="1">
      <protection locked="0"/>
    </xf>
    <xf numFmtId="190" fontId="7" fillId="3" borderId="0" xfId="0" applyNumberFormat="1" applyFont="1" applyFill="1"/>
    <xf numFmtId="190" fontId="5" fillId="3" borderId="0" xfId="0" applyNumberFormat="1" applyFont="1" applyFill="1" applyAlignment="1">
      <alignment horizontal="left"/>
    </xf>
    <xf numFmtId="210" fontId="12" fillId="3" borderId="4" xfId="0" applyNumberFormat="1" applyFont="1" applyFill="1" applyBorder="1"/>
    <xf numFmtId="182" fontId="5" fillId="3" borderId="0" xfId="0" applyNumberFormat="1" applyFont="1" applyFill="1" applyBorder="1"/>
    <xf numFmtId="190" fontId="5" fillId="3" borderId="0" xfId="0" applyNumberFormat="1" applyFont="1" applyFill="1"/>
    <xf numFmtId="190" fontId="2" fillId="3" borderId="4" xfId="0" applyNumberFormat="1" applyFont="1" applyFill="1" applyBorder="1"/>
    <xf numFmtId="210" fontId="3" fillId="3" borderId="4" xfId="1" applyNumberFormat="1" applyFont="1" applyFill="1" applyBorder="1" applyAlignment="1">
      <alignment horizontal="right" vertical="center"/>
    </xf>
    <xf numFmtId="210" fontId="12" fillId="3" borderId="4" xfId="1" applyNumberFormat="1" applyFont="1" applyFill="1" applyBorder="1" applyAlignment="1">
      <alignment horizontal="right" vertical="center"/>
    </xf>
    <xf numFmtId="208" fontId="3" fillId="3" borderId="4" xfId="2" applyNumberFormat="1" applyFont="1" applyFill="1" applyBorder="1" applyAlignment="1">
      <alignment horizontal="right" vertical="center"/>
    </xf>
    <xf numFmtId="182" fontId="5" fillId="3" borderId="0" xfId="0" applyNumberFormat="1" applyFont="1" applyFill="1" applyBorder="1" applyAlignment="1">
      <alignment vertical="center"/>
    </xf>
    <xf numFmtId="210" fontId="3" fillId="3" borderId="4" xfId="1" applyNumberFormat="1" applyFont="1" applyFill="1" applyBorder="1" applyAlignment="1">
      <alignment horizontal="right"/>
    </xf>
    <xf numFmtId="210" fontId="12" fillId="3" borderId="4" xfId="1" applyNumberFormat="1" applyFont="1" applyFill="1" applyBorder="1" applyAlignment="1">
      <alignment horizontal="right"/>
    </xf>
    <xf numFmtId="208" fontId="3" fillId="3" borderId="4" xfId="2" applyNumberFormat="1" applyFont="1" applyFill="1" applyBorder="1" applyAlignment="1">
      <alignment horizontal="right"/>
    </xf>
    <xf numFmtId="182" fontId="3" fillId="3" borderId="0" xfId="0" applyNumberFormat="1" applyFont="1" applyFill="1" applyBorder="1"/>
    <xf numFmtId="0" fontId="24" fillId="3" borderId="0" xfId="0" applyFont="1" applyFill="1" applyBorder="1" applyAlignment="1"/>
    <xf numFmtId="186" fontId="14" fillId="2" borderId="0" xfId="1" applyNumberFormat="1" applyFont="1" applyFill="1" applyBorder="1" applyAlignment="1">
      <alignment horizontal="right"/>
    </xf>
    <xf numFmtId="190" fontId="34" fillId="2" borderId="4" xfId="0" applyNumberFormat="1" applyFont="1" applyFill="1" applyBorder="1"/>
    <xf numFmtId="190" fontId="34" fillId="2" borderId="4" xfId="0" applyNumberFormat="1" applyFont="1" applyFill="1" applyBorder="1" applyAlignment="1"/>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34" fillId="4" borderId="4" xfId="0" applyNumberFormat="1" applyFont="1" applyFill="1" applyBorder="1"/>
    <xf numFmtId="184" fontId="14" fillId="3" borderId="0" xfId="1" applyNumberFormat="1" applyFont="1" applyFill="1" applyBorder="1" applyAlignment="1" applyProtection="1">
      <protection locked="0"/>
    </xf>
    <xf numFmtId="208" fontId="3" fillId="3" borderId="10" xfId="2" applyNumberFormat="1" applyFont="1" applyFill="1" applyBorder="1" applyAlignment="1" applyProtection="1">
      <protection locked="0"/>
    </xf>
    <xf numFmtId="0" fontId="24" fillId="3" borderId="0" xfId="0" applyFont="1" applyFill="1" applyBorder="1" applyAlignment="1"/>
    <xf numFmtId="190" fontId="10" fillId="2" borderId="0" xfId="0" applyNumberFormat="1" applyFont="1" applyFill="1" applyBorder="1" applyProtection="1">
      <protection locked="0"/>
    </xf>
    <xf numFmtId="0" fontId="1" fillId="2" borderId="0" xfId="0" applyFont="1" applyFill="1" applyBorder="1" applyAlignment="1"/>
    <xf numFmtId="210" fontId="30" fillId="3" borderId="0" xfId="1" applyNumberFormat="1" applyFont="1" applyFill="1" applyBorder="1" applyAlignment="1">
      <alignment horizontal="right"/>
    </xf>
    <xf numFmtId="208" fontId="30" fillId="3" borderId="0" xfId="2" applyNumberFormat="1" applyFont="1" applyFill="1" applyBorder="1" applyAlignment="1">
      <alignment horizontal="right"/>
    </xf>
    <xf numFmtId="190" fontId="34" fillId="2" borderId="10" xfId="0" applyNumberFormat="1" applyFont="1" applyFill="1" applyBorder="1" applyAlignment="1">
      <alignment horizontal="left" wrapText="1" indent="10"/>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90" fontId="2" fillId="2" borderId="1" xfId="0" applyNumberFormat="1" applyFont="1" applyFill="1" applyBorder="1" applyAlignment="1"/>
    <xf numFmtId="0" fontId="0" fillId="2" borderId="2" xfId="0" applyFill="1" applyBorder="1" applyAlignment="1"/>
    <xf numFmtId="190"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190" fontId="2" fillId="2" borderId="10" xfId="0" applyNumberFormat="1" applyFont="1" applyFill="1" applyBorder="1" applyAlignment="1">
      <alignment horizontal="left" indent="4"/>
    </xf>
    <xf numFmtId="0" fontId="0" fillId="2" borderId="0" xfId="0" applyFill="1" applyBorder="1" applyAlignment="1">
      <alignment horizontal="left" indent="4"/>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90" fontId="11" fillId="2" borderId="10" xfId="0" applyNumberFormat="1" applyFont="1" applyFill="1" applyBorder="1" applyAlignment="1">
      <alignment horizontal="left" indent="6"/>
    </xf>
    <xf numFmtId="0" fontId="0" fillId="2" borderId="0" xfId="0" applyFill="1" applyBorder="1" applyAlignment="1">
      <alignment horizontal="left" indent="6"/>
    </xf>
    <xf numFmtId="190" fontId="2" fillId="2" borderId="10" xfId="0" applyNumberFormat="1" applyFont="1" applyFill="1" applyBorder="1" applyAlignment="1">
      <alignment horizontal="left" wrapText="1" indent="4"/>
    </xf>
    <xf numFmtId="0" fontId="24" fillId="0" borderId="0" xfId="0" applyFont="1" applyBorder="1" applyAlignment="1">
      <alignment horizontal="left" indent="4"/>
    </xf>
    <xf numFmtId="0" fontId="0" fillId="2" borderId="0" xfId="0" applyFill="1" applyBorder="1" applyAlignment="1">
      <alignment horizontal="left" wrapText="1" indent="4"/>
    </xf>
    <xf numFmtId="190" fontId="2" fillId="2" borderId="10" xfId="0" applyNumberFormat="1" applyFont="1" applyFill="1" applyBorder="1" applyAlignment="1">
      <alignment horizontal="left" indent="8"/>
    </xf>
    <xf numFmtId="0" fontId="0" fillId="2" borderId="0" xfId="0" applyFill="1" applyBorder="1" applyAlignment="1">
      <alignment horizontal="left" indent="8"/>
    </xf>
    <xf numFmtId="190" fontId="14" fillId="3" borderId="10" xfId="0" applyNumberFormat="1" applyFont="1" applyFill="1" applyBorder="1" applyAlignment="1"/>
    <xf numFmtId="0" fontId="24" fillId="3" borderId="0" xfId="0" applyFont="1" applyFill="1" applyBorder="1" applyAlignment="1"/>
    <xf numFmtId="190"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90" fontId="10" fillId="2" borderId="10" xfId="0" applyNumberFormat="1" applyFont="1" applyFill="1" applyBorder="1" applyAlignment="1"/>
    <xf numFmtId="0" fontId="26" fillId="2" borderId="0" xfId="0" applyFont="1" applyFill="1" applyBorder="1" applyAlignment="1"/>
    <xf numFmtId="190" fontId="33" fillId="2" borderId="10" xfId="0" applyNumberFormat="1" applyFont="1" applyFill="1" applyBorder="1" applyAlignment="1">
      <alignment horizontal="left" indent="6"/>
    </xf>
    <xf numFmtId="0" fontId="1" fillId="2" borderId="0" xfId="0" applyFont="1" applyFill="1" applyBorder="1" applyAlignment="1">
      <alignment horizontal="left" indent="6"/>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0" fontId="0" fillId="0" borderId="0" xfId="0" applyBorder="1" applyAlignment="1">
      <alignment horizontal="left" indent="4"/>
    </xf>
    <xf numFmtId="190"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86" fontId="10" fillId="2" borderId="16" xfId="0" applyNumberFormat="1" applyFont="1" applyFill="1" applyBorder="1" applyAlignment="1">
      <alignment wrapText="1"/>
    </xf>
    <xf numFmtId="0" fontId="26" fillId="2" borderId="12" xfId="0" applyFont="1" applyFill="1" applyBorder="1" applyAlignment="1"/>
    <xf numFmtId="190" fontId="10" fillId="2" borderId="13" xfId="0" applyNumberFormat="1" applyFont="1" applyFill="1" applyBorder="1" applyAlignment="1">
      <alignment wrapText="1"/>
    </xf>
    <xf numFmtId="190" fontId="10" fillId="2" borderId="6" xfId="0" applyNumberFormat="1" applyFont="1" applyFill="1" applyBorder="1" applyAlignment="1">
      <alignment wrapText="1"/>
    </xf>
    <xf numFmtId="190" fontId="10" fillId="2" borderId="18" xfId="0" applyNumberFormat="1" applyFont="1" applyFill="1" applyBorder="1" applyAlignment="1">
      <alignment wrapText="1"/>
    </xf>
    <xf numFmtId="0" fontId="21" fillId="2" borderId="5" xfId="0" applyFont="1" applyFill="1" applyBorder="1" applyAlignment="1">
      <alignment horizontal="left" wrapText="1" indent="6"/>
    </xf>
    <xf numFmtId="190" fontId="10" fillId="2" borderId="0" xfId="0" applyNumberFormat="1" applyFont="1" applyFill="1" applyBorder="1" applyAlignment="1">
      <alignment horizontal="left" wrapText="1" indent="3"/>
    </xf>
    <xf numFmtId="190" fontId="10" fillId="2" borderId="5" xfId="0" applyNumberFormat="1" applyFont="1" applyFill="1" applyBorder="1" applyAlignment="1">
      <alignment horizontal="left" wrapText="1" indent="3"/>
    </xf>
    <xf numFmtId="190" fontId="34" fillId="2" borderId="10" xfId="0" applyNumberFormat="1" applyFont="1" applyFill="1" applyBorder="1" applyAlignment="1">
      <alignment horizontal="left" wrapText="1" indent="10"/>
    </xf>
    <xf numFmtId="0" fontId="34" fillId="2" borderId="0" xfId="0" applyFont="1" applyFill="1" applyBorder="1" applyAlignment="1">
      <alignment horizontal="left" wrapText="1" indent="10"/>
    </xf>
    <xf numFmtId="0" fontId="34" fillId="2" borderId="5" xfId="0" applyFont="1" applyFill="1" applyBorder="1" applyAlignment="1">
      <alignment horizontal="left" wrapText="1" indent="10"/>
    </xf>
    <xf numFmtId="190" fontId="14" fillId="3" borderId="16" xfId="0" applyNumberFormat="1" applyFont="1" applyFill="1" applyBorder="1" applyAlignment="1">
      <alignment wrapText="1"/>
    </xf>
    <xf numFmtId="190" fontId="14" fillId="3" borderId="12" xfId="0" applyNumberFormat="1" applyFont="1" applyFill="1" applyBorder="1" applyAlignment="1">
      <alignment wrapText="1"/>
    </xf>
    <xf numFmtId="190" fontId="14" fillId="3" borderId="9" xfId="0" applyNumberFormat="1" applyFont="1" applyFill="1" applyBorder="1" applyAlignment="1">
      <alignment wrapText="1"/>
    </xf>
    <xf numFmtId="190" fontId="34" fillId="3" borderId="10" xfId="0" applyNumberFormat="1" applyFont="1" applyFill="1" applyBorder="1" applyAlignment="1">
      <alignment horizontal="left" wrapText="1" indent="10"/>
    </xf>
    <xf numFmtId="0" fontId="34" fillId="3" borderId="0" xfId="0" applyFont="1" applyFill="1" applyBorder="1" applyAlignment="1">
      <alignment horizontal="left" wrapText="1" indent="10"/>
    </xf>
    <xf numFmtId="0" fontId="34" fillId="3" borderId="5" xfId="0" applyFont="1" applyFill="1" applyBorder="1" applyAlignment="1">
      <alignment horizontal="left" wrapText="1" indent="10"/>
    </xf>
    <xf numFmtId="0" fontId="0" fillId="2" borderId="0" xfId="0" applyFill="1" applyBorder="1" applyAlignment="1">
      <alignment horizontal="left" wrapText="1" indent="6"/>
    </xf>
    <xf numFmtId="0" fontId="0" fillId="2" borderId="5" xfId="0" applyFill="1" applyBorder="1" applyAlignment="1">
      <alignment horizontal="left" wrapText="1" indent="6"/>
    </xf>
    <xf numFmtId="0" fontId="21" fillId="3" borderId="5" xfId="0" applyFont="1" applyFill="1" applyBorder="1" applyAlignment="1">
      <alignment horizontal="left" wrapText="1" indent="6"/>
    </xf>
    <xf numFmtId="0" fontId="0" fillId="3" borderId="5" xfId="0" applyFill="1" applyBorder="1" applyAlignment="1">
      <alignment horizontal="left" wrapText="1" indent="3"/>
    </xf>
    <xf numFmtId="190" fontId="34" fillId="2" borderId="0" xfId="0" applyNumberFormat="1" applyFont="1" applyFill="1" applyBorder="1" applyAlignment="1">
      <alignment horizontal="left" wrapText="1" indent="10"/>
    </xf>
    <xf numFmtId="190" fontId="34" fillId="2" borderId="5"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6"/>
    </xf>
    <xf numFmtId="190" fontId="5" fillId="2" borderId="5" xfId="0" applyNumberFormat="1" applyFont="1" applyFill="1" applyBorder="1" applyAlignment="1">
      <alignment horizontal="left" wrapText="1" indent="6"/>
    </xf>
    <xf numFmtId="190" fontId="2" fillId="2" borderId="13" xfId="0" applyNumberFormat="1" applyFont="1" applyFill="1" applyBorder="1" applyAlignment="1"/>
    <xf numFmtId="0" fontId="0" fillId="2" borderId="6" xfId="0" applyFill="1" applyBorder="1" applyAlignment="1"/>
    <xf numFmtId="190" fontId="5" fillId="3" borderId="10" xfId="0" applyNumberFormat="1" applyFont="1" applyFill="1" applyBorder="1" applyAlignment="1"/>
    <xf numFmtId="0" fontId="0" fillId="3" borderId="0" xfId="0" applyFill="1" applyBorder="1" applyAlignment="1"/>
    <xf numFmtId="190" fontId="2" fillId="3" borderId="10" xfId="0" applyNumberFormat="1" applyFont="1" applyFill="1" applyBorder="1" applyAlignment="1">
      <alignment horizontal="left" indent="8"/>
    </xf>
    <xf numFmtId="0" fontId="0" fillId="3" borderId="0" xfId="0" applyFill="1" applyBorder="1" applyAlignment="1">
      <alignment horizontal="left" indent="8"/>
    </xf>
    <xf numFmtId="190" fontId="2" fillId="3" borderId="1" xfId="0" applyNumberFormat="1" applyFont="1" applyFill="1" applyBorder="1" applyAlignment="1"/>
    <xf numFmtId="0" fontId="0" fillId="3" borderId="2" xfId="0" applyFill="1" applyBorder="1" applyAlignment="1"/>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34" fillId="3" borderId="0" xfId="0" applyNumberFormat="1" applyFont="1" applyFill="1" applyBorder="1" applyAlignment="1">
      <alignment horizontal="left" wrapText="1" indent="10"/>
    </xf>
    <xf numFmtId="190" fontId="34" fillId="3" borderId="5" xfId="0" applyNumberFormat="1" applyFont="1" applyFill="1" applyBorder="1" applyAlignment="1">
      <alignment horizontal="left" wrapText="1" indent="10"/>
    </xf>
    <xf numFmtId="190" fontId="10" fillId="3" borderId="0" xfId="0" applyNumberFormat="1" applyFont="1" applyFill="1" applyBorder="1" applyAlignment="1">
      <alignment horizontal="left" wrapText="1" indent="3"/>
    </xf>
    <xf numFmtId="190" fontId="10" fillId="3" borderId="5" xfId="0" applyNumberFormat="1" applyFont="1" applyFill="1" applyBorder="1" applyAlignment="1">
      <alignment horizontal="left" wrapText="1" indent="3"/>
    </xf>
    <xf numFmtId="190" fontId="5" fillId="3" borderId="0" xfId="0" applyNumberFormat="1" applyFont="1" applyFill="1" applyBorder="1" applyAlignment="1">
      <alignment horizontal="left" wrapText="1" indent="6"/>
    </xf>
    <xf numFmtId="190" fontId="5" fillId="3" borderId="5" xfId="0" applyNumberFormat="1" applyFont="1" applyFill="1" applyBorder="1" applyAlignment="1">
      <alignment horizontal="left" wrapText="1" indent="6"/>
    </xf>
    <xf numFmtId="190" fontId="10" fillId="2" borderId="10" xfId="0" applyNumberFormat="1" applyFont="1" applyFill="1" applyBorder="1" applyAlignment="1">
      <alignment horizontal="left" vertical="center" wrapText="1" indent="3"/>
    </xf>
    <xf numFmtId="190" fontId="10" fillId="2" borderId="0" xfId="0" applyNumberFormat="1" applyFont="1" applyFill="1" applyBorder="1" applyAlignment="1">
      <alignment horizontal="left" vertical="center" wrapText="1" indent="3"/>
    </xf>
    <xf numFmtId="190" fontId="10" fillId="2" borderId="5" xfId="0" applyNumberFormat="1" applyFont="1" applyFill="1" applyBorder="1" applyAlignment="1">
      <alignment horizontal="left" vertical="center" wrapText="1" indent="3"/>
    </xf>
    <xf numFmtId="190" fontId="21" fillId="3" borderId="10"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8"/>
    </xf>
    <xf numFmtId="190" fontId="5" fillId="2" borderId="5" xfId="0" applyNumberFormat="1" applyFont="1" applyFill="1" applyBorder="1" applyAlignment="1">
      <alignment horizontal="left" wrapText="1" indent="8"/>
    </xf>
    <xf numFmtId="190" fontId="2" fillId="2" borderId="0" xfId="0" applyNumberFormat="1" applyFont="1" applyFill="1" applyBorder="1" applyAlignment="1">
      <alignment horizontal="left" indent="8"/>
    </xf>
    <xf numFmtId="190" fontId="2" fillId="2" borderId="2" xfId="0" applyNumberFormat="1" applyFont="1" applyFill="1" applyBorder="1" applyAlignment="1"/>
    <xf numFmtId="190" fontId="11" fillId="2" borderId="0" xfId="0" applyNumberFormat="1" applyFont="1" applyFill="1" applyBorder="1" applyAlignment="1">
      <alignment horizontal="left" indent="6"/>
    </xf>
    <xf numFmtId="190" fontId="2" fillId="2" borderId="0" xfId="0" applyNumberFormat="1" applyFont="1" applyFill="1" applyBorder="1" applyAlignment="1">
      <alignment horizontal="left" indent="4"/>
    </xf>
    <xf numFmtId="190" fontId="2" fillId="2" borderId="0" xfId="0" applyNumberFormat="1" applyFont="1" applyFill="1" applyBorder="1" applyAlignment="1">
      <alignment horizontal="left" wrapText="1" indent="4"/>
    </xf>
    <xf numFmtId="186" fontId="10" fillId="2" borderId="12" xfId="0" applyNumberFormat="1" applyFont="1" applyFill="1" applyBorder="1" applyAlignment="1">
      <alignment wrapText="1"/>
    </xf>
    <xf numFmtId="190" fontId="10" fillId="2" borderId="0" xfId="0" applyNumberFormat="1" applyFont="1" applyFill="1" applyBorder="1" applyAlignment="1">
      <alignment horizontal="left" indent="2"/>
    </xf>
    <xf numFmtId="190" fontId="14" fillId="2" borderId="13" xfId="0" applyNumberFormat="1" applyFont="1" applyFill="1" applyBorder="1" applyAlignment="1"/>
    <xf numFmtId="190" fontId="14" fillId="2" borderId="6" xfId="0" applyNumberFormat="1" applyFont="1" applyFill="1" applyBorder="1" applyAlignment="1"/>
    <xf numFmtId="190" fontId="5" fillId="2" borderId="0" xfId="0" applyNumberFormat="1" applyFont="1" applyFill="1" applyBorder="1" applyAlignment="1"/>
    <xf numFmtId="190" fontId="10" fillId="2" borderId="0" xfId="0" applyNumberFormat="1" applyFont="1" applyFill="1" applyBorder="1" applyAlignment="1"/>
    <xf numFmtId="190" fontId="21" fillId="2" borderId="0" xfId="0" applyNumberFormat="1" applyFont="1" applyFill="1" applyBorder="1" applyAlignment="1">
      <alignment horizontal="left" indent="4"/>
    </xf>
    <xf numFmtId="190" fontId="34" fillId="2" borderId="10" xfId="0" applyNumberFormat="1" applyFont="1" applyFill="1" applyBorder="1" applyAlignment="1">
      <alignment horizontal="left" indent="8"/>
    </xf>
    <xf numFmtId="190" fontId="34" fillId="2" borderId="0" xfId="0" applyNumberFormat="1" applyFont="1" applyFill="1" applyBorder="1" applyAlignment="1">
      <alignment horizontal="left" indent="8"/>
    </xf>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90" fontId="14" fillId="2" borderId="7" xfId="0" applyNumberFormat="1" applyFont="1" applyFill="1" applyBorder="1" applyAlignment="1">
      <alignment horizontal="left" wrapText="1" indent="2"/>
    </xf>
    <xf numFmtId="190" fontId="14" fillId="2" borderId="4" xfId="0" applyNumberFormat="1" applyFont="1" applyFill="1" applyBorder="1" applyAlignment="1">
      <alignment horizontal="left" wrapText="1" indent="4"/>
    </xf>
    <xf numFmtId="190" fontId="14" fillId="2" borderId="4" xfId="0" applyNumberFormat="1" applyFont="1" applyFill="1" applyBorder="1" applyAlignment="1">
      <alignment horizontal="left" wrapText="1" indent="2"/>
    </xf>
    <xf numFmtId="190" fontId="14" fillId="2" borderId="4" xfId="0" applyNumberFormat="1" applyFont="1" applyFill="1" applyBorder="1" applyAlignment="1">
      <alignment wrapText="1"/>
    </xf>
    <xf numFmtId="190" fontId="6" fillId="2" borderId="4" xfId="0" applyNumberFormat="1" applyFont="1" applyFill="1" applyBorder="1" applyAlignment="1">
      <alignment horizontal="left" wrapText="1" indent="6"/>
    </xf>
    <xf numFmtId="190" fontId="6" fillId="2" borderId="4" xfId="0" applyNumberFormat="1" applyFont="1" applyFill="1" applyBorder="1" applyAlignment="1">
      <alignment horizontal="left" wrapText="1" indent="4"/>
    </xf>
    <xf numFmtId="190" fontId="6" fillId="2" borderId="4" xfId="0" applyNumberFormat="1" applyFont="1" applyFill="1" applyBorder="1" applyAlignment="1">
      <alignment wrapText="1"/>
    </xf>
    <xf numFmtId="190" fontId="6" fillId="2" borderId="4" xfId="0" applyNumberFormat="1" applyFont="1" applyFill="1" applyBorder="1" applyAlignment="1">
      <alignment horizontal="left" wrapText="1" indent="9"/>
    </xf>
    <xf numFmtId="190"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90" fontId="14" fillId="2" borderId="7" xfId="0" applyNumberFormat="1" applyFont="1" applyFill="1" applyBorder="1" applyAlignment="1">
      <alignment horizontal="left" indent="4"/>
    </xf>
    <xf numFmtId="190" fontId="14" fillId="2" borderId="11" xfId="0" applyNumberFormat="1" applyFont="1" applyFill="1" applyBorder="1" applyAlignment="1">
      <alignment horizontal="center" wrapText="1"/>
    </xf>
    <xf numFmtId="190" fontId="14" fillId="2" borderId="4" xfId="0" applyNumberFormat="1" applyFont="1" applyFill="1" applyBorder="1" applyAlignment="1"/>
    <xf numFmtId="190" fontId="6" fillId="2" borderId="4" xfId="0" applyNumberFormat="1" applyFont="1" applyFill="1" applyBorder="1" applyAlignment="1"/>
    <xf numFmtId="190"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90" fontId="14" fillId="2" borderId="4" xfId="0" applyNumberFormat="1" applyFont="1" applyFill="1" applyBorder="1" applyAlignment="1">
      <alignment horizontal="center"/>
    </xf>
    <xf numFmtId="190" fontId="14" fillId="2" borderId="4" xfId="0" applyNumberFormat="1" applyFont="1" applyFill="1" applyBorder="1" applyAlignment="1">
      <alignment horizontal="left" indent="4"/>
    </xf>
    <xf numFmtId="190"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90" fontId="6" fillId="2" borderId="8" xfId="0" applyNumberFormat="1" applyFont="1" applyFill="1" applyBorder="1" applyAlignment="1">
      <alignment horizontal="left" indent="4"/>
    </xf>
    <xf numFmtId="190"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xf numFmtId="186"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208" fontId="3" fillId="2" borderId="2" xfId="2" applyNumberFormat="1" applyFont="1" applyFill="1" applyBorder="1" applyAlignment="1">
      <alignment horizontal="right"/>
    </xf>
    <xf numFmtId="210"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0" fontId="1" fillId="0" borderId="0" xfId="0" applyFont="1" applyBorder="1" applyAlignment="1">
      <alignment horizontal="left" indent="4"/>
    </xf>
    <xf numFmtId="0" fontId="1" fillId="3" borderId="0" xfId="0" applyFont="1" applyFill="1" applyBorder="1" applyAlignment="1"/>
    <xf numFmtId="208" fontId="7" fillId="3" borderId="17" xfId="2" applyNumberFormat="1" applyFont="1" applyFill="1" applyBorder="1" applyAlignment="1" applyProtection="1">
      <alignment horizontal="right" vertical="center"/>
      <protection locked="0"/>
    </xf>
    <xf numFmtId="210" fontId="7" fillId="3" borderId="17" xfId="1" applyNumberFormat="1" applyFont="1" applyFill="1" applyBorder="1" applyAlignment="1" applyProtection="1">
      <alignment horizontal="right" vertical="center"/>
      <protection locked="0"/>
    </xf>
    <xf numFmtId="208" fontId="3" fillId="3" borderId="0" xfId="2" applyNumberFormat="1" applyFont="1" applyFill="1" applyBorder="1" applyAlignment="1">
      <alignment horizontal="right"/>
    </xf>
    <xf numFmtId="210" fontId="3" fillId="3" borderId="0" xfId="1" applyNumberFormat="1" applyFont="1" applyFill="1" applyBorder="1" applyAlignment="1">
      <alignment horizontal="right"/>
    </xf>
    <xf numFmtId="0" fontId="1" fillId="3" borderId="0" xfId="0" applyFont="1" applyFill="1" applyBorder="1" applyAlignment="1"/>
    <xf numFmtId="208" fontId="3" fillId="3" borderId="8" xfId="2" applyNumberFormat="1" applyFont="1" applyFill="1" applyBorder="1" applyAlignment="1">
      <alignment horizontal="right"/>
    </xf>
    <xf numFmtId="210"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208" fontId="7" fillId="3" borderId="11" xfId="2" applyNumberFormat="1" applyFont="1" applyFill="1" applyBorder="1" applyAlignment="1">
      <alignment horizontal="right"/>
    </xf>
    <xf numFmtId="210" fontId="7" fillId="3" borderId="11" xfId="1" applyNumberFormat="1" applyFont="1" applyFill="1" applyBorder="1" applyAlignment="1">
      <alignment horizontal="right"/>
    </xf>
    <xf numFmtId="0" fontId="1" fillId="3" borderId="3" xfId="0" applyFont="1" applyFill="1" applyBorder="1" applyAlignment="1"/>
    <xf numFmtId="208" fontId="7" fillId="3" borderId="0" xfId="2" applyNumberFormat="1" applyFont="1" applyFill="1" applyBorder="1" applyAlignment="1">
      <alignment horizontal="right"/>
    </xf>
    <xf numFmtId="210" fontId="7" fillId="3" borderId="0" xfId="1" applyNumberFormat="1" applyFont="1" applyFill="1" applyBorder="1" applyAlignment="1">
      <alignment horizontal="right"/>
    </xf>
    <xf numFmtId="208" fontId="7" fillId="3" borderId="3" xfId="2" applyNumberFormat="1" applyFont="1" applyFill="1" applyBorder="1" applyAlignment="1">
      <alignment horizontal="right"/>
    </xf>
    <xf numFmtId="210" fontId="7" fillId="3" borderId="3" xfId="1" applyNumberFormat="1" applyFont="1" applyFill="1" applyBorder="1" applyAlignment="1">
      <alignment horizontal="right"/>
    </xf>
    <xf numFmtId="208" fontId="7" fillId="3" borderId="2" xfId="2" applyNumberFormat="1" applyFont="1" applyFill="1" applyBorder="1" applyAlignment="1">
      <alignment horizontal="right"/>
    </xf>
    <xf numFmtId="210" fontId="7" fillId="3" borderId="2" xfId="1" applyNumberFormat="1" applyFont="1" applyFill="1" applyBorder="1" applyAlignment="1">
      <alignment horizontal="right"/>
    </xf>
    <xf numFmtId="208" fontId="3" fillId="3" borderId="2" xfId="2" applyNumberFormat="1" applyFont="1" applyFill="1" applyBorder="1" applyAlignment="1">
      <alignment horizontal="right"/>
    </xf>
    <xf numFmtId="208" fontId="21" fillId="3" borderId="0" xfId="2"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208" fontId="7" fillId="2" borderId="18" xfId="2" applyNumberFormat="1" applyFont="1" applyFill="1" applyBorder="1" applyAlignment="1">
      <alignment horizontal="right"/>
    </xf>
    <xf numFmtId="210"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208" fontId="21" fillId="2" borderId="0" xfId="2" applyNumberFormat="1" applyFont="1" applyFill="1" applyBorder="1" applyAlignment="1">
      <alignment horizontal="center" vertical="center"/>
    </xf>
    <xf numFmtId="0" fontId="1" fillId="2" borderId="0" xfId="0" applyFont="1" applyFill="1"/>
    <xf numFmtId="210" fontId="1" fillId="2" borderId="0" xfId="0" applyNumberFormat="1" applyFont="1" applyFill="1"/>
    <xf numFmtId="0" fontId="35" fillId="2" borderId="0" xfId="0" applyFont="1" applyFill="1"/>
    <xf numFmtId="210" fontId="35" fillId="2" borderId="23" xfId="0" applyNumberFormat="1" applyFont="1" applyFill="1" applyBorder="1"/>
    <xf numFmtId="210" fontId="35" fillId="2" borderId="22" xfId="0" applyNumberFormat="1" applyFont="1" applyFill="1" applyBorder="1"/>
    <xf numFmtId="210" fontId="35" fillId="2" borderId="24" xfId="0" applyNumberFormat="1" applyFont="1" applyFill="1" applyBorder="1"/>
    <xf numFmtId="210" fontId="35" fillId="2" borderId="25" xfId="0" applyNumberFormat="1" applyFont="1" applyFill="1" applyBorder="1"/>
    <xf numFmtId="0" fontId="35" fillId="2" borderId="26" xfId="0" applyFont="1" applyFill="1" applyBorder="1"/>
    <xf numFmtId="210" fontId="1" fillId="2" borderId="23" xfId="0" applyNumberFormat="1" applyFont="1" applyFill="1" applyBorder="1"/>
    <xf numFmtId="210" fontId="1" fillId="2" borderId="22" xfId="0" applyNumberFormat="1" applyFont="1" applyFill="1" applyBorder="1"/>
    <xf numFmtId="210" fontId="1" fillId="2" borderId="24" xfId="0" applyNumberFormat="1" applyFont="1" applyFill="1" applyBorder="1"/>
    <xf numFmtId="210" fontId="1" fillId="2" borderId="25" xfId="0" applyNumberFormat="1" applyFont="1" applyFill="1" applyBorder="1"/>
    <xf numFmtId="0" fontId="1" fillId="2" borderId="26" xfId="0" applyFont="1" applyFill="1" applyBorder="1"/>
    <xf numFmtId="210" fontId="1" fillId="2" borderId="27" xfId="0" applyNumberFormat="1" applyFont="1" applyFill="1" applyBorder="1"/>
    <xf numFmtId="210" fontId="1" fillId="2" borderId="4" xfId="0" applyNumberFormat="1" applyFont="1" applyFill="1" applyBorder="1"/>
    <xf numFmtId="210" fontId="1" fillId="2" borderId="10" xfId="0" applyNumberFormat="1" applyFont="1" applyFill="1" applyBorder="1"/>
    <xf numFmtId="210" fontId="1" fillId="2" borderId="28" xfId="0" applyNumberFormat="1" applyFont="1" applyFill="1" applyBorder="1"/>
    <xf numFmtId="0" fontId="1" fillId="2" borderId="29" xfId="0" applyFont="1" applyFill="1" applyBorder="1"/>
    <xf numFmtId="0" fontId="35" fillId="2" borderId="0" xfId="0" applyFont="1" applyFill="1" applyAlignment="1">
      <alignment horizontal="center" vertical="center" wrapText="1"/>
    </xf>
    <xf numFmtId="210" fontId="35" fillId="2" borderId="30" xfId="0" applyNumberFormat="1" applyFont="1" applyFill="1" applyBorder="1"/>
    <xf numFmtId="210" fontId="35" fillId="2" borderId="31" xfId="0" applyNumberFormat="1" applyFont="1" applyFill="1" applyBorder="1"/>
    <xf numFmtId="210" fontId="35" fillId="2" borderId="32" xfId="0" applyNumberFormat="1" applyFont="1" applyFill="1" applyBorder="1"/>
    <xf numFmtId="210" fontId="35" fillId="2" borderId="33" xfId="0" applyNumberFormat="1" applyFont="1" applyFill="1" applyBorder="1"/>
    <xf numFmtId="0" fontId="14" fillId="2" borderId="14" xfId="0" applyFont="1" applyFill="1" applyBorder="1" applyAlignment="1">
      <alignment horizontal="left" vertical="center" wrapText="1"/>
    </xf>
    <xf numFmtId="210" fontId="1" fillId="2" borderId="34" xfId="0" applyNumberFormat="1" applyFont="1" applyFill="1" applyBorder="1"/>
    <xf numFmtId="210" fontId="1" fillId="2" borderId="35" xfId="0" applyNumberFormat="1" applyFont="1" applyFill="1" applyBorder="1"/>
    <xf numFmtId="210" fontId="1" fillId="2" borderId="36" xfId="0" applyNumberFormat="1" applyFont="1" applyFill="1" applyBorder="1"/>
    <xf numFmtId="210" fontId="1" fillId="2" borderId="37" xfId="0" applyNumberFormat="1" applyFont="1" applyFill="1" applyBorder="1"/>
    <xf numFmtId="0" fontId="1" fillId="2" borderId="20" xfId="0" applyFont="1" applyFill="1" applyBorder="1"/>
    <xf numFmtId="210" fontId="35" fillId="2" borderId="27" xfId="0" applyNumberFormat="1" applyFont="1" applyFill="1" applyBorder="1"/>
    <xf numFmtId="210" fontId="35" fillId="2" borderId="4" xfId="0" applyNumberFormat="1" applyFont="1" applyFill="1" applyBorder="1"/>
    <xf numFmtId="210" fontId="35" fillId="2" borderId="10" xfId="0" applyNumberFormat="1" applyFont="1" applyFill="1" applyBorder="1"/>
    <xf numFmtId="210" fontId="35" fillId="2" borderId="28" xfId="0" applyNumberFormat="1" applyFont="1" applyFill="1" applyBorder="1"/>
    <xf numFmtId="0" fontId="35" fillId="2" borderId="29" xfId="0" applyFont="1" applyFill="1" applyBorder="1"/>
    <xf numFmtId="210" fontId="35" fillId="2" borderId="34" xfId="0" applyNumberFormat="1" applyFont="1" applyFill="1" applyBorder="1"/>
    <xf numFmtId="210" fontId="35" fillId="2" borderId="35" xfId="0" applyNumberFormat="1" applyFont="1" applyFill="1" applyBorder="1"/>
    <xf numFmtId="210" fontId="35" fillId="2" borderId="36" xfId="0" applyNumberFormat="1" applyFont="1" applyFill="1" applyBorder="1"/>
    <xf numFmtId="210" fontId="35" fillId="2" borderId="37" xfId="0" applyNumberFormat="1" applyFont="1" applyFill="1" applyBorder="1"/>
    <xf numFmtId="0" fontId="35" fillId="2" borderId="20" xfId="0" applyFont="1" applyFill="1" applyBorder="1"/>
    <xf numFmtId="0" fontId="35" fillId="2" borderId="29" xfId="0" applyFont="1" applyFill="1" applyBorder="1" applyAlignment="1">
      <alignment vertical="center" wrapText="1"/>
    </xf>
    <xf numFmtId="0" fontId="36" fillId="2" borderId="0" xfId="0" applyFont="1" applyFill="1" applyAlignment="1">
      <alignment horizontal="center"/>
    </xf>
    <xf numFmtId="210" fontId="35" fillId="2" borderId="34" xfId="0" applyNumberFormat="1" applyFont="1" applyFill="1" applyBorder="1" applyAlignment="1">
      <alignment horizontal="right"/>
    </xf>
    <xf numFmtId="210" fontId="35" fillId="2" borderId="35" xfId="0" applyNumberFormat="1" applyFont="1" applyFill="1" applyBorder="1" applyAlignment="1">
      <alignment horizontal="right"/>
    </xf>
    <xf numFmtId="210" fontId="35" fillId="2" borderId="36" xfId="0" applyNumberFormat="1" applyFont="1" applyFill="1" applyBorder="1" applyAlignment="1">
      <alignment horizontal="right"/>
    </xf>
    <xf numFmtId="210" fontId="35" fillId="2" borderId="37" xfId="0" applyNumberFormat="1" applyFont="1" applyFill="1" applyBorder="1" applyAlignment="1">
      <alignment horizontal="right"/>
    </xf>
    <xf numFmtId="190" fontId="14" fillId="2" borderId="26" xfId="0" applyNumberFormat="1" applyFont="1" applyFill="1" applyBorder="1" applyAlignment="1">
      <alignment horizontal="left" wrapText="1"/>
    </xf>
    <xf numFmtId="210" fontId="35" fillId="0" borderId="27" xfId="0" applyNumberFormat="1" applyFont="1" applyBorder="1"/>
    <xf numFmtId="210" fontId="35" fillId="0" borderId="4" xfId="0" applyNumberFormat="1" applyFont="1" applyBorder="1"/>
    <xf numFmtId="210" fontId="35" fillId="0" borderId="10" xfId="0" applyNumberFormat="1" applyFont="1" applyBorder="1"/>
    <xf numFmtId="210" fontId="35" fillId="0" borderId="28" xfId="0" applyNumberFormat="1" applyFont="1" applyBorder="1"/>
    <xf numFmtId="190" fontId="14" fillId="0" borderId="29" xfId="0" applyNumberFormat="1" applyFont="1" applyFill="1" applyBorder="1" applyAlignment="1">
      <alignment horizontal="left" wrapText="1"/>
    </xf>
    <xf numFmtId="190" fontId="14" fillId="2" borderId="29" xfId="0" applyNumberFormat="1" applyFont="1" applyFill="1" applyBorder="1"/>
    <xf numFmtId="0" fontId="1" fillId="2" borderId="29" xfId="3" applyFont="1" applyFill="1" applyBorder="1"/>
    <xf numFmtId="0" fontId="35" fillId="2" borderId="29" xfId="3" applyFont="1" applyFill="1" applyBorder="1"/>
    <xf numFmtId="210" fontId="1" fillId="0" borderId="0" xfId="0" applyNumberFormat="1" applyFont="1" applyBorder="1"/>
    <xf numFmtId="210" fontId="1" fillId="2" borderId="38" xfId="0" applyNumberFormat="1" applyFont="1" applyFill="1" applyBorder="1"/>
    <xf numFmtId="0" fontId="1" fillId="2" borderId="39" xfId="0" applyFont="1" applyFill="1" applyBorder="1"/>
    <xf numFmtId="210" fontId="14" fillId="2" borderId="34" xfId="0" applyNumberFormat="1" applyFont="1" applyFill="1" applyBorder="1" applyAlignment="1" applyProtection="1">
      <alignment horizontal="center" vertical="center" wrapText="1"/>
      <protection locked="0"/>
    </xf>
    <xf numFmtId="210" fontId="14" fillId="2" borderId="35" xfId="0" applyNumberFormat="1" applyFont="1" applyFill="1" applyBorder="1" applyAlignment="1" applyProtection="1">
      <alignment horizontal="center" vertical="center" wrapText="1"/>
      <protection locked="0"/>
    </xf>
    <xf numFmtId="210" fontId="14" fillId="2" borderId="36" xfId="0" applyNumberFormat="1" applyFont="1" applyFill="1" applyBorder="1" applyAlignment="1" applyProtection="1">
      <alignment horizontal="center" vertical="center" wrapText="1"/>
      <protection locked="0"/>
    </xf>
    <xf numFmtId="210" fontId="14" fillId="2" borderId="40" xfId="0" applyNumberFormat="1" applyFont="1" applyFill="1" applyBorder="1" applyAlignment="1" applyProtection="1">
      <alignment horizontal="centerContinuous" vertical="center" wrapText="1"/>
      <protection locked="0"/>
    </xf>
    <xf numFmtId="190" fontId="6" fillId="2" borderId="41" xfId="0" applyNumberFormat="1" applyFont="1" applyFill="1" applyBorder="1" applyAlignment="1" applyProtection="1">
      <alignment vertical="center" wrapText="1"/>
      <protection locked="0"/>
    </xf>
    <xf numFmtId="210" fontId="14" fillId="2" borderId="42" xfId="0" applyNumberFormat="1" applyFont="1" applyFill="1" applyBorder="1" applyAlignment="1">
      <alignment horizontal="centerContinuous" vertical="center" wrapText="1"/>
    </xf>
    <xf numFmtId="210" fontId="14" fillId="2" borderId="6" xfId="0" applyNumberFormat="1" applyFont="1" applyFill="1" applyBorder="1" applyAlignment="1">
      <alignment horizontal="centerContinuous" vertical="center" wrapText="1"/>
    </xf>
    <xf numFmtId="190" fontId="14" fillId="2" borderId="43" xfId="0" applyNumberFormat="1" applyFont="1" applyFill="1" applyBorder="1" applyAlignment="1">
      <alignment horizontal="right" vertical="center" wrapText="1"/>
    </xf>
    <xf numFmtId="210" fontId="6" fillId="2" borderId="42" xfId="0" applyNumberFormat="1" applyFont="1" applyFill="1" applyBorder="1" applyAlignment="1" applyProtection="1">
      <alignment horizontal="centerContinuous" vertical="center"/>
      <protection locked="0"/>
    </xf>
    <xf numFmtId="210" fontId="6" fillId="2" borderId="6" xfId="0" applyNumberFormat="1" applyFont="1" applyFill="1" applyBorder="1" applyAlignment="1" applyProtection="1">
      <alignment horizontal="centerContinuous" vertical="center"/>
      <protection locked="0"/>
    </xf>
    <xf numFmtId="190" fontId="14" fillId="2" borderId="43" xfId="0" applyNumberFormat="1" applyFont="1" applyFill="1" applyBorder="1" applyAlignment="1">
      <alignment horizontal="centerContinuous" vertical="center" wrapText="1"/>
    </xf>
    <xf numFmtId="190" fontId="14" fillId="2" borderId="44" xfId="0" applyNumberFormat="1" applyFont="1" applyFill="1" applyBorder="1" applyAlignment="1">
      <alignment horizontal="center" vertical="center"/>
    </xf>
    <xf numFmtId="190" fontId="14" fillId="2" borderId="45" xfId="0" applyNumberFormat="1" applyFont="1" applyFill="1" applyBorder="1" applyAlignment="1">
      <alignment horizontal="center" vertical="center"/>
    </xf>
    <xf numFmtId="190" fontId="14" fillId="2" borderId="46" xfId="0" applyNumberFormat="1" applyFont="1" applyFill="1" applyBorder="1" applyAlignment="1">
      <alignment horizontal="center" vertical="center"/>
    </xf>
    <xf numFmtId="208" fontId="35" fillId="2" borderId="23" xfId="4" applyNumberFormat="1" applyFont="1" applyFill="1" applyBorder="1"/>
    <xf numFmtId="208" fontId="35" fillId="2" borderId="22" xfId="4" applyNumberFormat="1" applyFont="1" applyFill="1" applyBorder="1"/>
    <xf numFmtId="208" fontId="35" fillId="2" borderId="24" xfId="4" applyNumberFormat="1" applyFont="1" applyFill="1" applyBorder="1"/>
    <xf numFmtId="208" fontId="35" fillId="2" borderId="25" xfId="4" applyNumberFormat="1" applyFont="1" applyFill="1" applyBorder="1"/>
    <xf numFmtId="208" fontId="1" fillId="2" borderId="23" xfId="4" applyNumberFormat="1" applyFont="1" applyFill="1" applyBorder="1"/>
    <xf numFmtId="208" fontId="1" fillId="2" borderId="22" xfId="4" applyNumberFormat="1" applyFont="1" applyFill="1" applyBorder="1"/>
    <xf numFmtId="208" fontId="1" fillId="2" borderId="24" xfId="4" applyNumberFormat="1" applyFont="1" applyFill="1" applyBorder="1"/>
    <xf numFmtId="208" fontId="1" fillId="2" borderId="25" xfId="4" applyNumberFormat="1" applyFont="1" applyFill="1" applyBorder="1"/>
    <xf numFmtId="208" fontId="1" fillId="2" borderId="27" xfId="4" applyNumberFormat="1" applyFont="1" applyFill="1" applyBorder="1"/>
    <xf numFmtId="208" fontId="1" fillId="2" borderId="4" xfId="4" applyNumberFormat="1" applyFont="1" applyFill="1" applyBorder="1"/>
    <xf numFmtId="208" fontId="1" fillId="2" borderId="10" xfId="4" applyNumberFormat="1" applyFont="1" applyFill="1" applyBorder="1"/>
    <xf numFmtId="208" fontId="1" fillId="2" borderId="28" xfId="4" applyNumberFormat="1" applyFont="1" applyFill="1" applyBorder="1"/>
    <xf numFmtId="208" fontId="35" fillId="2" borderId="30" xfId="4" applyNumberFormat="1" applyFont="1" applyFill="1" applyBorder="1"/>
    <xf numFmtId="208" fontId="35" fillId="2" borderId="31" xfId="4" applyNumberFormat="1" applyFont="1" applyFill="1" applyBorder="1"/>
    <xf numFmtId="208" fontId="35" fillId="2" borderId="32" xfId="4" applyNumberFormat="1" applyFont="1" applyFill="1" applyBorder="1"/>
    <xf numFmtId="208" fontId="35" fillId="2" borderId="33" xfId="4" applyNumberFormat="1" applyFont="1" applyFill="1" applyBorder="1"/>
    <xf numFmtId="208" fontId="1" fillId="2" borderId="34" xfId="4" applyNumberFormat="1" applyFont="1" applyFill="1" applyBorder="1"/>
    <xf numFmtId="208" fontId="1" fillId="2" borderId="35" xfId="4" applyNumberFormat="1" applyFont="1" applyFill="1" applyBorder="1"/>
    <xf numFmtId="208" fontId="1" fillId="2" borderId="36" xfId="4" applyNumberFormat="1" applyFont="1" applyFill="1" applyBorder="1"/>
    <xf numFmtId="208" fontId="1" fillId="2" borderId="37" xfId="4" applyNumberFormat="1" applyFont="1" applyFill="1" applyBorder="1"/>
    <xf numFmtId="208" fontId="35" fillId="2" borderId="27" xfId="4" applyNumberFormat="1" applyFont="1" applyFill="1" applyBorder="1"/>
    <xf numFmtId="208" fontId="35" fillId="2" borderId="4" xfId="4" applyNumberFormat="1" applyFont="1" applyFill="1" applyBorder="1"/>
    <xf numFmtId="208" fontId="35" fillId="2" borderId="10" xfId="4" applyNumberFormat="1" applyFont="1" applyFill="1" applyBorder="1"/>
    <xf numFmtId="208" fontId="35" fillId="2" borderId="28" xfId="4" applyNumberFormat="1" applyFont="1" applyFill="1" applyBorder="1"/>
    <xf numFmtId="208" fontId="35" fillId="2" borderId="34" xfId="4" applyNumberFormat="1" applyFont="1" applyFill="1" applyBorder="1"/>
    <xf numFmtId="208" fontId="35" fillId="2" borderId="35" xfId="4" applyNumberFormat="1" applyFont="1" applyFill="1" applyBorder="1"/>
    <xf numFmtId="208" fontId="35" fillId="2" borderId="36" xfId="4" applyNumberFormat="1" applyFont="1" applyFill="1" applyBorder="1"/>
    <xf numFmtId="208" fontId="35" fillId="2" borderId="37" xfId="4" applyNumberFormat="1" applyFont="1" applyFill="1" applyBorder="1"/>
    <xf numFmtId="208" fontId="35" fillId="2" borderId="34" xfId="4" applyNumberFormat="1" applyFont="1" applyFill="1" applyBorder="1" applyAlignment="1">
      <alignment horizontal="right"/>
    </xf>
    <xf numFmtId="208" fontId="35" fillId="2" borderId="35" xfId="4" applyNumberFormat="1" applyFont="1" applyFill="1" applyBorder="1" applyAlignment="1">
      <alignment horizontal="right"/>
    </xf>
    <xf numFmtId="208" fontId="35" fillId="2" borderId="36" xfId="4" applyNumberFormat="1" applyFont="1" applyFill="1" applyBorder="1" applyAlignment="1">
      <alignment horizontal="right"/>
    </xf>
    <xf numFmtId="208" fontId="35" fillId="2" borderId="37" xfId="4" applyNumberFormat="1" applyFont="1" applyFill="1" applyBorder="1" applyAlignment="1">
      <alignment horizontal="right"/>
    </xf>
    <xf numFmtId="208" fontId="35" fillId="0" borderId="27" xfId="4" applyNumberFormat="1" applyFont="1" applyBorder="1"/>
    <xf numFmtId="208" fontId="35" fillId="0" borderId="4" xfId="4" applyNumberFormat="1" applyFont="1" applyBorder="1"/>
    <xf numFmtId="208" fontId="35" fillId="0" borderId="10" xfId="4" applyNumberFormat="1" applyFont="1" applyBorder="1"/>
    <xf numFmtId="208" fontId="35" fillId="0" borderId="28" xfId="4" applyNumberFormat="1" applyFont="1" applyBorder="1"/>
    <xf numFmtId="208" fontId="1" fillId="0" borderId="0" xfId="4"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182" fontId="14" fillId="2" borderId="35" xfId="0" applyNumberFormat="1" applyFont="1" applyFill="1" applyBorder="1" applyAlignment="1" applyProtection="1">
      <alignment horizontal="centerContinuous" vertical="center" wrapText="1"/>
      <protection locked="0"/>
    </xf>
    <xf numFmtId="182" fontId="14" fillId="2" borderId="40" xfId="0" applyNumberFormat="1" applyFont="1" applyFill="1" applyBorder="1" applyAlignment="1" applyProtection="1">
      <alignment horizontal="centerContinuous" vertical="center" wrapText="1"/>
      <protection locked="0"/>
    </xf>
    <xf numFmtId="190" fontId="14" fillId="2" borderId="42" xfId="0" applyNumberFormat="1" applyFont="1" applyFill="1" applyBorder="1" applyAlignment="1">
      <alignment horizontal="centerContinuous" vertical="center" wrapText="1"/>
    </xf>
    <xf numFmtId="190" fontId="14" fillId="2" borderId="6" xfId="0" applyNumberFormat="1" applyFont="1" applyFill="1" applyBorder="1" applyAlignment="1">
      <alignment horizontal="centerContinuous" vertical="center" wrapText="1"/>
    </xf>
    <xf numFmtId="182" fontId="6" fillId="2" borderId="42" xfId="0" applyNumberFormat="1" applyFont="1" applyFill="1" applyBorder="1" applyAlignment="1" applyProtection="1">
      <alignment horizontal="centerContinuous" vertical="center"/>
      <protection locked="0"/>
    </xf>
    <xf numFmtId="182" fontId="6" fillId="2" borderId="6" xfId="0" applyNumberFormat="1" applyFont="1" applyFill="1" applyBorder="1" applyAlignment="1" applyProtection="1">
      <alignment horizontal="centerContinuous" vertical="center"/>
      <protection locked="0"/>
    </xf>
  </cellXfs>
  <cellStyles count="5">
    <cellStyle name="Milliers" xfId="1" builtinId="3"/>
    <cellStyle name="Normal" xfId="0" builtinId="0"/>
    <cellStyle name="Normal_Feuil1" xfId="3"/>
    <cellStyle name="Pourcentage" xfId="2"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pap/RESULTAT%20STAT%20MENS/RG_TOT/STATISTIQUES%20MENSUELLES/2024/SEPTEMBRE%202024/Taux_remb_TOT202409D0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I66" sqref="I66"/>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16384" width="11.42578125" style="781"/>
  </cols>
  <sheetData>
    <row r="1" spans="1:5" ht="42.75" customHeight="1" x14ac:dyDescent="0.2">
      <c r="A1" s="851" t="s">
        <v>661</v>
      </c>
      <c r="B1" s="850"/>
      <c r="C1" s="850"/>
      <c r="D1" s="850"/>
      <c r="E1" s="849"/>
    </row>
    <row r="2" spans="1:5" ht="42.75" customHeight="1" x14ac:dyDescent="0.2">
      <c r="A2" s="848" t="s">
        <v>660</v>
      </c>
      <c r="B2" s="847"/>
      <c r="C2" s="847"/>
      <c r="D2" s="847"/>
      <c r="E2" s="846"/>
    </row>
    <row r="3" spans="1:5" ht="42.75" customHeight="1" thickBot="1" x14ac:dyDescent="0.25">
      <c r="A3" s="845" t="s">
        <v>629</v>
      </c>
      <c r="B3" s="844"/>
      <c r="C3" s="844"/>
      <c r="D3" s="844"/>
      <c r="E3" s="843"/>
    </row>
    <row r="4" spans="1:5" ht="30.75" customHeight="1" x14ac:dyDescent="0.2">
      <c r="A4" s="842" t="s">
        <v>659</v>
      </c>
      <c r="B4" s="841" t="s">
        <v>658</v>
      </c>
      <c r="C4" s="840" t="s">
        <v>657</v>
      </c>
      <c r="D4" s="839" t="s">
        <v>656</v>
      </c>
      <c r="E4" s="838" t="s">
        <v>6</v>
      </c>
    </row>
    <row r="5" spans="1:5" ht="13.5" thickBot="1" x14ac:dyDescent="0.25">
      <c r="A5" s="837"/>
      <c r="B5" s="836"/>
      <c r="C5" s="791"/>
      <c r="D5" s="790"/>
      <c r="E5" s="789"/>
    </row>
    <row r="6" spans="1:5" x14ac:dyDescent="0.2">
      <c r="A6" s="798"/>
      <c r="B6" s="808"/>
      <c r="C6" s="807"/>
      <c r="D6" s="806"/>
      <c r="E6" s="805"/>
    </row>
    <row r="7" spans="1:5" ht="24.75" customHeight="1" x14ac:dyDescent="0.2">
      <c r="A7" s="833" t="s">
        <v>88</v>
      </c>
      <c r="B7" s="797">
        <v>650913596.38835549</v>
      </c>
      <c r="C7" s="796">
        <v>3448394.3637550012</v>
      </c>
      <c r="D7" s="795">
        <v>5409382.5399999982</v>
      </c>
      <c r="E7" s="794">
        <v>659771373.29211044</v>
      </c>
    </row>
    <row r="8" spans="1:5" ht="14.25" customHeight="1" x14ac:dyDescent="0.2">
      <c r="A8" s="833" t="s">
        <v>102</v>
      </c>
      <c r="B8" s="797">
        <v>1076134872.9639595</v>
      </c>
      <c r="C8" s="835">
        <v>17816277.859500006</v>
      </c>
      <c r="D8" s="795">
        <v>8973408.2400000039</v>
      </c>
      <c r="E8" s="794">
        <v>1102924559.0634594</v>
      </c>
    </row>
    <row r="9" spans="1:5" s="783" customFormat="1" x14ac:dyDescent="0.2">
      <c r="A9" s="834" t="s">
        <v>113</v>
      </c>
      <c r="B9" s="813">
        <v>1727048469.3523149</v>
      </c>
      <c r="C9" s="812">
        <v>21264672.223255005</v>
      </c>
      <c r="D9" s="811">
        <v>14382790.780000001</v>
      </c>
      <c r="E9" s="810">
        <v>1762695932.3555698</v>
      </c>
    </row>
    <row r="10" spans="1:5" ht="21" customHeight="1" x14ac:dyDescent="0.2">
      <c r="A10" s="833" t="s">
        <v>121</v>
      </c>
      <c r="B10" s="797">
        <v>286184740.07942504</v>
      </c>
      <c r="C10" s="796">
        <v>983066.95000000007</v>
      </c>
      <c r="D10" s="795">
        <v>16070.94</v>
      </c>
      <c r="E10" s="794">
        <v>287183877.96942502</v>
      </c>
    </row>
    <row r="11" spans="1:5" x14ac:dyDescent="0.2">
      <c r="A11" s="833" t="s">
        <v>122</v>
      </c>
      <c r="B11" s="797">
        <v>14631231.815573998</v>
      </c>
      <c r="C11" s="796">
        <v>23949257.819999993</v>
      </c>
      <c r="D11" s="795">
        <v>439.94</v>
      </c>
      <c r="E11" s="794">
        <v>38580929.575573988</v>
      </c>
    </row>
    <row r="12" spans="1:5" x14ac:dyDescent="0.2">
      <c r="A12" s="833" t="s">
        <v>243</v>
      </c>
      <c r="B12" s="797">
        <v>123811395.32838297</v>
      </c>
      <c r="C12" s="796">
        <v>2256928.5400000005</v>
      </c>
      <c r="D12" s="795">
        <v>339413.37000000005</v>
      </c>
      <c r="E12" s="794">
        <v>126407737.23838298</v>
      </c>
    </row>
    <row r="13" spans="1:5" s="783" customFormat="1" ht="22.5" customHeight="1" x14ac:dyDescent="0.2">
      <c r="A13" s="834" t="s">
        <v>655</v>
      </c>
      <c r="B13" s="813">
        <v>2151675836.5756965</v>
      </c>
      <c r="C13" s="812">
        <v>48453925.533254988</v>
      </c>
      <c r="D13" s="811">
        <v>14738715.030000001</v>
      </c>
      <c r="E13" s="810">
        <v>2214868477.1389518</v>
      </c>
    </row>
    <row r="14" spans="1:5" ht="18.75" customHeight="1" x14ac:dyDescent="0.2">
      <c r="A14" s="833" t="s">
        <v>124</v>
      </c>
      <c r="B14" s="797">
        <v>635280566.90564859</v>
      </c>
      <c r="C14" s="796">
        <v>1838699.2299999997</v>
      </c>
      <c r="D14" s="795">
        <v>1188248.2999999998</v>
      </c>
      <c r="E14" s="794">
        <v>638307514.43564856</v>
      </c>
    </row>
    <row r="15" spans="1:5" x14ac:dyDescent="0.2">
      <c r="A15" s="833" t="s">
        <v>132</v>
      </c>
      <c r="B15" s="797">
        <v>320337389.1271649</v>
      </c>
      <c r="C15" s="796">
        <v>1809254.8599999994</v>
      </c>
      <c r="D15" s="795">
        <v>12132471.160000004</v>
      </c>
      <c r="E15" s="794">
        <v>334279115.14716494</v>
      </c>
    </row>
    <row r="16" spans="1:5" x14ac:dyDescent="0.2">
      <c r="A16" s="833" t="s">
        <v>136</v>
      </c>
      <c r="B16" s="797">
        <v>57452401.732499398</v>
      </c>
      <c r="C16" s="796">
        <v>8651.8799999999992</v>
      </c>
      <c r="D16" s="795">
        <v>52047.499999999956</v>
      </c>
      <c r="E16" s="794">
        <v>57513101.112499401</v>
      </c>
    </row>
    <row r="17" spans="1:5" x14ac:dyDescent="0.2">
      <c r="A17" s="833" t="s">
        <v>141</v>
      </c>
      <c r="B17" s="797">
        <v>15740233.160000024</v>
      </c>
      <c r="C17" s="796">
        <v>23701.800000000003</v>
      </c>
      <c r="D17" s="795">
        <v>7938.2000000000007</v>
      </c>
      <c r="E17" s="794">
        <v>15771873.160000024</v>
      </c>
    </row>
    <row r="18" spans="1:5" x14ac:dyDescent="0.2">
      <c r="A18" s="833" t="s">
        <v>139</v>
      </c>
      <c r="B18" s="797">
        <v>6781346.3799999803</v>
      </c>
      <c r="C18" s="796">
        <v>3248.8999999999996</v>
      </c>
      <c r="D18" s="795">
        <v>184.46</v>
      </c>
      <c r="E18" s="794">
        <v>6784779.7399999807</v>
      </c>
    </row>
    <row r="19" spans="1:5" x14ac:dyDescent="0.2">
      <c r="A19" s="833" t="s">
        <v>466</v>
      </c>
      <c r="B19" s="797">
        <v>3306334.6</v>
      </c>
      <c r="C19" s="796">
        <v>16730</v>
      </c>
      <c r="D19" s="795">
        <v>31960</v>
      </c>
      <c r="E19" s="794">
        <v>3355024.6</v>
      </c>
    </row>
    <row r="20" spans="1:5" x14ac:dyDescent="0.2">
      <c r="A20" s="833" t="s">
        <v>654</v>
      </c>
      <c r="B20" s="797">
        <v>16312.040000000005</v>
      </c>
      <c r="C20" s="796">
        <v>783.80000000000018</v>
      </c>
      <c r="D20" s="795">
        <v>16.649999999999999</v>
      </c>
      <c r="E20" s="794">
        <v>17112.490000000005</v>
      </c>
    </row>
    <row r="21" spans="1:5" x14ac:dyDescent="0.2">
      <c r="A21" s="833" t="s">
        <v>244</v>
      </c>
      <c r="B21" s="797">
        <v>16552423.002999954</v>
      </c>
      <c r="C21" s="796">
        <v>48975.249999999978</v>
      </c>
      <c r="D21" s="795">
        <v>48155.380000000005</v>
      </c>
      <c r="E21" s="794">
        <v>16649553.632999955</v>
      </c>
    </row>
    <row r="22" spans="1:5" s="783" customFormat="1" ht="20.25" customHeight="1" x14ac:dyDescent="0.2">
      <c r="A22" s="834" t="s">
        <v>287</v>
      </c>
      <c r="B22" s="813">
        <v>1055467006.9483126</v>
      </c>
      <c r="C22" s="812">
        <v>3750045.72</v>
      </c>
      <c r="D22" s="811">
        <v>13461021.65</v>
      </c>
      <c r="E22" s="810">
        <v>1072678074.3183126</v>
      </c>
    </row>
    <row r="23" spans="1:5" ht="24.75" customHeight="1" x14ac:dyDescent="0.2">
      <c r="A23" s="833" t="s">
        <v>145</v>
      </c>
      <c r="B23" s="797">
        <v>236752518.13061664</v>
      </c>
      <c r="C23" s="796">
        <v>8424910.7799999956</v>
      </c>
      <c r="D23" s="795">
        <v>149065.91999999998</v>
      </c>
      <c r="E23" s="794">
        <v>245326494.83061662</v>
      </c>
    </row>
    <row r="24" spans="1:5" ht="23.25" customHeight="1" x14ac:dyDescent="0.2">
      <c r="A24" s="833" t="s">
        <v>162</v>
      </c>
      <c r="B24" s="797">
        <v>428065424.99579608</v>
      </c>
      <c r="C24" s="796">
        <v>690856.88000000035</v>
      </c>
      <c r="D24" s="795">
        <v>4435929.410000002</v>
      </c>
      <c r="E24" s="794">
        <v>433192211.28579611</v>
      </c>
    </row>
    <row r="25" spans="1:5" ht="24.75" customHeight="1" x14ac:dyDescent="0.2">
      <c r="A25" s="833" t="s">
        <v>653</v>
      </c>
      <c r="B25" s="797">
        <v>851352205.01000106</v>
      </c>
      <c r="C25" s="796"/>
      <c r="D25" s="795">
        <v>395470489.38000047</v>
      </c>
      <c r="E25" s="794">
        <v>1246822694.3900015</v>
      </c>
    </row>
    <row r="26" spans="1:5" ht="22.5" customHeight="1" x14ac:dyDescent="0.2">
      <c r="A26" s="833" t="s">
        <v>158</v>
      </c>
      <c r="B26" s="797">
        <v>39353043.801377989</v>
      </c>
      <c r="C26" s="796">
        <v>47550.11</v>
      </c>
      <c r="D26" s="795">
        <v>727947.39734400017</v>
      </c>
      <c r="E26" s="794">
        <v>40128541.308721989</v>
      </c>
    </row>
    <row r="27" spans="1:5" s="783" customFormat="1" ht="18" customHeight="1" x14ac:dyDescent="0.2">
      <c r="A27" s="834" t="s">
        <v>652</v>
      </c>
      <c r="B27" s="813">
        <v>4762666035.4618015</v>
      </c>
      <c r="C27" s="812">
        <v>61367289.023254991</v>
      </c>
      <c r="D27" s="811">
        <v>428983168.7873444</v>
      </c>
      <c r="E27" s="810">
        <v>5253016493.2724009</v>
      </c>
    </row>
    <row r="28" spans="1:5" ht="17.25" customHeight="1" x14ac:dyDescent="0.2">
      <c r="A28" s="833" t="s">
        <v>152</v>
      </c>
      <c r="B28" s="797">
        <v>2284288976.6651082</v>
      </c>
      <c r="C28" s="796">
        <v>7101445.6399999848</v>
      </c>
      <c r="D28" s="795">
        <v>1957670.6800000041</v>
      </c>
      <c r="E28" s="794">
        <v>2293348092.9851079</v>
      </c>
    </row>
    <row r="29" spans="1:5" x14ac:dyDescent="0.2">
      <c r="A29" s="833" t="s">
        <v>154</v>
      </c>
      <c r="B29" s="797">
        <v>638462283.8900032</v>
      </c>
      <c r="C29" s="796">
        <v>6064645.510000037</v>
      </c>
      <c r="D29" s="795">
        <v>2318249.0499999998</v>
      </c>
      <c r="E29" s="794">
        <v>646845178.45000315</v>
      </c>
    </row>
    <row r="30" spans="1:5" x14ac:dyDescent="0.2">
      <c r="A30" s="833" t="s">
        <v>153</v>
      </c>
      <c r="B30" s="797">
        <v>36265.72</v>
      </c>
      <c r="C30" s="796"/>
      <c r="D30" s="795"/>
      <c r="E30" s="794">
        <v>36265.72</v>
      </c>
    </row>
    <row r="31" spans="1:5" s="783" customFormat="1" x14ac:dyDescent="0.2">
      <c r="A31" s="832" t="s">
        <v>651</v>
      </c>
      <c r="B31" s="813">
        <v>2922787526.2751117</v>
      </c>
      <c r="C31" s="812">
        <v>13166091.150000023</v>
      </c>
      <c r="D31" s="811">
        <v>4275919.7300000042</v>
      </c>
      <c r="E31" s="810">
        <v>2940229537.1551118</v>
      </c>
    </row>
    <row r="32" spans="1:5" s="783" customFormat="1" ht="24.75" hidden="1" customHeight="1" x14ac:dyDescent="0.2">
      <c r="A32" s="831" t="s">
        <v>650</v>
      </c>
      <c r="B32" s="830">
        <v>84.86</v>
      </c>
      <c r="C32" s="829"/>
      <c r="D32" s="828"/>
      <c r="E32" s="827">
        <v>84.86</v>
      </c>
    </row>
    <row r="33" spans="1:5" s="783" customFormat="1" ht="22.5" customHeight="1" thickBot="1" x14ac:dyDescent="0.25">
      <c r="A33" s="826" t="s">
        <v>649</v>
      </c>
      <c r="B33" s="787">
        <v>7685453646.5969124</v>
      </c>
      <c r="C33" s="786">
        <v>74533380.173255041</v>
      </c>
      <c r="D33" s="785">
        <v>433259088.51734447</v>
      </c>
      <c r="E33" s="784">
        <v>8193246115.2875118</v>
      </c>
    </row>
    <row r="34" spans="1:5" s="821" customFormat="1" ht="24.95" customHeight="1" x14ac:dyDescent="0.2">
      <c r="A34" s="819" t="s">
        <v>648</v>
      </c>
      <c r="B34" s="825">
        <v>3840595308.7102246</v>
      </c>
      <c r="C34" s="824">
        <v>133744836.7673413</v>
      </c>
      <c r="D34" s="823">
        <v>18420037.55019835</v>
      </c>
      <c r="E34" s="822">
        <v>3992760183.0277643</v>
      </c>
    </row>
    <row r="35" spans="1:5" ht="24.95" customHeight="1" x14ac:dyDescent="0.2">
      <c r="A35" s="814" t="s">
        <v>647</v>
      </c>
      <c r="B35" s="813">
        <v>500403917.14666289</v>
      </c>
      <c r="C35" s="812">
        <v>17418510.000389118</v>
      </c>
      <c r="D35" s="811">
        <v>2400642.4779814328</v>
      </c>
      <c r="E35" s="810">
        <v>520223069.62503344</v>
      </c>
    </row>
    <row r="36" spans="1:5" ht="24.95" customHeight="1" x14ac:dyDescent="0.2">
      <c r="A36" s="814" t="s">
        <v>646</v>
      </c>
      <c r="B36" s="813"/>
      <c r="C36" s="812"/>
      <c r="D36" s="811"/>
      <c r="E36" s="810"/>
    </row>
    <row r="37" spans="1:5" ht="24.95" customHeight="1" x14ac:dyDescent="0.2">
      <c r="A37" s="814" t="s">
        <v>645</v>
      </c>
      <c r="B37" s="813">
        <v>1245680625.0205641</v>
      </c>
      <c r="C37" s="812">
        <v>39978381.123023696</v>
      </c>
      <c r="D37" s="811">
        <v>5509874.2615021439</v>
      </c>
      <c r="E37" s="810">
        <v>1291168880.4050899</v>
      </c>
    </row>
    <row r="38" spans="1:5" ht="24.95" customHeight="1" x14ac:dyDescent="0.2">
      <c r="A38" s="798" t="s">
        <v>644</v>
      </c>
      <c r="B38" s="797">
        <v>228588534.66000363</v>
      </c>
      <c r="C38" s="796">
        <v>15753433.460000018</v>
      </c>
      <c r="D38" s="795">
        <v>1137289.0800000005</v>
      </c>
      <c r="E38" s="794">
        <v>245479257.20000365</v>
      </c>
    </row>
    <row r="39" spans="1:5" ht="24.95" customHeight="1" x14ac:dyDescent="0.2">
      <c r="A39" s="798" t="s">
        <v>643</v>
      </c>
      <c r="B39" s="797">
        <v>42047838.570341833</v>
      </c>
      <c r="C39" s="796">
        <v>1599732.3599999989</v>
      </c>
      <c r="D39" s="795">
        <v>96874.99000000002</v>
      </c>
      <c r="E39" s="794">
        <v>43744445.920341834</v>
      </c>
    </row>
    <row r="40" spans="1:5" s="783" customFormat="1" ht="36.75" customHeight="1" thickBot="1" x14ac:dyDescent="0.25">
      <c r="A40" s="820" t="s">
        <v>642</v>
      </c>
      <c r="B40" s="813">
        <v>5857316224.1077976</v>
      </c>
      <c r="C40" s="812">
        <v>208494893.71075413</v>
      </c>
      <c r="D40" s="811">
        <v>27564718.359681927</v>
      </c>
      <c r="E40" s="810">
        <v>6093375836.1782341</v>
      </c>
    </row>
    <row r="41" spans="1:5" s="783" customFormat="1" ht="24.95" customHeight="1" x14ac:dyDescent="0.2">
      <c r="A41" s="819" t="s">
        <v>641</v>
      </c>
      <c r="B41" s="818">
        <v>968774183.13372815</v>
      </c>
      <c r="C41" s="817">
        <v>31447381.41000003</v>
      </c>
      <c r="D41" s="816">
        <v>5557068.6500000032</v>
      </c>
      <c r="E41" s="815">
        <v>1005778633.1937282</v>
      </c>
    </row>
    <row r="42" spans="1:5" s="783" customFormat="1" ht="24.95" customHeight="1" x14ac:dyDescent="0.2">
      <c r="A42" s="814" t="s">
        <v>640</v>
      </c>
      <c r="B42" s="813">
        <v>29729985.299495</v>
      </c>
      <c r="C42" s="812"/>
      <c r="D42" s="811">
        <v>27429.866200000004</v>
      </c>
      <c r="E42" s="810">
        <v>29757415.165695</v>
      </c>
    </row>
    <row r="43" spans="1:5" s="783" customFormat="1" ht="24.95" customHeight="1" x14ac:dyDescent="0.2">
      <c r="A43" s="814" t="s">
        <v>639</v>
      </c>
      <c r="B43" s="813"/>
      <c r="C43" s="812"/>
      <c r="D43" s="811"/>
      <c r="E43" s="810"/>
    </row>
    <row r="44" spans="1:5" s="783" customFormat="1" ht="24.95" customHeight="1" x14ac:dyDescent="0.2">
      <c r="A44" s="814" t="s">
        <v>638</v>
      </c>
      <c r="B44" s="813">
        <v>255101543.18681592</v>
      </c>
      <c r="C44" s="812">
        <v>7575.5399999999991</v>
      </c>
      <c r="D44" s="811">
        <v>1583362.2800000005</v>
      </c>
      <c r="E44" s="810">
        <v>256692481.00681591</v>
      </c>
    </row>
    <row r="45" spans="1:5" x14ac:dyDescent="0.2">
      <c r="A45" s="798" t="s">
        <v>637</v>
      </c>
      <c r="B45" s="797">
        <v>67824531.146859095</v>
      </c>
      <c r="C45" s="796">
        <v>15</v>
      </c>
      <c r="D45" s="795">
        <v>15</v>
      </c>
      <c r="E45" s="794">
        <v>67824561.146859095</v>
      </c>
    </row>
    <row r="46" spans="1:5" x14ac:dyDescent="0.2">
      <c r="A46" s="798" t="s">
        <v>636</v>
      </c>
      <c r="B46" s="797">
        <v>187277012.03995684</v>
      </c>
      <c r="C46" s="796">
        <v>7560.5399999999991</v>
      </c>
      <c r="D46" s="795">
        <v>1583347.2800000005</v>
      </c>
      <c r="E46" s="794">
        <v>188867919.85995683</v>
      </c>
    </row>
    <row r="47" spans="1:5" s="783" customFormat="1" ht="24.95" customHeight="1" x14ac:dyDescent="0.2">
      <c r="A47" s="814" t="s">
        <v>635</v>
      </c>
      <c r="B47" s="813">
        <v>18299941.364476006</v>
      </c>
      <c r="C47" s="812">
        <v>433119.36</v>
      </c>
      <c r="D47" s="811">
        <v>40853.360000000001</v>
      </c>
      <c r="E47" s="810">
        <v>18773914.084476005</v>
      </c>
    </row>
    <row r="48" spans="1:5" s="783" customFormat="1" ht="21" customHeight="1" thickBot="1" x14ac:dyDescent="0.25">
      <c r="A48" s="814" t="s">
        <v>290</v>
      </c>
      <c r="B48" s="813">
        <v>1271905652.984515</v>
      </c>
      <c r="C48" s="812">
        <v>31888076.310000032</v>
      </c>
      <c r="D48" s="811">
        <v>7208714.1562000038</v>
      </c>
      <c r="E48" s="810">
        <v>1311002443.4507148</v>
      </c>
    </row>
    <row r="49" spans="1:5" ht="18" hidden="1" customHeight="1" x14ac:dyDescent="0.2">
      <c r="A49" s="809"/>
      <c r="B49" s="808"/>
      <c r="C49" s="807"/>
      <c r="D49" s="806"/>
      <c r="E49" s="805"/>
    </row>
    <row r="50" spans="1:5" ht="13.5" hidden="1" thickBot="1" x14ac:dyDescent="0.25">
      <c r="A50" s="798"/>
      <c r="B50" s="797"/>
      <c r="C50" s="796"/>
      <c r="D50" s="795"/>
      <c r="E50" s="794"/>
    </row>
    <row r="51" spans="1:5" ht="13.5" hidden="1" thickBot="1" x14ac:dyDescent="0.25">
      <c r="A51" s="798"/>
      <c r="B51" s="797"/>
      <c r="C51" s="796"/>
      <c r="D51" s="795"/>
      <c r="E51" s="794"/>
    </row>
    <row r="52" spans="1:5" ht="10.5" hidden="1" customHeight="1" thickBot="1" x14ac:dyDescent="0.25">
      <c r="A52" s="798"/>
      <c r="B52" s="797"/>
      <c r="C52" s="796"/>
      <c r="D52" s="795"/>
      <c r="E52" s="794"/>
    </row>
    <row r="53" spans="1:5" s="799" customFormat="1" ht="40.5" customHeight="1" thickBot="1" x14ac:dyDescent="0.25">
      <c r="A53" s="804" t="s">
        <v>475</v>
      </c>
      <c r="B53" s="803">
        <v>82797911.248829409</v>
      </c>
      <c r="C53" s="802"/>
      <c r="D53" s="801"/>
      <c r="E53" s="800">
        <v>82797911.248829409</v>
      </c>
    </row>
    <row r="54" spans="1:5" ht="21.75" customHeight="1" x14ac:dyDescent="0.2">
      <c r="A54" s="798" t="s">
        <v>634</v>
      </c>
      <c r="B54" s="797"/>
      <c r="C54" s="796">
        <v>102559595.44000009</v>
      </c>
      <c r="D54" s="795"/>
      <c r="E54" s="794">
        <v>102559595.44000009</v>
      </c>
    </row>
    <row r="55" spans="1:5" ht="21.75" customHeight="1" x14ac:dyDescent="0.2">
      <c r="A55" s="798" t="s">
        <v>298</v>
      </c>
      <c r="B55" s="797">
        <v>32252.2</v>
      </c>
      <c r="C55" s="796"/>
      <c r="D55" s="795"/>
      <c r="E55" s="794">
        <v>32252.2</v>
      </c>
    </row>
    <row r="56" spans="1:5" ht="21.75" customHeight="1" x14ac:dyDescent="0.2">
      <c r="A56" s="798" t="s">
        <v>421</v>
      </c>
      <c r="B56" s="797">
        <v>60486.841738000003</v>
      </c>
      <c r="C56" s="796"/>
      <c r="D56" s="795"/>
      <c r="E56" s="794">
        <v>60486.841738000003</v>
      </c>
    </row>
    <row r="57" spans="1:5" ht="21.75" customHeight="1" x14ac:dyDescent="0.2">
      <c r="A57" s="798" t="s">
        <v>495</v>
      </c>
      <c r="B57" s="797">
        <v>2712.4265340000006</v>
      </c>
      <c r="C57" s="796"/>
      <c r="D57" s="795"/>
      <c r="E57" s="794">
        <v>2712.4265340000006</v>
      </c>
    </row>
    <row r="58" spans="1:5" ht="21.75" customHeight="1" x14ac:dyDescent="0.2">
      <c r="A58" s="798" t="s">
        <v>389</v>
      </c>
      <c r="B58" s="797">
        <v>8650.86</v>
      </c>
      <c r="C58" s="796">
        <v>152.56</v>
      </c>
      <c r="D58" s="795">
        <v>24.48</v>
      </c>
      <c r="E58" s="794">
        <v>8827.9</v>
      </c>
    </row>
    <row r="59" spans="1:5" ht="21.75" hidden="1" customHeight="1" x14ac:dyDescent="0.2">
      <c r="A59" s="798"/>
      <c r="B59" s="797"/>
      <c r="C59" s="796"/>
      <c r="D59" s="795"/>
      <c r="E59" s="794"/>
    </row>
    <row r="60" spans="1:5" ht="21.75" customHeight="1" x14ac:dyDescent="0.2">
      <c r="A60" s="798" t="s">
        <v>384</v>
      </c>
      <c r="B60" s="797">
        <v>377342175</v>
      </c>
      <c r="C60" s="796"/>
      <c r="D60" s="795"/>
      <c r="E60" s="794">
        <v>377342175</v>
      </c>
    </row>
    <row r="61" spans="1:5" ht="20.25" customHeight="1" thickBot="1" x14ac:dyDescent="0.25">
      <c r="A61" s="793" t="s">
        <v>633</v>
      </c>
      <c r="B61" s="792">
        <v>273.5</v>
      </c>
      <c r="C61" s="791"/>
      <c r="D61" s="790">
        <v>403766994.24000001</v>
      </c>
      <c r="E61" s="789">
        <v>403767267.74000001</v>
      </c>
    </row>
    <row r="62" spans="1:5" ht="22.5" customHeight="1" thickBot="1" x14ac:dyDescent="0.25">
      <c r="A62" s="793" t="s">
        <v>632</v>
      </c>
      <c r="B62" s="792"/>
      <c r="C62" s="791"/>
      <c r="D62" s="790"/>
      <c r="E62" s="789">
        <v>661529305.63</v>
      </c>
    </row>
    <row r="63" spans="1:5" ht="19.5" customHeight="1" thickBot="1" x14ac:dyDescent="0.25">
      <c r="A63" s="793" t="s">
        <v>631</v>
      </c>
      <c r="B63" s="792"/>
      <c r="C63" s="791"/>
      <c r="D63" s="790"/>
      <c r="E63" s="789">
        <v>9180758.7600000054</v>
      </c>
    </row>
    <row r="64" spans="1:5" ht="19.5" customHeight="1" thickBot="1" x14ac:dyDescent="0.25">
      <c r="A64" s="793" t="s">
        <v>240</v>
      </c>
      <c r="B64" s="792">
        <v>4504798.8500000006</v>
      </c>
      <c r="C64" s="791">
        <v>92164.3</v>
      </c>
      <c r="D64" s="790">
        <v>3980.2000000000003</v>
      </c>
      <c r="E64" s="789">
        <v>4600943.3500000006</v>
      </c>
    </row>
    <row r="65" spans="1:5" ht="19.5" customHeight="1" thickBot="1" x14ac:dyDescent="0.25">
      <c r="A65" s="793" t="s">
        <v>433</v>
      </c>
      <c r="B65" s="792">
        <v>7048894.3699999992</v>
      </c>
      <c r="C65" s="791"/>
      <c r="D65" s="790"/>
      <c r="E65" s="789">
        <v>7048894.3699999992</v>
      </c>
    </row>
    <row r="66" spans="1:5" s="783" customFormat="1" ht="23.25" customHeight="1" thickBot="1" x14ac:dyDescent="0.25">
      <c r="A66" s="788" t="s">
        <v>630</v>
      </c>
      <c r="B66" s="787">
        <v>15286473678.98633</v>
      </c>
      <c r="C66" s="786">
        <v>417568262.49400926</v>
      </c>
      <c r="D66" s="785">
        <v>871803519.95322645</v>
      </c>
      <c r="E66" s="784">
        <v>17246555525.823566</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DE SEPTEMBRE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190564</v>
      </c>
      <c r="D10" s="222">
        <v>4450</v>
      </c>
      <c r="E10" s="179">
        <v>-7.9493573358460079E-3</v>
      </c>
      <c r="F10" s="20"/>
    </row>
    <row r="11" spans="1:6" ht="10.5" customHeight="1" x14ac:dyDescent="0.2">
      <c r="B11" s="16" t="s">
        <v>23</v>
      </c>
      <c r="C11" s="30">
        <v>1017</v>
      </c>
      <c r="D11" s="222"/>
      <c r="E11" s="179">
        <v>-0.20670826833073319</v>
      </c>
      <c r="F11" s="20"/>
    </row>
    <row r="12" spans="1:6" ht="10.5" customHeight="1" x14ac:dyDescent="0.2">
      <c r="B12" s="16" t="s">
        <v>218</v>
      </c>
      <c r="C12" s="30">
        <v>2057.3200000000006</v>
      </c>
      <c r="D12" s="222">
        <v>61.599999999999994</v>
      </c>
      <c r="E12" s="179">
        <v>0.11855246918614393</v>
      </c>
      <c r="F12" s="20"/>
    </row>
    <row r="13" spans="1:6" ht="10.5" customHeight="1" x14ac:dyDescent="0.2">
      <c r="B13" s="33" t="s">
        <v>193</v>
      </c>
      <c r="C13" s="30">
        <v>5885</v>
      </c>
      <c r="D13" s="222">
        <v>404</v>
      </c>
      <c r="E13" s="179">
        <v>9.6071367301424626E-3</v>
      </c>
      <c r="F13" s="20"/>
    </row>
    <row r="14" spans="1:6" x14ac:dyDescent="0.2">
      <c r="B14" s="33" t="s">
        <v>194</v>
      </c>
      <c r="C14" s="30">
        <v>924</v>
      </c>
      <c r="D14" s="222">
        <v>100</v>
      </c>
      <c r="E14" s="179">
        <v>-8.7857847976308023E-2</v>
      </c>
      <c r="F14" s="20"/>
    </row>
    <row r="15" spans="1:6" x14ac:dyDescent="0.2">
      <c r="B15" s="33" t="s">
        <v>322</v>
      </c>
      <c r="C15" s="30"/>
      <c r="D15" s="222"/>
      <c r="E15" s="179"/>
      <c r="F15" s="20"/>
    </row>
    <row r="16" spans="1:6" x14ac:dyDescent="0.2">
      <c r="B16" s="33" t="s">
        <v>324</v>
      </c>
      <c r="C16" s="30"/>
      <c r="D16" s="222"/>
      <c r="E16" s="179"/>
      <c r="F16" s="20"/>
    </row>
    <row r="17" spans="1:6" x14ac:dyDescent="0.2">
      <c r="B17" s="33" t="s">
        <v>325</v>
      </c>
      <c r="C17" s="30">
        <v>998</v>
      </c>
      <c r="D17" s="222">
        <v>18</v>
      </c>
      <c r="E17" s="179">
        <v>0</v>
      </c>
      <c r="F17" s="20"/>
    </row>
    <row r="18" spans="1:6" x14ac:dyDescent="0.2">
      <c r="B18" s="33" t="s">
        <v>320</v>
      </c>
      <c r="C18" s="30">
        <v>188</v>
      </c>
      <c r="D18" s="222">
        <v>0</v>
      </c>
      <c r="E18" s="179">
        <v>-2.083333333333337E-2</v>
      </c>
      <c r="F18" s="20"/>
    </row>
    <row r="19" spans="1:6" x14ac:dyDescent="0.2">
      <c r="B19" s="33" t="s">
        <v>321</v>
      </c>
      <c r="C19" s="30">
        <v>3775</v>
      </c>
      <c r="D19" s="222">
        <v>286</v>
      </c>
      <c r="E19" s="179">
        <v>4.109211252068401E-2</v>
      </c>
      <c r="F19" s="20"/>
    </row>
    <row r="20" spans="1:6" x14ac:dyDescent="0.2">
      <c r="B20" s="33" t="s">
        <v>323</v>
      </c>
      <c r="C20" s="30">
        <v>7942.3200000000006</v>
      </c>
      <c r="D20" s="222">
        <v>465.6</v>
      </c>
      <c r="E20" s="179">
        <v>3.5738178233160722E-2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49214</v>
      </c>
      <c r="D23" s="222">
        <v>4807</v>
      </c>
      <c r="E23" s="179">
        <v>3.9234732663231631E-2</v>
      </c>
      <c r="F23" s="20"/>
    </row>
    <row r="24" spans="1:6" ht="10.5" customHeight="1" x14ac:dyDescent="0.2">
      <c r="B24" s="16" t="s">
        <v>23</v>
      </c>
      <c r="C24" s="30">
        <v>20</v>
      </c>
      <c r="D24" s="222"/>
      <c r="E24" s="179">
        <v>0.4285714285714286</v>
      </c>
      <c r="F24" s="34"/>
    </row>
    <row r="25" spans="1:6" ht="10.5" customHeight="1" x14ac:dyDescent="0.2">
      <c r="B25" s="33" t="s">
        <v>193</v>
      </c>
      <c r="C25" s="30">
        <v>4113.0999999999995</v>
      </c>
      <c r="D25" s="222">
        <v>809</v>
      </c>
      <c r="E25" s="179">
        <v>-0.10227056946484592</v>
      </c>
      <c r="F25" s="34"/>
    </row>
    <row r="26" spans="1:6" ht="10.5" customHeight="1" x14ac:dyDescent="0.2">
      <c r="B26" s="33" t="s">
        <v>194</v>
      </c>
      <c r="C26" s="30">
        <v>102792.5</v>
      </c>
      <c r="D26" s="222">
        <v>22194.5</v>
      </c>
      <c r="E26" s="179">
        <v>3.4921066408924339E-2</v>
      </c>
      <c r="F26" s="34"/>
    </row>
    <row r="27" spans="1:6" ht="10.5" customHeight="1" x14ac:dyDescent="0.2">
      <c r="B27" s="33" t="s">
        <v>322</v>
      </c>
      <c r="C27" s="30">
        <v>7540</v>
      </c>
      <c r="D27" s="222">
        <v>7121</v>
      </c>
      <c r="E27" s="179">
        <v>3.429355281207136E-2</v>
      </c>
      <c r="F27" s="34"/>
    </row>
    <row r="28" spans="1:6" ht="10.5" customHeight="1" x14ac:dyDescent="0.2">
      <c r="B28" s="33" t="s">
        <v>324</v>
      </c>
      <c r="C28" s="30">
        <v>1</v>
      </c>
      <c r="D28" s="222"/>
      <c r="E28" s="179"/>
      <c r="F28" s="34"/>
    </row>
    <row r="29" spans="1:6" ht="10.5" customHeight="1" x14ac:dyDescent="0.2">
      <c r="B29" s="33" t="s">
        <v>325</v>
      </c>
      <c r="C29" s="30">
        <v>10369.5</v>
      </c>
      <c r="D29" s="222">
        <v>10349.5</v>
      </c>
      <c r="E29" s="179">
        <v>4.0278892455858806E-2</v>
      </c>
      <c r="F29" s="34"/>
    </row>
    <row r="30" spans="1:6" ht="10.5" customHeight="1" x14ac:dyDescent="0.2">
      <c r="B30" s="33" t="s">
        <v>320</v>
      </c>
      <c r="C30" s="30">
        <v>9207</v>
      </c>
      <c r="D30" s="222">
        <v>115</v>
      </c>
      <c r="E30" s="179">
        <v>9.6501809408926498E-3</v>
      </c>
      <c r="F30" s="34"/>
    </row>
    <row r="31" spans="1:6" ht="10.5" customHeight="1" x14ac:dyDescent="0.2">
      <c r="B31" s="33" t="s">
        <v>321</v>
      </c>
      <c r="C31" s="30">
        <v>64213</v>
      </c>
      <c r="D31" s="222">
        <v>3612</v>
      </c>
      <c r="E31" s="179">
        <v>3.0888278829327875E-2</v>
      </c>
      <c r="F31" s="34"/>
    </row>
    <row r="32" spans="1:6" ht="10.5" customHeight="1" x14ac:dyDescent="0.2">
      <c r="B32" s="33" t="s">
        <v>323</v>
      </c>
      <c r="C32" s="30">
        <v>11462</v>
      </c>
      <c r="D32" s="222">
        <v>997</v>
      </c>
      <c r="E32" s="179">
        <v>7.5436291987239557E-2</v>
      </c>
      <c r="F32" s="34"/>
    </row>
    <row r="33" spans="1:6" ht="10.5" customHeight="1" x14ac:dyDescent="0.2">
      <c r="B33" s="16" t="s">
        <v>195</v>
      </c>
      <c r="C33" s="30">
        <v>106905.60000000001</v>
      </c>
      <c r="D33" s="222">
        <v>23003.5</v>
      </c>
      <c r="E33" s="179">
        <v>2.8871667927265143E-2</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239778</v>
      </c>
      <c r="D39" s="222">
        <v>9257</v>
      </c>
      <c r="E39" s="344">
        <v>1.3823518356881337E-3</v>
      </c>
      <c r="F39" s="34"/>
    </row>
    <row r="40" spans="1:6" ht="10.5" customHeight="1" x14ac:dyDescent="0.2">
      <c r="B40" s="16" t="s">
        <v>23</v>
      </c>
      <c r="C40" s="343">
        <v>1037</v>
      </c>
      <c r="D40" s="222"/>
      <c r="E40" s="344">
        <v>-0.19984567901234573</v>
      </c>
      <c r="F40" s="34"/>
    </row>
    <row r="41" spans="1:6" s="28" customFormat="1" ht="10.5" customHeight="1" x14ac:dyDescent="0.2">
      <c r="A41" s="24"/>
      <c r="B41" s="33" t="s">
        <v>193</v>
      </c>
      <c r="C41" s="343">
        <v>6170.42</v>
      </c>
      <c r="D41" s="222">
        <v>870.6</v>
      </c>
      <c r="E41" s="344">
        <v>-3.9016094216734687E-2</v>
      </c>
      <c r="F41" s="27"/>
    </row>
    <row r="42" spans="1:6" ht="10.5" customHeight="1" x14ac:dyDescent="0.2">
      <c r="B42" s="33" t="s">
        <v>194</v>
      </c>
      <c r="C42" s="343">
        <v>108677.5</v>
      </c>
      <c r="D42" s="222">
        <v>22598.5</v>
      </c>
      <c r="E42" s="344">
        <v>3.3517826405333073E-2</v>
      </c>
      <c r="F42" s="34"/>
    </row>
    <row r="43" spans="1:6" ht="10.5" customHeight="1" x14ac:dyDescent="0.2">
      <c r="B43" s="33" t="s">
        <v>322</v>
      </c>
      <c r="C43" s="343">
        <v>8464</v>
      </c>
      <c r="D43" s="222">
        <v>7221</v>
      </c>
      <c r="E43" s="344">
        <v>1.939058171745156E-2</v>
      </c>
      <c r="F43" s="34"/>
    </row>
    <row r="44" spans="1:6" ht="10.5" customHeight="1" x14ac:dyDescent="0.2">
      <c r="B44" s="33" t="s">
        <v>324</v>
      </c>
      <c r="C44" s="343">
        <v>1</v>
      </c>
      <c r="D44" s="222"/>
      <c r="E44" s="344"/>
      <c r="F44" s="34"/>
    </row>
    <row r="45" spans="1:6" ht="10.5" customHeight="1" x14ac:dyDescent="0.2">
      <c r="B45" s="33" t="s">
        <v>325</v>
      </c>
      <c r="C45" s="343">
        <v>10369.5</v>
      </c>
      <c r="D45" s="222">
        <v>10349.5</v>
      </c>
      <c r="E45" s="344">
        <v>4.0278892455858806E-2</v>
      </c>
      <c r="F45" s="34"/>
    </row>
    <row r="46" spans="1:6" ht="10.5" customHeight="1" x14ac:dyDescent="0.2">
      <c r="B46" s="33" t="s">
        <v>320</v>
      </c>
      <c r="C46" s="343">
        <v>10205</v>
      </c>
      <c r="D46" s="222">
        <v>133</v>
      </c>
      <c r="E46" s="344">
        <v>8.6982307008005577E-3</v>
      </c>
      <c r="F46" s="34"/>
    </row>
    <row r="47" spans="1:6" ht="10.5" customHeight="1" x14ac:dyDescent="0.2">
      <c r="B47" s="33" t="s">
        <v>321</v>
      </c>
      <c r="C47" s="30">
        <v>64401</v>
      </c>
      <c r="D47" s="222">
        <v>3612</v>
      </c>
      <c r="E47" s="179">
        <v>3.0729341719882841E-2</v>
      </c>
      <c r="F47" s="34"/>
    </row>
    <row r="48" spans="1:6" ht="10.5" customHeight="1" x14ac:dyDescent="0.2">
      <c r="B48" s="33" t="s">
        <v>323</v>
      </c>
      <c r="C48" s="30">
        <v>15237</v>
      </c>
      <c r="D48" s="222">
        <v>1283</v>
      </c>
      <c r="E48" s="179">
        <v>6.6718006160739307E-2</v>
      </c>
      <c r="F48" s="34"/>
    </row>
    <row r="49" spans="1:6" ht="10.5" customHeight="1" x14ac:dyDescent="0.2">
      <c r="B49" s="16" t="s">
        <v>195</v>
      </c>
      <c r="C49" s="30">
        <v>114847.92000000001</v>
      </c>
      <c r="D49" s="222">
        <v>23469.1</v>
      </c>
      <c r="E49" s="179">
        <v>2.9343590447733714E-2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v>1</v>
      </c>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63</v>
      </c>
      <c r="D59" s="222"/>
      <c r="E59" s="179">
        <v>-4.5454545454545414E-2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76</v>
      </c>
      <c r="D61" s="222"/>
      <c r="E61" s="179">
        <v>-0.15555555555555556</v>
      </c>
      <c r="F61" s="36"/>
    </row>
    <row r="62" spans="1:6" s="28" customFormat="1" ht="10.5" customHeight="1" x14ac:dyDescent="0.2">
      <c r="A62" s="24"/>
      <c r="B62" s="16" t="s">
        <v>200</v>
      </c>
      <c r="C62" s="30">
        <v>3</v>
      </c>
      <c r="D62" s="222"/>
      <c r="E62" s="179"/>
      <c r="F62" s="36"/>
    </row>
    <row r="63" spans="1:6" s="28" customFormat="1" ht="10.5" customHeight="1" x14ac:dyDescent="0.2">
      <c r="A63" s="24"/>
      <c r="B63" s="16" t="s">
        <v>201</v>
      </c>
      <c r="C63" s="30">
        <v>24</v>
      </c>
      <c r="D63" s="222"/>
      <c r="E63" s="179"/>
      <c r="F63" s="36"/>
    </row>
    <row r="64" spans="1:6" s="28" customFormat="1" ht="10.5" customHeight="1" x14ac:dyDescent="0.2">
      <c r="A64" s="24"/>
      <c r="B64" s="16" t="s">
        <v>202</v>
      </c>
      <c r="C64" s="30">
        <v>106</v>
      </c>
      <c r="D64" s="222"/>
      <c r="E64" s="179">
        <v>-9.4017094017094016E-2</v>
      </c>
      <c r="F64" s="36"/>
    </row>
    <row r="65" spans="1:6" s="28" customFormat="1" ht="10.5" customHeight="1" x14ac:dyDescent="0.2">
      <c r="A65" s="24"/>
      <c r="B65" s="16" t="s">
        <v>203</v>
      </c>
      <c r="C65" s="30">
        <v>86</v>
      </c>
      <c r="D65" s="222"/>
      <c r="E65" s="179">
        <v>-0.21100917431192656</v>
      </c>
      <c r="F65" s="36"/>
    </row>
    <row r="66" spans="1:6" s="28" customFormat="1" ht="10.5" customHeight="1" x14ac:dyDescent="0.2">
      <c r="A66" s="24"/>
      <c r="B66" s="16" t="s">
        <v>204</v>
      </c>
      <c r="C66" s="30"/>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9036</v>
      </c>
      <c r="D69" s="222"/>
      <c r="E69" s="179">
        <v>0.11061946902654873</v>
      </c>
      <c r="F69" s="36"/>
    </row>
    <row r="70" spans="1:6" s="28" customFormat="1" ht="10.5" customHeight="1" x14ac:dyDescent="0.2">
      <c r="A70" s="24"/>
      <c r="B70" s="16" t="s">
        <v>23</v>
      </c>
      <c r="C70" s="30">
        <v>13</v>
      </c>
      <c r="D70" s="222"/>
      <c r="E70" s="179"/>
      <c r="F70" s="36"/>
    </row>
    <row r="71" spans="1:6" s="28" customFormat="1" ht="10.5" customHeight="1" x14ac:dyDescent="0.2">
      <c r="A71" s="24"/>
      <c r="B71" s="33" t="s">
        <v>193</v>
      </c>
      <c r="C71" s="30">
        <v>178.2</v>
      </c>
      <c r="D71" s="222"/>
      <c r="E71" s="179">
        <v>-0.35129231889333823</v>
      </c>
      <c r="F71" s="36"/>
    </row>
    <row r="72" spans="1:6" ht="10.5" customHeight="1" x14ac:dyDescent="0.2">
      <c r="B72" s="33" t="s">
        <v>194</v>
      </c>
      <c r="C72" s="30">
        <v>1416</v>
      </c>
      <c r="D72" s="222"/>
      <c r="E72" s="179">
        <v>-6.1630218687872773E-2</v>
      </c>
      <c r="F72" s="34"/>
    </row>
    <row r="73" spans="1:6" ht="10.5" customHeight="1" x14ac:dyDescent="0.2">
      <c r="B73" s="33" t="s">
        <v>322</v>
      </c>
      <c r="C73" s="343">
        <v>139</v>
      </c>
      <c r="D73" s="222"/>
      <c r="E73" s="344">
        <v>0.2990654205607477</v>
      </c>
      <c r="F73" s="34"/>
    </row>
    <row r="74" spans="1:6" ht="10.5" customHeight="1" x14ac:dyDescent="0.2">
      <c r="B74" s="33" t="s">
        <v>324</v>
      </c>
      <c r="C74" s="343"/>
      <c r="D74" s="222"/>
      <c r="E74" s="344"/>
      <c r="F74" s="34"/>
    </row>
    <row r="75" spans="1:6" ht="10.5" customHeight="1" x14ac:dyDescent="0.2">
      <c r="B75" s="33" t="s">
        <v>325</v>
      </c>
      <c r="C75" s="343">
        <v>13</v>
      </c>
      <c r="D75" s="222"/>
      <c r="E75" s="344">
        <v>-0.38095238095238093</v>
      </c>
      <c r="F75" s="34"/>
    </row>
    <row r="76" spans="1:6" ht="10.5" customHeight="1" x14ac:dyDescent="0.2">
      <c r="B76" s="33" t="s">
        <v>320</v>
      </c>
      <c r="C76" s="343">
        <v>165</v>
      </c>
      <c r="D76" s="222"/>
      <c r="E76" s="344">
        <v>9.27152317880795E-2</v>
      </c>
      <c r="F76" s="34"/>
    </row>
    <row r="77" spans="1:6" ht="10.5" customHeight="1" x14ac:dyDescent="0.2">
      <c r="B77" s="33" t="s">
        <v>321</v>
      </c>
      <c r="C77" s="343">
        <v>634</v>
      </c>
      <c r="D77" s="222"/>
      <c r="E77" s="344">
        <v>-0.18717948717948718</v>
      </c>
      <c r="F77" s="34"/>
    </row>
    <row r="78" spans="1:6" ht="10.5" customHeight="1" x14ac:dyDescent="0.2">
      <c r="B78" s="33" t="s">
        <v>323</v>
      </c>
      <c r="C78" s="343">
        <v>465</v>
      </c>
      <c r="D78" s="222"/>
      <c r="E78" s="344">
        <v>3.3333333333333437E-2</v>
      </c>
      <c r="F78" s="34"/>
    </row>
    <row r="79" spans="1:6" ht="10.5" customHeight="1" x14ac:dyDescent="0.2">
      <c r="B79" s="16" t="s">
        <v>195</v>
      </c>
      <c r="C79" s="343">
        <v>1594.2</v>
      </c>
      <c r="D79" s="222"/>
      <c r="E79" s="344">
        <v>-0.10623983853787067</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1</v>
      </c>
      <c r="D83" s="222"/>
      <c r="E83" s="346">
        <v>0</v>
      </c>
      <c r="F83" s="47"/>
    </row>
    <row r="84" spans="1:6" s="28" customFormat="1" ht="10.5" customHeight="1" x14ac:dyDescent="0.2">
      <c r="A84" s="24"/>
      <c r="B84" s="16" t="s">
        <v>201</v>
      </c>
      <c r="C84" s="345">
        <v>9</v>
      </c>
      <c r="D84" s="222"/>
      <c r="E84" s="346">
        <v>-0.30769230769230771</v>
      </c>
      <c r="F84" s="47"/>
    </row>
    <row r="85" spans="1:6" s="28" customFormat="1" ht="10.5" customHeight="1" x14ac:dyDescent="0.2">
      <c r="A85" s="24"/>
      <c r="B85" s="16" t="s">
        <v>202</v>
      </c>
      <c r="C85" s="46">
        <v>33</v>
      </c>
      <c r="D85" s="222"/>
      <c r="E85" s="190"/>
      <c r="F85" s="47"/>
    </row>
    <row r="86" spans="1:6" s="28" customFormat="1" ht="10.5" customHeight="1" x14ac:dyDescent="0.2">
      <c r="A86" s="24"/>
      <c r="B86" s="16" t="s">
        <v>203</v>
      </c>
      <c r="C86" s="46">
        <v>25</v>
      </c>
      <c r="D86" s="222"/>
      <c r="E86" s="190">
        <v>4.1666666666666741E-2</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248878</v>
      </c>
      <c r="D90" s="222">
        <v>9257</v>
      </c>
      <c r="E90" s="190">
        <v>4.9383214552503052E-3</v>
      </c>
      <c r="F90" s="47"/>
    </row>
    <row r="91" spans="1:6" ht="10.5" customHeight="1" x14ac:dyDescent="0.2">
      <c r="B91" s="16" t="s">
        <v>23</v>
      </c>
      <c r="C91" s="46">
        <v>1050</v>
      </c>
      <c r="D91" s="222"/>
      <c r="E91" s="190">
        <v>-0.19354838709677424</v>
      </c>
      <c r="F91" s="47"/>
    </row>
    <row r="92" spans="1:6" ht="10.5" customHeight="1" x14ac:dyDescent="0.2">
      <c r="B92" s="33" t="s">
        <v>193</v>
      </c>
      <c r="C92" s="46">
        <v>6425.62</v>
      </c>
      <c r="D92" s="222">
        <v>870.6</v>
      </c>
      <c r="E92" s="190">
        <v>-5.3335179826861867E-2</v>
      </c>
      <c r="F92" s="47"/>
    </row>
    <row r="93" spans="1:6" ht="10.5" customHeight="1" x14ac:dyDescent="0.2">
      <c r="B93" s="33" t="s">
        <v>194</v>
      </c>
      <c r="C93" s="46">
        <v>110093.5</v>
      </c>
      <c r="D93" s="222">
        <v>22598.5</v>
      </c>
      <c r="E93" s="190">
        <v>3.2171720012750482E-2</v>
      </c>
      <c r="F93" s="47"/>
    </row>
    <row r="94" spans="1:6" ht="10.5" customHeight="1" x14ac:dyDescent="0.2">
      <c r="B94" s="33" t="s">
        <v>322</v>
      </c>
      <c r="C94" s="46">
        <v>8603</v>
      </c>
      <c r="D94" s="222">
        <v>7221</v>
      </c>
      <c r="E94" s="190">
        <v>2.2948870392389908E-2</v>
      </c>
      <c r="F94" s="47"/>
    </row>
    <row r="95" spans="1:6" ht="10.5" customHeight="1" x14ac:dyDescent="0.2">
      <c r="B95" s="33" t="s">
        <v>324</v>
      </c>
      <c r="C95" s="46">
        <v>1</v>
      </c>
      <c r="D95" s="222"/>
      <c r="E95" s="190"/>
      <c r="F95" s="47"/>
    </row>
    <row r="96" spans="1:6" ht="10.5" customHeight="1" x14ac:dyDescent="0.2">
      <c r="B96" s="33" t="s">
        <v>325</v>
      </c>
      <c r="C96" s="46">
        <v>10382.5</v>
      </c>
      <c r="D96" s="222">
        <v>10349.5</v>
      </c>
      <c r="E96" s="190">
        <v>3.939333266593259E-2</v>
      </c>
      <c r="F96" s="47"/>
    </row>
    <row r="97" spans="2:6" ht="10.5" customHeight="1" x14ac:dyDescent="0.2">
      <c r="B97" s="33" t="s">
        <v>320</v>
      </c>
      <c r="C97" s="46">
        <v>10370</v>
      </c>
      <c r="D97" s="222">
        <v>133</v>
      </c>
      <c r="E97" s="190">
        <v>9.9337748344370258E-3</v>
      </c>
      <c r="F97" s="47"/>
    </row>
    <row r="98" spans="2:6" ht="10.5" customHeight="1" x14ac:dyDescent="0.2">
      <c r="B98" s="33" t="s">
        <v>321</v>
      </c>
      <c r="C98" s="46">
        <v>65035</v>
      </c>
      <c r="D98" s="222">
        <v>3612</v>
      </c>
      <c r="E98" s="190">
        <v>2.8042553864149999E-2</v>
      </c>
      <c r="F98" s="47"/>
    </row>
    <row r="99" spans="2:6" ht="10.5" customHeight="1" x14ac:dyDescent="0.2">
      <c r="B99" s="33" t="s">
        <v>323</v>
      </c>
      <c r="C99" s="46">
        <v>15702</v>
      </c>
      <c r="D99" s="222">
        <v>1283</v>
      </c>
      <c r="E99" s="190">
        <v>6.5698384688475553E-2</v>
      </c>
      <c r="F99" s="47"/>
    </row>
    <row r="100" spans="2:6" ht="10.5" customHeight="1" x14ac:dyDescent="0.2">
      <c r="B100" s="16" t="s">
        <v>195</v>
      </c>
      <c r="C100" s="46">
        <v>116519.12</v>
      </c>
      <c r="D100" s="222">
        <v>23469.1</v>
      </c>
      <c r="E100" s="190">
        <v>2.7055881358460043E-2</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4</v>
      </c>
      <c r="D104" s="222"/>
      <c r="E104" s="190">
        <v>1</v>
      </c>
      <c r="F104" s="47"/>
    </row>
    <row r="105" spans="2:6" ht="10.5" customHeight="1" x14ac:dyDescent="0.2">
      <c r="B105" s="16" t="s">
        <v>201</v>
      </c>
      <c r="C105" s="46">
        <v>33</v>
      </c>
      <c r="D105" s="222"/>
      <c r="E105" s="190">
        <v>0.5714285714285714</v>
      </c>
      <c r="F105" s="47"/>
    </row>
    <row r="106" spans="2:6" ht="10.5" customHeight="1" x14ac:dyDescent="0.2">
      <c r="B106" s="16" t="s">
        <v>202</v>
      </c>
      <c r="C106" s="46">
        <v>139</v>
      </c>
      <c r="D106" s="222"/>
      <c r="E106" s="190">
        <v>-0.35046728971962615</v>
      </c>
      <c r="F106" s="47"/>
    </row>
    <row r="107" spans="2:6" ht="10.5" customHeight="1" x14ac:dyDescent="0.2">
      <c r="B107" s="16" t="s">
        <v>203</v>
      </c>
      <c r="C107" s="46">
        <v>111</v>
      </c>
      <c r="D107" s="222"/>
      <c r="E107" s="190">
        <v>-0.16541353383458646</v>
      </c>
      <c r="F107" s="47"/>
    </row>
    <row r="108" spans="2:6" ht="10.5" customHeight="1" x14ac:dyDescent="0.2">
      <c r="B108" s="16" t="s">
        <v>204</v>
      </c>
      <c r="C108" s="46"/>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DE SEPTEMBRE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212458.32000000004</v>
      </c>
      <c r="D119" s="222">
        <v>356.5</v>
      </c>
      <c r="E119" s="239">
        <v>-3.6689526750262047E-3</v>
      </c>
      <c r="F119" s="20"/>
    </row>
    <row r="120" spans="1:6" ht="10.5" customHeight="1" x14ac:dyDescent="0.2">
      <c r="A120" s="2"/>
      <c r="B120" s="37" t="s">
        <v>206</v>
      </c>
      <c r="C120" s="238">
        <v>1014</v>
      </c>
      <c r="D120" s="222"/>
      <c r="E120" s="239"/>
      <c r="F120" s="20"/>
    </row>
    <row r="121" spans="1:6" ht="10.5" customHeight="1" x14ac:dyDescent="0.2">
      <c r="A121" s="2"/>
      <c r="B121" s="37" t="s">
        <v>226</v>
      </c>
      <c r="C121" s="238">
        <v>3708.6</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217199.92000000004</v>
      </c>
      <c r="D126" s="222">
        <v>356.5</v>
      </c>
      <c r="E126" s="239">
        <v>-0.10013365837357202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428988.33000000165</v>
      </c>
      <c r="D129" s="222">
        <v>5589.579999999999</v>
      </c>
      <c r="E129" s="239">
        <v>0.39046607000328137</v>
      </c>
      <c r="F129" s="20"/>
    </row>
    <row r="130" spans="1:6" ht="10.5" customHeight="1" x14ac:dyDescent="0.2">
      <c r="A130" s="2"/>
      <c r="B130" s="37" t="s">
        <v>208</v>
      </c>
      <c r="C130" s="238">
        <v>8282.8199999999906</v>
      </c>
      <c r="D130" s="222">
        <v>1877.320000000002</v>
      </c>
      <c r="E130" s="239">
        <v>-0.62017347759992902</v>
      </c>
      <c r="F130" s="20"/>
    </row>
    <row r="131" spans="1:6" ht="10.5" customHeight="1" x14ac:dyDescent="0.2">
      <c r="A131" s="2"/>
      <c r="B131" s="37" t="s">
        <v>209</v>
      </c>
      <c r="C131" s="238">
        <v>5134585.6100000003</v>
      </c>
      <c r="D131" s="222">
        <v>17767.82</v>
      </c>
      <c r="E131" s="239">
        <v>1.3722745976928907E-2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5571869.7600000016</v>
      </c>
      <c r="D135" s="222">
        <v>25234.720000000001</v>
      </c>
      <c r="E135" s="239">
        <v>3.2706122562481843E-2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19958.300000000007</v>
      </c>
      <c r="D138" s="222">
        <v>212.70000000000002</v>
      </c>
      <c r="E138" s="239">
        <v>3.7878512108747708E-2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19958.300000000007</v>
      </c>
      <c r="D141" s="222">
        <v>212.70000000000002</v>
      </c>
      <c r="E141" s="239">
        <v>3.7878512108747708E-2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3088.0000000000005</v>
      </c>
      <c r="D144" s="222">
        <v>76.8</v>
      </c>
      <c r="E144" s="239">
        <v>-0.11082956606870331</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3088.0000000000005</v>
      </c>
      <c r="D147" s="222">
        <v>76.8</v>
      </c>
      <c r="E147" s="182">
        <v>-0.11082956606870331</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137</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137</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6</v>
      </c>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6</v>
      </c>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3594.75</v>
      </c>
      <c r="D161" s="222"/>
      <c r="E161" s="182">
        <v>-0.25193532276189279</v>
      </c>
      <c r="F161" s="56"/>
    </row>
    <row r="162" spans="1:6" s="57" customFormat="1" ht="10.5" customHeight="1" x14ac:dyDescent="0.2">
      <c r="A162" s="6"/>
      <c r="B162" s="37" t="s">
        <v>206</v>
      </c>
      <c r="C162" s="55"/>
      <c r="D162" s="222"/>
      <c r="E162" s="182"/>
      <c r="F162" s="56"/>
    </row>
    <row r="163" spans="1:6" s="57" customFormat="1" ht="10.5" customHeight="1" x14ac:dyDescent="0.2">
      <c r="A163" s="6"/>
      <c r="B163" s="37" t="s">
        <v>226</v>
      </c>
      <c r="C163" s="55">
        <v>32</v>
      </c>
      <c r="D163" s="222"/>
      <c r="E163" s="182"/>
      <c r="F163" s="56"/>
    </row>
    <row r="164" spans="1:6" s="57" customFormat="1" ht="10.5" customHeight="1" x14ac:dyDescent="0.2">
      <c r="A164" s="6"/>
      <c r="B164" s="37" t="s">
        <v>207</v>
      </c>
      <c r="C164" s="55">
        <v>998.92999999999984</v>
      </c>
      <c r="D164" s="222"/>
      <c r="E164" s="182">
        <v>-0.54715535609048471</v>
      </c>
      <c r="F164" s="56"/>
    </row>
    <row r="165" spans="1:6" s="57" customFormat="1" ht="10.5" customHeight="1" x14ac:dyDescent="0.2">
      <c r="A165" s="6"/>
      <c r="B165" s="37" t="s">
        <v>208</v>
      </c>
      <c r="C165" s="55">
        <v>1005.9000000000001</v>
      </c>
      <c r="D165" s="222"/>
      <c r="E165" s="182"/>
      <c r="F165" s="56"/>
    </row>
    <row r="166" spans="1:6" s="57" customFormat="1" ht="10.5" customHeight="1" x14ac:dyDescent="0.2">
      <c r="A166" s="6"/>
      <c r="B166" s="37" t="s">
        <v>209</v>
      </c>
      <c r="C166" s="55">
        <v>10799.45</v>
      </c>
      <c r="D166" s="222"/>
      <c r="E166" s="182">
        <v>-7.1965042236334376E-2</v>
      </c>
      <c r="F166" s="56"/>
    </row>
    <row r="167" spans="1:6" s="57" customFormat="1" ht="10.5" customHeight="1" x14ac:dyDescent="0.2">
      <c r="A167" s="6"/>
      <c r="B167" s="37" t="s">
        <v>210</v>
      </c>
      <c r="C167" s="55">
        <v>109.9</v>
      </c>
      <c r="D167" s="222"/>
      <c r="E167" s="182"/>
      <c r="F167" s="56"/>
    </row>
    <row r="168" spans="1:6" s="57" customFormat="1" ht="10.5" customHeight="1" x14ac:dyDescent="0.2">
      <c r="A168" s="6"/>
      <c r="B168" s="37" t="s">
        <v>211</v>
      </c>
      <c r="C168" s="55">
        <v>482.1</v>
      </c>
      <c r="D168" s="222"/>
      <c r="E168" s="182">
        <v>-0.5129811092029497</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17032.03</v>
      </c>
      <c r="D170" s="222"/>
      <c r="E170" s="182">
        <v>-0.17142864092547649</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5829997.0100000026</v>
      </c>
      <c r="D172" s="222">
        <v>25880.720000000001</v>
      </c>
      <c r="E172" s="182">
        <v>2.6328111022898559E-2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305.39999999999998</v>
      </c>
      <c r="D176" s="222">
        <v>91</v>
      </c>
      <c r="E176" s="182">
        <v>0.26669431771049346</v>
      </c>
      <c r="F176" s="59"/>
    </row>
    <row r="177" spans="1:6" s="60" customFormat="1" ht="10.5" customHeight="1" x14ac:dyDescent="0.2">
      <c r="A177" s="24"/>
      <c r="B177" s="37" t="s">
        <v>214</v>
      </c>
      <c r="C177" s="55">
        <v>578090</v>
      </c>
      <c r="D177" s="222">
        <v>197848</v>
      </c>
      <c r="E177" s="182">
        <v>-2.966610939902381E-2</v>
      </c>
      <c r="F177" s="59"/>
    </row>
    <row r="178" spans="1:6" s="60" customFormat="1" ht="10.5" customHeight="1" x14ac:dyDescent="0.2">
      <c r="A178" s="24"/>
      <c r="B178" s="37" t="s">
        <v>215</v>
      </c>
      <c r="C178" s="55">
        <v>24</v>
      </c>
      <c r="D178" s="222">
        <v>-2</v>
      </c>
      <c r="E178" s="182">
        <v>-0.5862068965517242</v>
      </c>
      <c r="F178" s="59"/>
    </row>
    <row r="179" spans="1:6" s="60" customFormat="1" ht="10.5" customHeight="1" x14ac:dyDescent="0.2">
      <c r="A179" s="24"/>
      <c r="B179" s="37" t="s">
        <v>216</v>
      </c>
      <c r="C179" s="55">
        <v>141</v>
      </c>
      <c r="D179" s="222">
        <v>22.5</v>
      </c>
      <c r="E179" s="182">
        <v>-0.21666666666666667</v>
      </c>
      <c r="F179" s="59"/>
    </row>
    <row r="180" spans="1:6" s="60" customFormat="1" ht="10.5" customHeight="1" x14ac:dyDescent="0.2">
      <c r="A180" s="24"/>
      <c r="B180" s="37" t="s">
        <v>217</v>
      </c>
      <c r="C180" s="55">
        <v>995.3</v>
      </c>
      <c r="D180" s="222">
        <v>237</v>
      </c>
      <c r="E180" s="182">
        <v>-0.14573856321345802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579555.69999999995</v>
      </c>
      <c r="D186" s="342">
        <v>198196.5</v>
      </c>
      <c r="E186" s="194">
        <v>-2.9883252355759393E-2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1533492.1428571427</v>
      </c>
      <c r="D189" s="222"/>
      <c r="E189" s="185">
        <v>1.5303145090338699E-2</v>
      </c>
      <c r="F189" s="69"/>
    </row>
    <row r="190" spans="1:6" ht="10.5" customHeight="1" x14ac:dyDescent="0.2">
      <c r="A190" s="2"/>
      <c r="B190" s="82" t="s">
        <v>76</v>
      </c>
      <c r="C190" s="55">
        <v>5280088</v>
      </c>
      <c r="D190" s="222"/>
      <c r="E190" s="185">
        <v>6.2754614049381763E-2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6813580.1428571427</v>
      </c>
      <c r="D192" s="227"/>
      <c r="E192" s="355">
        <v>5.1688982120763338E-2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A147" zoomScale="115" zoomScaleNormal="100" workbookViewId="0">
      <selection activeCell="E198" sqref="E198"/>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DE SEPTEMBRE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12494222</v>
      </c>
      <c r="D10" s="30">
        <v>5004167</v>
      </c>
      <c r="E10" s="30">
        <v>17498389</v>
      </c>
      <c r="F10" s="222">
        <v>209137</v>
      </c>
      <c r="G10" s="179">
        <v>-8.3045984388824268E-3</v>
      </c>
      <c r="H10" s="20"/>
    </row>
    <row r="11" spans="1:8" ht="10.5" customHeight="1" x14ac:dyDescent="0.2">
      <c r="B11" s="16" t="s">
        <v>23</v>
      </c>
      <c r="C11" s="30">
        <v>212786</v>
      </c>
      <c r="D11" s="30">
        <v>721044</v>
      </c>
      <c r="E11" s="30">
        <v>933830</v>
      </c>
      <c r="F11" s="222">
        <v>454</v>
      </c>
      <c r="G11" s="179">
        <v>-0.10853593807874573</v>
      </c>
      <c r="H11" s="20"/>
    </row>
    <row r="12" spans="1:8" ht="10.5" customHeight="1" x14ac:dyDescent="0.2">
      <c r="B12" s="33" t="s">
        <v>193</v>
      </c>
      <c r="C12" s="30">
        <v>54545.400000000038</v>
      </c>
      <c r="D12" s="30">
        <v>228533.41999999998</v>
      </c>
      <c r="E12" s="30">
        <v>283078.82</v>
      </c>
      <c r="F12" s="222">
        <v>218562.64</v>
      </c>
      <c r="G12" s="179">
        <v>-3.2548679924806367E-2</v>
      </c>
      <c r="H12" s="20"/>
    </row>
    <row r="13" spans="1:8" ht="10.5" customHeight="1" x14ac:dyDescent="0.2">
      <c r="B13" s="33" t="s">
        <v>194</v>
      </c>
      <c r="C13" s="30">
        <v>649187</v>
      </c>
      <c r="D13" s="30">
        <v>298822</v>
      </c>
      <c r="E13" s="30">
        <v>948009</v>
      </c>
      <c r="F13" s="222">
        <v>46772</v>
      </c>
      <c r="G13" s="179">
        <v>-3.9369334157073332E-3</v>
      </c>
      <c r="H13" s="20"/>
    </row>
    <row r="14" spans="1:8" x14ac:dyDescent="0.2">
      <c r="B14" s="33" t="s">
        <v>322</v>
      </c>
      <c r="C14" s="30">
        <v>34135</v>
      </c>
      <c r="D14" s="30">
        <v>10052</v>
      </c>
      <c r="E14" s="30">
        <v>44187</v>
      </c>
      <c r="F14" s="222">
        <v>2464</v>
      </c>
      <c r="G14" s="179">
        <v>-2.8659114501060623E-3</v>
      </c>
      <c r="H14" s="20"/>
    </row>
    <row r="15" spans="1:8" x14ac:dyDescent="0.2">
      <c r="B15" s="33" t="s">
        <v>324</v>
      </c>
      <c r="C15" s="30">
        <v>6</v>
      </c>
      <c r="D15" s="30">
        <v>1</v>
      </c>
      <c r="E15" s="30">
        <v>7</v>
      </c>
      <c r="F15" s="222">
        <v>1</v>
      </c>
      <c r="G15" s="179">
        <v>-0.41666666666666663</v>
      </c>
      <c r="H15" s="20"/>
    </row>
    <row r="16" spans="1:8" x14ac:dyDescent="0.2">
      <c r="B16" s="33" t="s">
        <v>325</v>
      </c>
      <c r="C16" s="30">
        <v>10</v>
      </c>
      <c r="D16" s="30">
        <v>200</v>
      </c>
      <c r="E16" s="30">
        <v>210</v>
      </c>
      <c r="F16" s="222">
        <v>194</v>
      </c>
      <c r="G16" s="179">
        <v>-9.4339622641509413E-3</v>
      </c>
      <c r="H16" s="20"/>
    </row>
    <row r="17" spans="1:8" x14ac:dyDescent="0.2">
      <c r="B17" s="33" t="s">
        <v>320</v>
      </c>
      <c r="C17" s="30">
        <v>155184</v>
      </c>
      <c r="D17" s="30">
        <v>77753</v>
      </c>
      <c r="E17" s="30">
        <v>232937</v>
      </c>
      <c r="F17" s="222">
        <v>4186</v>
      </c>
      <c r="G17" s="179">
        <v>-6.1014298210607332E-2</v>
      </c>
      <c r="H17" s="20"/>
    </row>
    <row r="18" spans="1:8" x14ac:dyDescent="0.2">
      <c r="B18" s="33" t="s">
        <v>321</v>
      </c>
      <c r="C18" s="30">
        <v>10297</v>
      </c>
      <c r="D18" s="30">
        <v>1008</v>
      </c>
      <c r="E18" s="30">
        <v>11305</v>
      </c>
      <c r="F18" s="222">
        <v>28</v>
      </c>
      <c r="G18" s="179">
        <v>0.35486577181208045</v>
      </c>
      <c r="H18" s="20"/>
    </row>
    <row r="19" spans="1:8" x14ac:dyDescent="0.2">
      <c r="B19" s="33" t="s">
        <v>323</v>
      </c>
      <c r="C19" s="30">
        <v>449555</v>
      </c>
      <c r="D19" s="30">
        <v>209808</v>
      </c>
      <c r="E19" s="30">
        <v>659363</v>
      </c>
      <c r="F19" s="222">
        <v>39899</v>
      </c>
      <c r="G19" s="179">
        <v>1.3156095334825757E-2</v>
      </c>
      <c r="H19" s="20"/>
    </row>
    <row r="20" spans="1:8" x14ac:dyDescent="0.2">
      <c r="B20" s="16" t="s">
        <v>195</v>
      </c>
      <c r="C20" s="30">
        <v>703732.40000000014</v>
      </c>
      <c r="D20" s="30">
        <v>527355.41999999993</v>
      </c>
      <c r="E20" s="30">
        <v>1231087.82</v>
      </c>
      <c r="F20" s="222">
        <v>265334.63999999996</v>
      </c>
      <c r="G20" s="179">
        <v>-1.0664795073349498E-2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4825709</v>
      </c>
      <c r="D23" s="30">
        <v>2121334</v>
      </c>
      <c r="E23" s="30">
        <v>6947043</v>
      </c>
      <c r="F23" s="222">
        <v>507059</v>
      </c>
      <c r="G23" s="179">
        <v>-4.8145932500287536E-3</v>
      </c>
      <c r="H23" s="20"/>
    </row>
    <row r="24" spans="1:8" ht="10.5" customHeight="1" x14ac:dyDescent="0.2">
      <c r="B24" s="16" t="s">
        <v>23</v>
      </c>
      <c r="C24" s="30">
        <v>1757</v>
      </c>
      <c r="D24" s="30">
        <v>3604</v>
      </c>
      <c r="E24" s="30">
        <v>5361</v>
      </c>
      <c r="F24" s="222">
        <v>1</v>
      </c>
      <c r="G24" s="179">
        <v>9.0520748576078169E-2</v>
      </c>
      <c r="H24" s="34"/>
    </row>
    <row r="25" spans="1:8" ht="10.5" customHeight="1" x14ac:dyDescent="0.2">
      <c r="B25" s="33" t="s">
        <v>193</v>
      </c>
      <c r="C25" s="30">
        <v>226550.26999999996</v>
      </c>
      <c r="D25" s="30">
        <v>1882067.1500000001</v>
      </c>
      <c r="E25" s="30">
        <v>2108617.42</v>
      </c>
      <c r="F25" s="222">
        <v>1823617.5</v>
      </c>
      <c r="G25" s="179">
        <v>6.4765846016467954E-4</v>
      </c>
      <c r="H25" s="34"/>
    </row>
    <row r="26" spans="1:8" ht="10.5" customHeight="1" x14ac:dyDescent="0.2">
      <c r="B26" s="33" t="s">
        <v>194</v>
      </c>
      <c r="C26" s="30">
        <v>10176397.5</v>
      </c>
      <c r="D26" s="30">
        <v>5468575.5</v>
      </c>
      <c r="E26" s="30">
        <v>15644973</v>
      </c>
      <c r="F26" s="222">
        <v>2350038.5</v>
      </c>
      <c r="G26" s="179">
        <v>3.3053217064010987E-2</v>
      </c>
      <c r="H26" s="34"/>
    </row>
    <row r="27" spans="1:8" ht="10.5" customHeight="1" x14ac:dyDescent="0.2">
      <c r="B27" s="33" t="s">
        <v>322</v>
      </c>
      <c r="C27" s="30">
        <v>176986</v>
      </c>
      <c r="D27" s="30">
        <v>506676</v>
      </c>
      <c r="E27" s="30">
        <v>683662</v>
      </c>
      <c r="F27" s="222">
        <v>427836</v>
      </c>
      <c r="G27" s="179">
        <v>2.7443601677785256E-2</v>
      </c>
      <c r="H27" s="34"/>
    </row>
    <row r="28" spans="1:8" ht="10.5" customHeight="1" x14ac:dyDescent="0.2">
      <c r="B28" s="33" t="s">
        <v>324</v>
      </c>
      <c r="C28" s="30">
        <v>565</v>
      </c>
      <c r="D28" s="30">
        <v>10438</v>
      </c>
      <c r="E28" s="30">
        <v>11003</v>
      </c>
      <c r="F28" s="222">
        <v>10569</v>
      </c>
      <c r="G28" s="179">
        <v>-2.5938385269121844E-2</v>
      </c>
      <c r="H28" s="34"/>
    </row>
    <row r="29" spans="1:8" ht="10.5" customHeight="1" x14ac:dyDescent="0.2">
      <c r="B29" s="33" t="s">
        <v>325</v>
      </c>
      <c r="C29" s="30">
        <v>6503</v>
      </c>
      <c r="D29" s="30">
        <v>645708.5</v>
      </c>
      <c r="E29" s="30">
        <v>652211.5</v>
      </c>
      <c r="F29" s="222">
        <v>643608.5</v>
      </c>
      <c r="G29" s="179">
        <v>2.7198547268884488E-2</v>
      </c>
      <c r="H29" s="34"/>
    </row>
    <row r="30" spans="1:8" ht="10.5" customHeight="1" x14ac:dyDescent="0.2">
      <c r="B30" s="33" t="s">
        <v>320</v>
      </c>
      <c r="C30" s="30">
        <v>1660715</v>
      </c>
      <c r="D30" s="30">
        <v>708539</v>
      </c>
      <c r="E30" s="30">
        <v>2369254</v>
      </c>
      <c r="F30" s="222">
        <v>66639</v>
      </c>
      <c r="G30" s="179">
        <v>2.0401096522868256E-2</v>
      </c>
      <c r="H30" s="34"/>
    </row>
    <row r="31" spans="1:8" ht="10.5" customHeight="1" x14ac:dyDescent="0.2">
      <c r="B31" s="33" t="s">
        <v>321</v>
      </c>
      <c r="C31" s="30">
        <v>4003578</v>
      </c>
      <c r="D31" s="30">
        <v>1305566</v>
      </c>
      <c r="E31" s="30">
        <v>5309144</v>
      </c>
      <c r="F31" s="222">
        <v>323151</v>
      </c>
      <c r="G31" s="179">
        <v>3.5844637273982238E-2</v>
      </c>
      <c r="H31" s="34"/>
    </row>
    <row r="32" spans="1:8" ht="10.5" customHeight="1" x14ac:dyDescent="0.2">
      <c r="B32" s="33" t="s">
        <v>323</v>
      </c>
      <c r="C32" s="30">
        <v>4328050.5</v>
      </c>
      <c r="D32" s="30">
        <v>2291648</v>
      </c>
      <c r="E32" s="30">
        <v>6619698.5</v>
      </c>
      <c r="F32" s="222">
        <v>878235</v>
      </c>
      <c r="G32" s="179">
        <v>3.6684273979755933E-2</v>
      </c>
      <c r="H32" s="34"/>
    </row>
    <row r="33" spans="1:8" ht="10.5" customHeight="1" x14ac:dyDescent="0.2">
      <c r="B33" s="269" t="s">
        <v>195</v>
      </c>
      <c r="C33" s="30">
        <v>10402947.77</v>
      </c>
      <c r="D33" s="30">
        <v>7350642.6499999994</v>
      </c>
      <c r="E33" s="30">
        <v>17753590.420000002</v>
      </c>
      <c r="F33" s="222">
        <v>4173656</v>
      </c>
      <c r="G33" s="179">
        <v>2.9094947487251055E-2</v>
      </c>
      <c r="H33" s="34"/>
    </row>
    <row r="34" spans="1:8" ht="10.5" customHeight="1" x14ac:dyDescent="0.2">
      <c r="B34" s="16" t="s">
        <v>196</v>
      </c>
      <c r="C34" s="30">
        <v>4191</v>
      </c>
      <c r="D34" s="30">
        <v>339</v>
      </c>
      <c r="E34" s="30">
        <v>4530</v>
      </c>
      <c r="F34" s="222">
        <v>23</v>
      </c>
      <c r="G34" s="179">
        <v>-0.16173205033308657</v>
      </c>
      <c r="H34" s="34"/>
    </row>
    <row r="35" spans="1:8" ht="10.5" customHeight="1" x14ac:dyDescent="0.2">
      <c r="B35" s="16" t="s">
        <v>197</v>
      </c>
      <c r="C35" s="30">
        <v>2614</v>
      </c>
      <c r="D35" s="30">
        <v>174</v>
      </c>
      <c r="E35" s="30">
        <v>2788</v>
      </c>
      <c r="F35" s="222">
        <v>2</v>
      </c>
      <c r="G35" s="179">
        <v>-0.10869565217391308</v>
      </c>
      <c r="H35" s="34"/>
    </row>
    <row r="36" spans="1:8" ht="10.5" customHeight="1" x14ac:dyDescent="0.2">
      <c r="B36" s="16" t="s">
        <v>198</v>
      </c>
      <c r="C36" s="30">
        <v>21550.25</v>
      </c>
      <c r="D36" s="30">
        <v>308767.5</v>
      </c>
      <c r="E36" s="30">
        <v>330317.75</v>
      </c>
      <c r="F36" s="222"/>
      <c r="G36" s="179">
        <v>-9.7854823335982499E-2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17319931</v>
      </c>
      <c r="D39" s="30">
        <v>7125501</v>
      </c>
      <c r="E39" s="30">
        <v>24445432</v>
      </c>
      <c r="F39" s="222">
        <v>716196</v>
      </c>
      <c r="G39" s="179">
        <v>-7.3152809629826177E-3</v>
      </c>
      <c r="H39" s="34"/>
    </row>
    <row r="40" spans="1:8" ht="10.5" customHeight="1" x14ac:dyDescent="0.2">
      <c r="B40" s="16" t="s">
        <v>23</v>
      </c>
      <c r="C40" s="30">
        <v>214543</v>
      </c>
      <c r="D40" s="30">
        <v>724648</v>
      </c>
      <c r="E40" s="30">
        <v>939191</v>
      </c>
      <c r="F40" s="222">
        <v>455</v>
      </c>
      <c r="G40" s="179">
        <v>-0.10760613431644561</v>
      </c>
      <c r="H40" s="34"/>
    </row>
    <row r="41" spans="1:8" s="28" customFormat="1" ht="10.5" customHeight="1" x14ac:dyDescent="0.2">
      <c r="A41" s="24"/>
      <c r="B41" s="33" t="s">
        <v>193</v>
      </c>
      <c r="C41" s="30">
        <v>281095.67</v>
      </c>
      <c r="D41" s="30">
        <v>2110600.5699999998</v>
      </c>
      <c r="E41" s="30">
        <v>2391696.2399999998</v>
      </c>
      <c r="F41" s="222">
        <v>2042180.1400000001</v>
      </c>
      <c r="G41" s="179">
        <v>-3.3998091609933612E-3</v>
      </c>
      <c r="H41" s="27"/>
    </row>
    <row r="42" spans="1:8" ht="10.5" customHeight="1" x14ac:dyDescent="0.2">
      <c r="B42" s="33" t="s">
        <v>194</v>
      </c>
      <c r="C42" s="30">
        <v>10825584.5</v>
      </c>
      <c r="D42" s="30">
        <v>5767397.5</v>
      </c>
      <c r="E42" s="30">
        <v>16592982</v>
      </c>
      <c r="F42" s="222">
        <v>2396810.5</v>
      </c>
      <c r="G42" s="179">
        <v>3.0866012011885102E-2</v>
      </c>
      <c r="H42" s="34"/>
    </row>
    <row r="43" spans="1:8" ht="10.5" customHeight="1" x14ac:dyDescent="0.2">
      <c r="B43" s="33" t="s">
        <v>322</v>
      </c>
      <c r="C43" s="30">
        <v>211121</v>
      </c>
      <c r="D43" s="30">
        <v>516728</v>
      </c>
      <c r="E43" s="30">
        <v>727849</v>
      </c>
      <c r="F43" s="222">
        <v>430300</v>
      </c>
      <c r="G43" s="179">
        <v>2.5551101498488826E-2</v>
      </c>
      <c r="H43" s="34"/>
    </row>
    <row r="44" spans="1:8" ht="10.5" customHeight="1" x14ac:dyDescent="0.2">
      <c r="B44" s="33" t="s">
        <v>324</v>
      </c>
      <c r="C44" s="30">
        <v>571</v>
      </c>
      <c r="D44" s="30">
        <v>10439</v>
      </c>
      <c r="E44" s="343">
        <v>11010</v>
      </c>
      <c r="F44" s="222">
        <v>10570</v>
      </c>
      <c r="G44" s="344">
        <v>-2.6353024407499093E-2</v>
      </c>
      <c r="H44" s="34"/>
    </row>
    <row r="45" spans="1:8" ht="10.5" customHeight="1" x14ac:dyDescent="0.2">
      <c r="B45" s="33" t="s">
        <v>325</v>
      </c>
      <c r="C45" s="30">
        <v>6513</v>
      </c>
      <c r="D45" s="30">
        <v>645908.5</v>
      </c>
      <c r="E45" s="343">
        <v>652421.5</v>
      </c>
      <c r="F45" s="222">
        <v>643802.5</v>
      </c>
      <c r="G45" s="344">
        <v>2.7186320168022249E-2</v>
      </c>
      <c r="H45" s="34"/>
    </row>
    <row r="46" spans="1:8" ht="10.5" customHeight="1" x14ac:dyDescent="0.2">
      <c r="B46" s="33" t="s">
        <v>320</v>
      </c>
      <c r="C46" s="30">
        <v>1815899</v>
      </c>
      <c r="D46" s="30">
        <v>786292</v>
      </c>
      <c r="E46" s="343">
        <v>2602191</v>
      </c>
      <c r="F46" s="222">
        <v>70825</v>
      </c>
      <c r="G46" s="344">
        <v>1.2542228316571702E-2</v>
      </c>
      <c r="H46" s="34"/>
    </row>
    <row r="47" spans="1:8" ht="10.5" customHeight="1" x14ac:dyDescent="0.2">
      <c r="B47" s="33" t="s">
        <v>321</v>
      </c>
      <c r="C47" s="30">
        <v>4013875</v>
      </c>
      <c r="D47" s="30">
        <v>1306574</v>
      </c>
      <c r="E47" s="343">
        <v>5320449</v>
      </c>
      <c r="F47" s="222">
        <v>323179</v>
      </c>
      <c r="G47" s="344">
        <v>3.6363147621172764E-2</v>
      </c>
      <c r="H47" s="34"/>
    </row>
    <row r="48" spans="1:8" ht="10.5" customHeight="1" x14ac:dyDescent="0.2">
      <c r="B48" s="33" t="s">
        <v>323</v>
      </c>
      <c r="C48" s="30">
        <v>4777605.5</v>
      </c>
      <c r="D48" s="30">
        <v>2501456</v>
      </c>
      <c r="E48" s="343">
        <v>7279061.5</v>
      </c>
      <c r="F48" s="222">
        <v>918134</v>
      </c>
      <c r="G48" s="344">
        <v>3.4508092928654754E-2</v>
      </c>
      <c r="H48" s="34"/>
    </row>
    <row r="49" spans="1:8" ht="10.5" customHeight="1" x14ac:dyDescent="0.2">
      <c r="B49" s="269" t="s">
        <v>195</v>
      </c>
      <c r="C49" s="30">
        <v>11106680.169999998</v>
      </c>
      <c r="D49" s="30">
        <v>7877998.0699999994</v>
      </c>
      <c r="E49" s="343">
        <v>18984678.240000002</v>
      </c>
      <c r="F49" s="222">
        <v>4438990.6399999997</v>
      </c>
      <c r="G49" s="344">
        <v>2.6420026176571021E-2</v>
      </c>
      <c r="H49" s="34"/>
    </row>
    <row r="50" spans="1:8" ht="10.5" customHeight="1" x14ac:dyDescent="0.2">
      <c r="B50" s="16" t="s">
        <v>196</v>
      </c>
      <c r="C50" s="30">
        <v>4191</v>
      </c>
      <c r="D50" s="30">
        <v>339</v>
      </c>
      <c r="E50" s="343">
        <v>4530</v>
      </c>
      <c r="F50" s="222">
        <v>23</v>
      </c>
      <c r="G50" s="344">
        <v>-0.16173205033308657</v>
      </c>
      <c r="H50" s="34"/>
    </row>
    <row r="51" spans="1:8" s="28" customFormat="1" ht="10.5" customHeight="1" x14ac:dyDescent="0.2">
      <c r="A51" s="24"/>
      <c r="B51" s="16" t="s">
        <v>197</v>
      </c>
      <c r="C51" s="30">
        <v>2614</v>
      </c>
      <c r="D51" s="30">
        <v>174</v>
      </c>
      <c r="E51" s="343">
        <v>2788</v>
      </c>
      <c r="F51" s="222">
        <v>2</v>
      </c>
      <c r="G51" s="344">
        <v>-0.10869565217391308</v>
      </c>
      <c r="H51" s="27"/>
    </row>
    <row r="52" spans="1:8" ht="10.5" customHeight="1" x14ac:dyDescent="0.2">
      <c r="B52" s="16" t="s">
        <v>198</v>
      </c>
      <c r="C52" s="30">
        <v>21550.25</v>
      </c>
      <c r="D52" s="30">
        <v>308767.5</v>
      </c>
      <c r="E52" s="343">
        <v>330317.75</v>
      </c>
      <c r="F52" s="222"/>
      <c r="G52" s="344">
        <v>-9.7854823335982499E-2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328677</v>
      </c>
      <c r="D55" s="30">
        <v>146141</v>
      </c>
      <c r="E55" s="30">
        <v>474818</v>
      </c>
      <c r="F55" s="222">
        <v>234</v>
      </c>
      <c r="G55" s="179">
        <v>6.0668946675929591E-2</v>
      </c>
      <c r="H55" s="34"/>
    </row>
    <row r="56" spans="1:8" ht="10.5" customHeight="1" x14ac:dyDescent="0.2">
      <c r="B56" s="16" t="s">
        <v>23</v>
      </c>
      <c r="C56" s="30">
        <v>2464</v>
      </c>
      <c r="D56" s="30">
        <v>3900</v>
      </c>
      <c r="E56" s="30">
        <v>6364</v>
      </c>
      <c r="F56" s="222"/>
      <c r="G56" s="179">
        <v>-0.16097560975609759</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911975</v>
      </c>
      <c r="D59" s="30">
        <v>66669</v>
      </c>
      <c r="E59" s="30">
        <v>978644</v>
      </c>
      <c r="F59" s="222">
        <v>13</v>
      </c>
      <c r="G59" s="179">
        <v>1.4465801932021627E-2</v>
      </c>
      <c r="H59" s="36"/>
    </row>
    <row r="60" spans="1:8" s="28" customFormat="1" ht="10.5" customHeight="1" x14ac:dyDescent="0.2">
      <c r="A60" s="24"/>
      <c r="B60" s="16" t="s">
        <v>23</v>
      </c>
      <c r="C60" s="30">
        <v>218</v>
      </c>
      <c r="D60" s="30">
        <v>57</v>
      </c>
      <c r="E60" s="30">
        <v>275</v>
      </c>
      <c r="F60" s="222"/>
      <c r="G60" s="179">
        <v>0.1088709677419355</v>
      </c>
      <c r="H60" s="36"/>
    </row>
    <row r="61" spans="1:8" s="28" customFormat="1" ht="10.5" customHeight="1" x14ac:dyDescent="0.2">
      <c r="A61" s="24"/>
      <c r="B61" s="16" t="s">
        <v>225</v>
      </c>
      <c r="C61" s="30">
        <v>4270602.41</v>
      </c>
      <c r="D61" s="30">
        <v>108629.8</v>
      </c>
      <c r="E61" s="30">
        <v>4379232.21</v>
      </c>
      <c r="F61" s="222">
        <v>80</v>
      </c>
      <c r="G61" s="179">
        <v>2.0140329349103148E-3</v>
      </c>
      <c r="H61" s="36"/>
    </row>
    <row r="62" spans="1:8" s="28" customFormat="1" ht="10.5" customHeight="1" x14ac:dyDescent="0.2">
      <c r="A62" s="24"/>
      <c r="B62" s="16" t="s">
        <v>200</v>
      </c>
      <c r="C62" s="30">
        <v>5636</v>
      </c>
      <c r="D62" s="30">
        <v>38289</v>
      </c>
      <c r="E62" s="30">
        <v>43925</v>
      </c>
      <c r="F62" s="222">
        <v>20</v>
      </c>
      <c r="G62" s="179">
        <v>9.0166782487838715E-2</v>
      </c>
      <c r="H62" s="36"/>
    </row>
    <row r="63" spans="1:8" s="28" customFormat="1" ht="10.5" customHeight="1" x14ac:dyDescent="0.2">
      <c r="A63" s="24"/>
      <c r="B63" s="16" t="s">
        <v>201</v>
      </c>
      <c r="C63" s="30">
        <v>383289</v>
      </c>
      <c r="D63" s="30">
        <v>107134</v>
      </c>
      <c r="E63" s="30">
        <v>490423</v>
      </c>
      <c r="F63" s="222">
        <v>7523</v>
      </c>
      <c r="G63" s="179">
        <v>1.7665124193314119E-2</v>
      </c>
      <c r="H63" s="36"/>
    </row>
    <row r="64" spans="1:8" s="28" customFormat="1" ht="10.5" customHeight="1" x14ac:dyDescent="0.2">
      <c r="A64" s="24"/>
      <c r="B64" s="16" t="s">
        <v>202</v>
      </c>
      <c r="C64" s="30">
        <v>4452086</v>
      </c>
      <c r="D64" s="30">
        <v>298617</v>
      </c>
      <c r="E64" s="30">
        <v>4750703</v>
      </c>
      <c r="F64" s="222">
        <v>3401</v>
      </c>
      <c r="G64" s="179">
        <v>3.0522822919687664E-2</v>
      </c>
      <c r="H64" s="36"/>
    </row>
    <row r="65" spans="1:8" s="28" customFormat="1" ht="10.5" customHeight="1" x14ac:dyDescent="0.2">
      <c r="A65" s="24"/>
      <c r="B65" s="16" t="s">
        <v>203</v>
      </c>
      <c r="C65" s="30">
        <v>1058350</v>
      </c>
      <c r="D65" s="30">
        <v>83893</v>
      </c>
      <c r="E65" s="30">
        <v>1142243</v>
      </c>
      <c r="F65" s="222">
        <v>7</v>
      </c>
      <c r="G65" s="179">
        <v>-1.1143479220683705E-2</v>
      </c>
      <c r="H65" s="36"/>
    </row>
    <row r="66" spans="1:8" s="28" customFormat="1" ht="10.5" customHeight="1" x14ac:dyDescent="0.2">
      <c r="A66" s="24"/>
      <c r="B66" s="16" t="s">
        <v>204</v>
      </c>
      <c r="C66" s="30">
        <v>1536836.9500000002</v>
      </c>
      <c r="D66" s="30">
        <v>21757640.050000001</v>
      </c>
      <c r="E66" s="30">
        <v>23294477</v>
      </c>
      <c r="F66" s="222"/>
      <c r="G66" s="179">
        <v>-2.1412494823633832E-3</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980679</v>
      </c>
      <c r="D69" s="30">
        <v>436043</v>
      </c>
      <c r="E69" s="30">
        <v>1416722</v>
      </c>
      <c r="F69" s="222"/>
      <c r="G69" s="179">
        <v>8.5924439474085679E-2</v>
      </c>
      <c r="H69" s="36"/>
    </row>
    <row r="70" spans="1:8" s="28" customFormat="1" ht="10.5" customHeight="1" x14ac:dyDescent="0.2">
      <c r="A70" s="24"/>
      <c r="B70" s="16" t="s">
        <v>23</v>
      </c>
      <c r="C70" s="30">
        <v>1983</v>
      </c>
      <c r="D70" s="30">
        <v>9741</v>
      </c>
      <c r="E70" s="30">
        <v>11724</v>
      </c>
      <c r="F70" s="222"/>
      <c r="G70" s="179">
        <v>6.4946861658642829E-2</v>
      </c>
      <c r="H70" s="36"/>
    </row>
    <row r="71" spans="1:8" s="28" customFormat="1" ht="10.5" customHeight="1" x14ac:dyDescent="0.2">
      <c r="A71" s="24"/>
      <c r="B71" s="33" t="s">
        <v>193</v>
      </c>
      <c r="C71" s="30">
        <v>412977.11</v>
      </c>
      <c r="D71" s="30">
        <v>249978.7</v>
      </c>
      <c r="E71" s="30">
        <v>662955.80999999994</v>
      </c>
      <c r="F71" s="222"/>
      <c r="G71" s="179">
        <v>4.9386436037414105E-2</v>
      </c>
      <c r="H71" s="36"/>
    </row>
    <row r="72" spans="1:8" ht="10.5" customHeight="1" x14ac:dyDescent="0.2">
      <c r="B72" s="33" t="s">
        <v>194</v>
      </c>
      <c r="C72" s="30">
        <v>761000.5</v>
      </c>
      <c r="D72" s="30">
        <v>202496.5</v>
      </c>
      <c r="E72" s="30">
        <v>963497</v>
      </c>
      <c r="F72" s="222"/>
      <c r="G72" s="179">
        <v>0.15042014047467656</v>
      </c>
      <c r="H72" s="34"/>
    </row>
    <row r="73" spans="1:8" ht="10.5" customHeight="1" x14ac:dyDescent="0.2">
      <c r="B73" s="33" t="s">
        <v>322</v>
      </c>
      <c r="C73" s="30">
        <v>10114.5</v>
      </c>
      <c r="D73" s="30">
        <v>7864.5</v>
      </c>
      <c r="E73" s="30">
        <v>17979</v>
      </c>
      <c r="F73" s="222"/>
      <c r="G73" s="179">
        <v>0.32096543110098819</v>
      </c>
      <c r="H73" s="34"/>
    </row>
    <row r="74" spans="1:8" ht="10.5" customHeight="1" x14ac:dyDescent="0.2">
      <c r="B74" s="33" t="s">
        <v>324</v>
      </c>
      <c r="C74" s="30">
        <v>14</v>
      </c>
      <c r="D74" s="30">
        <v>300</v>
      </c>
      <c r="E74" s="30">
        <v>314</v>
      </c>
      <c r="F74" s="222"/>
      <c r="G74" s="179">
        <v>0.28688524590163933</v>
      </c>
      <c r="H74" s="34"/>
    </row>
    <row r="75" spans="1:8" ht="10.5" customHeight="1" x14ac:dyDescent="0.2">
      <c r="B75" s="33" t="s">
        <v>325</v>
      </c>
      <c r="C75" s="30">
        <v>95</v>
      </c>
      <c r="D75" s="30">
        <v>3378</v>
      </c>
      <c r="E75" s="30">
        <v>3473</v>
      </c>
      <c r="F75" s="222"/>
      <c r="G75" s="179">
        <v>-0.29568038937335228</v>
      </c>
      <c r="H75" s="34"/>
    </row>
    <row r="76" spans="1:8" ht="10.5" customHeight="1" x14ac:dyDescent="0.2">
      <c r="B76" s="33" t="s">
        <v>320</v>
      </c>
      <c r="C76" s="30">
        <v>45756</v>
      </c>
      <c r="D76" s="30">
        <v>13491</v>
      </c>
      <c r="E76" s="30">
        <v>59247</v>
      </c>
      <c r="F76" s="222"/>
      <c r="G76" s="179">
        <v>3.7419015934162081E-2</v>
      </c>
      <c r="H76" s="34"/>
    </row>
    <row r="77" spans="1:8" ht="10.5" customHeight="1" x14ac:dyDescent="0.2">
      <c r="B77" s="33" t="s">
        <v>321</v>
      </c>
      <c r="C77" s="30">
        <v>215323</v>
      </c>
      <c r="D77" s="30">
        <v>23273</v>
      </c>
      <c r="E77" s="30">
        <v>238596</v>
      </c>
      <c r="F77" s="222"/>
      <c r="G77" s="179">
        <v>0.21956966767958419</v>
      </c>
      <c r="H77" s="34"/>
    </row>
    <row r="78" spans="1:8" ht="10.5" customHeight="1" x14ac:dyDescent="0.2">
      <c r="B78" s="33" t="s">
        <v>323</v>
      </c>
      <c r="C78" s="30">
        <v>489698</v>
      </c>
      <c r="D78" s="30">
        <v>154190</v>
      </c>
      <c r="E78" s="30">
        <v>643888</v>
      </c>
      <c r="F78" s="222"/>
      <c r="G78" s="179">
        <v>0.13764648200253538</v>
      </c>
      <c r="H78" s="34"/>
    </row>
    <row r="79" spans="1:8" ht="10.5" customHeight="1" x14ac:dyDescent="0.2">
      <c r="B79" s="16" t="s">
        <v>195</v>
      </c>
      <c r="C79" s="30">
        <v>1173977.6099999999</v>
      </c>
      <c r="D79" s="30">
        <v>452475.2</v>
      </c>
      <c r="E79" s="30">
        <v>1626452.8099999998</v>
      </c>
      <c r="F79" s="222"/>
      <c r="G79" s="179">
        <v>0.10697783458439947</v>
      </c>
      <c r="H79" s="34"/>
    </row>
    <row r="80" spans="1:8" ht="10.5" customHeight="1" x14ac:dyDescent="0.2">
      <c r="B80" s="16" t="s">
        <v>196</v>
      </c>
      <c r="C80" s="30">
        <v>661</v>
      </c>
      <c r="D80" s="30">
        <v>83</v>
      </c>
      <c r="E80" s="30">
        <v>744</v>
      </c>
      <c r="F80" s="222"/>
      <c r="G80" s="179">
        <v>-0.48333333333333328</v>
      </c>
      <c r="H80" s="34"/>
    </row>
    <row r="81" spans="1:8" ht="10.5" customHeight="1" x14ac:dyDescent="0.2">
      <c r="B81" s="16" t="s">
        <v>197</v>
      </c>
      <c r="C81" s="30">
        <v>251</v>
      </c>
      <c r="D81" s="30">
        <v>63</v>
      </c>
      <c r="E81" s="30">
        <v>314</v>
      </c>
      <c r="F81" s="222"/>
      <c r="G81" s="179">
        <v>-0.24337349397590358</v>
      </c>
      <c r="H81" s="34"/>
    </row>
    <row r="82" spans="1:8" s="28" customFormat="1" ht="10.5" customHeight="1" x14ac:dyDescent="0.2">
      <c r="A82" s="24"/>
      <c r="B82" s="16" t="s">
        <v>198</v>
      </c>
      <c r="C82" s="30">
        <v>565</v>
      </c>
      <c r="D82" s="30">
        <v>10070</v>
      </c>
      <c r="E82" s="30">
        <v>10635</v>
      </c>
      <c r="F82" s="222"/>
      <c r="G82" s="179">
        <v>-3.6510237361840892E-2</v>
      </c>
      <c r="H82" s="36"/>
    </row>
    <row r="83" spans="1:8" s="28" customFormat="1" ht="10.5" customHeight="1" x14ac:dyDescent="0.2">
      <c r="A83" s="24"/>
      <c r="B83" s="16" t="s">
        <v>200</v>
      </c>
      <c r="C83" s="46">
        <v>743</v>
      </c>
      <c r="D83" s="46">
        <v>9951</v>
      </c>
      <c r="E83" s="46">
        <v>10694</v>
      </c>
      <c r="F83" s="222"/>
      <c r="G83" s="190">
        <v>-0.19799010049497523</v>
      </c>
      <c r="H83" s="47"/>
    </row>
    <row r="84" spans="1:8" s="28" customFormat="1" ht="10.5" customHeight="1" x14ac:dyDescent="0.2">
      <c r="A84" s="24"/>
      <c r="B84" s="16" t="s">
        <v>201</v>
      </c>
      <c r="C84" s="46">
        <v>63986</v>
      </c>
      <c r="D84" s="46">
        <v>27658</v>
      </c>
      <c r="E84" s="345">
        <v>91644</v>
      </c>
      <c r="F84" s="222"/>
      <c r="G84" s="346">
        <v>-5.3548007311859047E-2</v>
      </c>
      <c r="H84" s="47"/>
    </row>
    <row r="85" spans="1:8" s="28" customFormat="1" ht="10.5" customHeight="1" x14ac:dyDescent="0.2">
      <c r="A85" s="24"/>
      <c r="B85" s="16" t="s">
        <v>202</v>
      </c>
      <c r="C85" s="46">
        <v>766978</v>
      </c>
      <c r="D85" s="46">
        <v>62456</v>
      </c>
      <c r="E85" s="345">
        <v>829434</v>
      </c>
      <c r="F85" s="222"/>
      <c r="G85" s="346">
        <v>2.875662481441843E-2</v>
      </c>
      <c r="H85" s="47"/>
    </row>
    <row r="86" spans="1:8" s="28" customFormat="1" ht="10.5" customHeight="1" x14ac:dyDescent="0.2">
      <c r="A86" s="24"/>
      <c r="B86" s="16" t="s">
        <v>203</v>
      </c>
      <c r="C86" s="46">
        <v>202909.5</v>
      </c>
      <c r="D86" s="46">
        <v>21499</v>
      </c>
      <c r="E86" s="345">
        <v>224408.5</v>
      </c>
      <c r="F86" s="222"/>
      <c r="G86" s="346">
        <v>-3.3101240461715475E-2</v>
      </c>
      <c r="H86" s="47"/>
    </row>
    <row r="87" spans="1:8" s="28" customFormat="1" ht="10.5" customHeight="1" x14ac:dyDescent="0.2">
      <c r="A87" s="24"/>
      <c r="B87" s="16" t="s">
        <v>204</v>
      </c>
      <c r="C87" s="46">
        <v>167295</v>
      </c>
      <c r="D87" s="46">
        <v>2334011.5</v>
      </c>
      <c r="E87" s="345">
        <v>2501306.5</v>
      </c>
      <c r="F87" s="222"/>
      <c r="G87" s="346">
        <v>8.7113589014935489E-2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19541262</v>
      </c>
      <c r="D90" s="46">
        <v>7774354</v>
      </c>
      <c r="E90" s="345">
        <v>27315616</v>
      </c>
      <c r="F90" s="222">
        <v>716443</v>
      </c>
      <c r="G90" s="346">
        <v>-9.8491193907102037E-4</v>
      </c>
      <c r="H90" s="47"/>
    </row>
    <row r="91" spans="1:8" ht="10.5" customHeight="1" x14ac:dyDescent="0.2">
      <c r="B91" s="16" t="s">
        <v>23</v>
      </c>
      <c r="C91" s="348">
        <v>219208</v>
      </c>
      <c r="D91" s="46">
        <v>738346</v>
      </c>
      <c r="E91" s="345">
        <v>957554</v>
      </c>
      <c r="F91" s="222">
        <v>455</v>
      </c>
      <c r="G91" s="346">
        <v>-0.10616065611108938</v>
      </c>
      <c r="H91" s="47"/>
    </row>
    <row r="92" spans="1:8" ht="10.5" customHeight="1" x14ac:dyDescent="0.2">
      <c r="B92" s="33" t="s">
        <v>193</v>
      </c>
      <c r="C92" s="348">
        <v>5049722.1900000004</v>
      </c>
      <c r="D92" s="46">
        <v>2501747.0699999998</v>
      </c>
      <c r="E92" s="46">
        <v>7551469.2600000007</v>
      </c>
      <c r="F92" s="222">
        <v>2042317.1400000001</v>
      </c>
      <c r="G92" s="190">
        <v>5.9423373148501657E-3</v>
      </c>
      <c r="H92" s="47"/>
    </row>
    <row r="93" spans="1:8" ht="10.5" customHeight="1" x14ac:dyDescent="0.2">
      <c r="B93" s="33" t="s">
        <v>194</v>
      </c>
      <c r="C93" s="348">
        <v>11586585</v>
      </c>
      <c r="D93" s="46">
        <v>5969894</v>
      </c>
      <c r="E93" s="46">
        <v>17556479</v>
      </c>
      <c r="F93" s="222">
        <v>2396810.5</v>
      </c>
      <c r="G93" s="190">
        <v>3.6779003315364101E-2</v>
      </c>
      <c r="H93" s="47"/>
    </row>
    <row r="94" spans="1:8" ht="10.5" customHeight="1" x14ac:dyDescent="0.2">
      <c r="B94" s="33" t="s">
        <v>322</v>
      </c>
      <c r="C94" s="348">
        <v>221235.5</v>
      </c>
      <c r="D94" s="46">
        <v>524592.5</v>
      </c>
      <c r="E94" s="46">
        <v>745828</v>
      </c>
      <c r="F94" s="222">
        <v>430300</v>
      </c>
      <c r="G94" s="190">
        <v>3.1109783907798061E-2</v>
      </c>
      <c r="H94" s="47"/>
    </row>
    <row r="95" spans="1:8" ht="10.5" customHeight="1" x14ac:dyDescent="0.2">
      <c r="B95" s="33" t="s">
        <v>324</v>
      </c>
      <c r="C95" s="348">
        <v>585</v>
      </c>
      <c r="D95" s="46">
        <v>10739</v>
      </c>
      <c r="E95" s="46">
        <v>11324</v>
      </c>
      <c r="F95" s="222">
        <v>10570</v>
      </c>
      <c r="G95" s="190">
        <v>-1.9736842105263164E-2</v>
      </c>
      <c r="H95" s="47"/>
    </row>
    <row r="96" spans="1:8" ht="10.5" customHeight="1" x14ac:dyDescent="0.2">
      <c r="B96" s="33" t="s">
        <v>325</v>
      </c>
      <c r="C96" s="348">
        <v>6608</v>
      </c>
      <c r="D96" s="46">
        <v>649286.5</v>
      </c>
      <c r="E96" s="46">
        <v>655894.5</v>
      </c>
      <c r="F96" s="222">
        <v>643802.5</v>
      </c>
      <c r="G96" s="190">
        <v>2.469906340564143E-2</v>
      </c>
      <c r="H96" s="47"/>
    </row>
    <row r="97" spans="2:8" ht="10.5" customHeight="1" x14ac:dyDescent="0.2">
      <c r="B97" s="33" t="s">
        <v>320</v>
      </c>
      <c r="C97" s="348">
        <v>1861655</v>
      </c>
      <c r="D97" s="46">
        <v>799783</v>
      </c>
      <c r="E97" s="46">
        <v>2661438</v>
      </c>
      <c r="F97" s="222">
        <v>70825</v>
      </c>
      <c r="G97" s="190">
        <v>1.3083026400534825E-2</v>
      </c>
      <c r="H97" s="47"/>
    </row>
    <row r="98" spans="2:8" ht="10.5" customHeight="1" x14ac:dyDescent="0.2">
      <c r="B98" s="33" t="s">
        <v>321</v>
      </c>
      <c r="C98" s="348">
        <v>4229198</v>
      </c>
      <c r="D98" s="46">
        <v>1329847</v>
      </c>
      <c r="E98" s="46">
        <v>5559045</v>
      </c>
      <c r="F98" s="222">
        <v>323179</v>
      </c>
      <c r="G98" s="190">
        <v>4.3088552885371723E-2</v>
      </c>
      <c r="H98" s="47"/>
    </row>
    <row r="99" spans="2:8" ht="10.5" customHeight="1" x14ac:dyDescent="0.2">
      <c r="B99" s="33" t="s">
        <v>323</v>
      </c>
      <c r="C99" s="348">
        <v>5267303.5</v>
      </c>
      <c r="D99" s="46">
        <v>2655646</v>
      </c>
      <c r="E99" s="46">
        <v>7922949.5</v>
      </c>
      <c r="F99" s="222">
        <v>918134</v>
      </c>
      <c r="G99" s="190">
        <v>4.2186691829087186E-2</v>
      </c>
      <c r="H99" s="47"/>
    </row>
    <row r="100" spans="2:8" ht="10.5" customHeight="1" x14ac:dyDescent="0.2">
      <c r="B100" s="16" t="s">
        <v>195</v>
      </c>
      <c r="C100" s="348">
        <v>16636307.189999998</v>
      </c>
      <c r="D100" s="46">
        <v>8471641.0699999984</v>
      </c>
      <c r="E100" s="46">
        <v>25107948.259999998</v>
      </c>
      <c r="F100" s="222">
        <v>4439127.6399999997</v>
      </c>
      <c r="G100" s="190">
        <v>2.7307584125815687E-2</v>
      </c>
      <c r="H100" s="47"/>
    </row>
    <row r="101" spans="2:8" ht="10.5" customHeight="1" x14ac:dyDescent="0.2">
      <c r="B101" s="16" t="s">
        <v>196</v>
      </c>
      <c r="C101" s="348">
        <v>4852</v>
      </c>
      <c r="D101" s="46">
        <v>422</v>
      </c>
      <c r="E101" s="46">
        <v>5274</v>
      </c>
      <c r="F101" s="222">
        <v>23</v>
      </c>
      <c r="G101" s="190">
        <v>-0.22939801285797778</v>
      </c>
      <c r="H101" s="47"/>
    </row>
    <row r="102" spans="2:8" ht="10.5" customHeight="1" x14ac:dyDescent="0.2">
      <c r="B102" s="16" t="s">
        <v>197</v>
      </c>
      <c r="C102" s="348">
        <v>2865</v>
      </c>
      <c r="D102" s="46">
        <v>237</v>
      </c>
      <c r="E102" s="46">
        <v>3102</v>
      </c>
      <c r="F102" s="222">
        <v>2</v>
      </c>
      <c r="G102" s="190">
        <v>-0.12447078746824725</v>
      </c>
      <c r="H102" s="47"/>
    </row>
    <row r="103" spans="2:8" ht="10.5" customHeight="1" x14ac:dyDescent="0.2">
      <c r="B103" s="16" t="s">
        <v>198</v>
      </c>
      <c r="C103" s="348">
        <v>22115.25</v>
      </c>
      <c r="D103" s="46">
        <v>318837.5</v>
      </c>
      <c r="E103" s="46">
        <v>340952.75</v>
      </c>
      <c r="F103" s="222"/>
      <c r="G103" s="190">
        <v>-9.6059625913013535E-2</v>
      </c>
      <c r="H103" s="47"/>
    </row>
    <row r="104" spans="2:8" ht="10.5" customHeight="1" x14ac:dyDescent="0.2">
      <c r="B104" s="16" t="s">
        <v>200</v>
      </c>
      <c r="C104" s="348">
        <v>6379</v>
      </c>
      <c r="D104" s="46">
        <v>48240</v>
      </c>
      <c r="E104" s="46">
        <v>54619</v>
      </c>
      <c r="F104" s="222">
        <v>20</v>
      </c>
      <c r="G104" s="190">
        <v>1.8517137209562495E-2</v>
      </c>
      <c r="H104" s="47"/>
    </row>
    <row r="105" spans="2:8" ht="10.5" customHeight="1" x14ac:dyDescent="0.2">
      <c r="B105" s="16" t="s">
        <v>201</v>
      </c>
      <c r="C105" s="348">
        <v>447275</v>
      </c>
      <c r="D105" s="46">
        <v>134792</v>
      </c>
      <c r="E105" s="46">
        <v>582067</v>
      </c>
      <c r="F105" s="222">
        <v>7523</v>
      </c>
      <c r="G105" s="190">
        <v>5.750433269573918E-3</v>
      </c>
      <c r="H105" s="47"/>
    </row>
    <row r="106" spans="2:8" ht="10.5" customHeight="1" x14ac:dyDescent="0.2">
      <c r="B106" s="16" t="s">
        <v>202</v>
      </c>
      <c r="C106" s="348">
        <v>5219064</v>
      </c>
      <c r="D106" s="46">
        <v>361073</v>
      </c>
      <c r="E106" s="46">
        <v>5580137</v>
      </c>
      <c r="F106" s="222">
        <v>3401</v>
      </c>
      <c r="G106" s="190">
        <v>3.0259910838548176E-2</v>
      </c>
      <c r="H106" s="47"/>
    </row>
    <row r="107" spans="2:8" ht="10.5" customHeight="1" x14ac:dyDescent="0.2">
      <c r="B107" s="16" t="s">
        <v>203</v>
      </c>
      <c r="C107" s="348">
        <v>1261259.5</v>
      </c>
      <c r="D107" s="46">
        <v>105392</v>
      </c>
      <c r="E107" s="46">
        <v>1366651.5</v>
      </c>
      <c r="F107" s="222">
        <v>7</v>
      </c>
      <c r="G107" s="190">
        <v>-1.481719369725909E-2</v>
      </c>
      <c r="H107" s="47"/>
    </row>
    <row r="108" spans="2:8" ht="10.5" customHeight="1" x14ac:dyDescent="0.2">
      <c r="B108" s="16" t="s">
        <v>204</v>
      </c>
      <c r="C108" s="348">
        <v>1704131.9500000002</v>
      </c>
      <c r="D108" s="46">
        <v>24091651.550000001</v>
      </c>
      <c r="E108" s="46">
        <v>25795783.5</v>
      </c>
      <c r="F108" s="222"/>
      <c r="G108" s="190">
        <v>5.8665910501527474E-3</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SEPTEMBRE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16547834.250000156</v>
      </c>
      <c r="D119" s="238">
        <v>61252521.349999852</v>
      </c>
      <c r="E119" s="238">
        <v>77800355.600000009</v>
      </c>
      <c r="F119" s="222">
        <v>241944.12999999913</v>
      </c>
      <c r="G119" s="239">
        <v>-1.1177386208285345E-3</v>
      </c>
      <c r="H119" s="20"/>
    </row>
    <row r="120" spans="1:8" ht="10.5" customHeight="1" x14ac:dyDescent="0.2">
      <c r="A120" s="2"/>
      <c r="B120" s="37" t="s">
        <v>206</v>
      </c>
      <c r="C120" s="238">
        <v>75334.66</v>
      </c>
      <c r="D120" s="238">
        <v>722606.20000000007</v>
      </c>
      <c r="E120" s="238">
        <v>797940.8600000001</v>
      </c>
      <c r="F120" s="222"/>
      <c r="G120" s="239"/>
      <c r="H120" s="20"/>
    </row>
    <row r="121" spans="1:8" ht="10.5" customHeight="1" x14ac:dyDescent="0.2">
      <c r="A121" s="2"/>
      <c r="B121" s="37" t="s">
        <v>226</v>
      </c>
      <c r="C121" s="238">
        <v>1395908.6899999997</v>
      </c>
      <c r="D121" s="238">
        <v>10243296.159999998</v>
      </c>
      <c r="E121" s="238">
        <v>11639204.849999998</v>
      </c>
      <c r="F121" s="222">
        <v>7</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18020671.600000158</v>
      </c>
      <c r="D126" s="238">
        <v>72220838.709999844</v>
      </c>
      <c r="E126" s="238">
        <v>90241510.310000002</v>
      </c>
      <c r="F126" s="222">
        <v>241951.12999999913</v>
      </c>
      <c r="G126" s="239">
        <v>-0.22252733003121528</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18723822.780000705</v>
      </c>
      <c r="D129" s="238">
        <v>44961141.930000186</v>
      </c>
      <c r="E129" s="238">
        <v>63684964.710000895</v>
      </c>
      <c r="F129" s="222">
        <v>2367131.5700000022</v>
      </c>
      <c r="G129" s="239">
        <v>0.29751122751344505</v>
      </c>
      <c r="H129" s="20"/>
    </row>
    <row r="130" spans="1:8" ht="10.5" customHeight="1" x14ac:dyDescent="0.2">
      <c r="A130" s="2"/>
      <c r="B130" s="37" t="s">
        <v>208</v>
      </c>
      <c r="C130" s="238">
        <v>242357.81000000192</v>
      </c>
      <c r="D130" s="238">
        <v>795457.27000001108</v>
      </c>
      <c r="E130" s="238">
        <v>1037815.080000013</v>
      </c>
      <c r="F130" s="222">
        <v>500417.55000000808</v>
      </c>
      <c r="G130" s="239"/>
      <c r="H130" s="20"/>
    </row>
    <row r="131" spans="1:8" ht="10.5" customHeight="1" x14ac:dyDescent="0.2">
      <c r="A131" s="2"/>
      <c r="B131" s="37" t="s">
        <v>209</v>
      </c>
      <c r="C131" s="238">
        <v>87525890.650000066</v>
      </c>
      <c r="D131" s="238">
        <v>37718599.260000221</v>
      </c>
      <c r="E131" s="238">
        <v>125244489.91000028</v>
      </c>
      <c r="F131" s="222">
        <v>2390741.3399999994</v>
      </c>
      <c r="G131" s="239">
        <v>-1.4098743182505813E-2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106492114.24000077</v>
      </c>
      <c r="D135" s="238">
        <v>83475668.460000411</v>
      </c>
      <c r="E135" s="238">
        <v>189967782.70000118</v>
      </c>
      <c r="F135" s="222">
        <v>5258290.4600000093</v>
      </c>
      <c r="G135" s="239">
        <v>4.0693100258861747E-2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19606172.799999997</v>
      </c>
      <c r="D138" s="238">
        <v>9943720.7600000557</v>
      </c>
      <c r="E138" s="238">
        <v>29549893.560000051</v>
      </c>
      <c r="F138" s="222">
        <v>108124.89999999995</v>
      </c>
      <c r="G138" s="239">
        <v>4.5690716285382793E-2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19606172.799999997</v>
      </c>
      <c r="D141" s="238">
        <v>9943800.7600000557</v>
      </c>
      <c r="E141" s="238">
        <v>29549973.560000051</v>
      </c>
      <c r="F141" s="222">
        <v>108124.89999999995</v>
      </c>
      <c r="G141" s="239">
        <v>4.5689772847546939E-2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7566058.1700000353</v>
      </c>
      <c r="D144" s="238">
        <v>1360836.6499999992</v>
      </c>
      <c r="E144" s="238">
        <v>8926894.8200000338</v>
      </c>
      <c r="F144" s="222">
        <v>3093.25</v>
      </c>
      <c r="G144" s="239">
        <v>0.15986081740073077</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7566058.1700000353</v>
      </c>
      <c r="D147" s="55">
        <v>1360836.6499999992</v>
      </c>
      <c r="E147" s="55">
        <v>8926894.8200000338</v>
      </c>
      <c r="F147" s="222">
        <v>3093.25</v>
      </c>
      <c r="G147" s="182">
        <v>0.15986081740073077</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1158319.8999999999</v>
      </c>
      <c r="D150" s="55">
        <v>90944.869999999893</v>
      </c>
      <c r="E150" s="55">
        <v>1249264.7699999998</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1158319.8999999999</v>
      </c>
      <c r="D152" s="55">
        <v>90978.869999999893</v>
      </c>
      <c r="E152" s="55">
        <v>1249298.7699999998</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793.5</v>
      </c>
      <c r="D155" s="55">
        <v>5278.25</v>
      </c>
      <c r="E155" s="55">
        <v>6071.75</v>
      </c>
      <c r="F155" s="222"/>
      <c r="G155" s="182">
        <v>-0.28893065851573396</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793.5</v>
      </c>
      <c r="D157" s="55">
        <v>5278.25</v>
      </c>
      <c r="E157" s="55">
        <v>6071.75</v>
      </c>
      <c r="F157" s="222"/>
      <c r="G157" s="182">
        <v>-0.28893065851573396</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c r="D160" s="55">
        <v>3.5</v>
      </c>
      <c r="E160" s="55">
        <v>3.5</v>
      </c>
      <c r="F160" s="222"/>
      <c r="G160" s="182">
        <v>-0.53333333333333333</v>
      </c>
      <c r="H160" s="59"/>
    </row>
    <row r="161" spans="1:8" s="60" customFormat="1" ht="15" customHeight="1" x14ac:dyDescent="0.2">
      <c r="A161" s="24"/>
      <c r="B161" s="37" t="s">
        <v>205</v>
      </c>
      <c r="C161" s="55">
        <v>328873.74999999965</v>
      </c>
      <c r="D161" s="55">
        <v>1034721.5699999997</v>
      </c>
      <c r="E161" s="55">
        <v>1363595.3199999996</v>
      </c>
      <c r="F161" s="222"/>
      <c r="G161" s="182">
        <v>-7.1739934203426392E-3</v>
      </c>
      <c r="H161" s="59"/>
    </row>
    <row r="162" spans="1:8" s="57" customFormat="1" ht="10.5" customHeight="1" x14ac:dyDescent="0.2">
      <c r="A162" s="6"/>
      <c r="B162" s="37" t="s">
        <v>206</v>
      </c>
      <c r="C162" s="55">
        <v>496</v>
      </c>
      <c r="D162" s="55">
        <v>1523</v>
      </c>
      <c r="E162" s="55">
        <v>2019</v>
      </c>
      <c r="F162" s="222"/>
      <c r="G162" s="182"/>
      <c r="H162" s="56"/>
    </row>
    <row r="163" spans="1:8" s="57" customFormat="1" ht="10.5" customHeight="1" x14ac:dyDescent="0.2">
      <c r="A163" s="6"/>
      <c r="B163" s="37" t="s">
        <v>226</v>
      </c>
      <c r="C163" s="55">
        <v>32183.800000000003</v>
      </c>
      <c r="D163" s="55">
        <v>194993.4</v>
      </c>
      <c r="E163" s="55">
        <v>227177.2</v>
      </c>
      <c r="F163" s="222"/>
      <c r="G163" s="182"/>
      <c r="H163" s="56"/>
    </row>
    <row r="164" spans="1:8" s="57" customFormat="1" ht="10.5" customHeight="1" x14ac:dyDescent="0.2">
      <c r="A164" s="6"/>
      <c r="B164" s="37" t="s">
        <v>207</v>
      </c>
      <c r="C164" s="55">
        <v>43577.980000000032</v>
      </c>
      <c r="D164" s="55">
        <v>83799.329999999987</v>
      </c>
      <c r="E164" s="55">
        <v>127377.31000000003</v>
      </c>
      <c r="F164" s="222"/>
      <c r="G164" s="182">
        <v>0.1892595587191801</v>
      </c>
      <c r="H164" s="56"/>
    </row>
    <row r="165" spans="1:8" s="57" customFormat="1" ht="10.5" customHeight="1" x14ac:dyDescent="0.2">
      <c r="A165" s="6"/>
      <c r="B165" s="37" t="s">
        <v>208</v>
      </c>
      <c r="C165" s="55">
        <v>1582.9000000000003</v>
      </c>
      <c r="D165" s="55">
        <v>20100.470000000005</v>
      </c>
      <c r="E165" s="55">
        <v>21683.370000000003</v>
      </c>
      <c r="F165" s="222"/>
      <c r="G165" s="182">
        <v>-0.51415835751894501</v>
      </c>
      <c r="H165" s="56"/>
    </row>
    <row r="166" spans="1:8" s="57" customFormat="1" ht="10.5" customHeight="1" x14ac:dyDescent="0.2">
      <c r="A166" s="6"/>
      <c r="B166" s="37" t="s">
        <v>209</v>
      </c>
      <c r="C166" s="55">
        <v>197771.47999999998</v>
      </c>
      <c r="D166" s="55">
        <v>117442.51</v>
      </c>
      <c r="E166" s="55">
        <v>315213.99</v>
      </c>
      <c r="F166" s="222"/>
      <c r="G166" s="182">
        <v>9.1639445000783804E-2</v>
      </c>
      <c r="H166" s="56"/>
    </row>
    <row r="167" spans="1:8" s="57" customFormat="1" ht="10.5" customHeight="1" x14ac:dyDescent="0.2">
      <c r="A167" s="6"/>
      <c r="B167" s="37" t="s">
        <v>210</v>
      </c>
      <c r="C167" s="55">
        <v>49214.999999999993</v>
      </c>
      <c r="D167" s="55">
        <v>22986.700000000012</v>
      </c>
      <c r="E167" s="55">
        <v>72201.699999999983</v>
      </c>
      <c r="F167" s="222"/>
      <c r="G167" s="182">
        <v>0.29666072826797452</v>
      </c>
      <c r="H167" s="56"/>
    </row>
    <row r="168" spans="1:8" s="57" customFormat="1" ht="10.5" customHeight="1" x14ac:dyDescent="0.2">
      <c r="A168" s="6"/>
      <c r="B168" s="37" t="s">
        <v>211</v>
      </c>
      <c r="C168" s="55">
        <v>2347464.7799999979</v>
      </c>
      <c r="D168" s="55">
        <v>262326.84999999986</v>
      </c>
      <c r="E168" s="55">
        <v>2609791.629999998</v>
      </c>
      <c r="F168" s="222"/>
      <c r="G168" s="182">
        <v>0.21213535679988116</v>
      </c>
      <c r="H168" s="56"/>
    </row>
    <row r="169" spans="1:8" s="57" customFormat="1" ht="10.5" customHeight="1" x14ac:dyDescent="0.2">
      <c r="A169" s="6"/>
      <c r="B169" s="37" t="s">
        <v>212</v>
      </c>
      <c r="C169" s="55">
        <v>4416.3000000000011</v>
      </c>
      <c r="D169" s="55">
        <v>545.70000000000005</v>
      </c>
      <c r="E169" s="55">
        <v>4962.0000000000009</v>
      </c>
      <c r="F169" s="222"/>
      <c r="G169" s="182"/>
      <c r="H169" s="56"/>
    </row>
    <row r="170" spans="1:8" s="57" customFormat="1" ht="10.5" customHeight="1" x14ac:dyDescent="0.2">
      <c r="A170" s="6"/>
      <c r="B170" s="35" t="s">
        <v>234</v>
      </c>
      <c r="C170" s="55">
        <v>3006169.9899999974</v>
      </c>
      <c r="D170" s="55">
        <v>1738954.0299999998</v>
      </c>
      <c r="E170" s="55">
        <v>4745124.0199999968</v>
      </c>
      <c r="F170" s="222"/>
      <c r="G170" s="182">
        <v>3.5872492585261151E-2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155956045.20000097</v>
      </c>
      <c r="D172" s="55">
        <v>168846045.73000032</v>
      </c>
      <c r="E172" s="55">
        <v>324802090.93000132</v>
      </c>
      <c r="F172" s="222">
        <v>5611459.7400000086</v>
      </c>
      <c r="G172" s="182">
        <v>-4.2551174788586943E-2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351129.50000000012</v>
      </c>
      <c r="D176" s="55">
        <v>268168.7499999993</v>
      </c>
      <c r="E176" s="55">
        <v>619298.24999999942</v>
      </c>
      <c r="F176" s="222">
        <v>46199.500000000007</v>
      </c>
      <c r="G176" s="182">
        <v>-5.2175636498457578E-2</v>
      </c>
      <c r="H176" s="59"/>
    </row>
    <row r="177" spans="1:8" s="60" customFormat="1" ht="10.5" customHeight="1" x14ac:dyDescent="0.2">
      <c r="A177" s="24"/>
      <c r="B177" s="37" t="s">
        <v>214</v>
      </c>
      <c r="C177" s="55">
        <v>795219014</v>
      </c>
      <c r="D177" s="55">
        <v>585571563</v>
      </c>
      <c r="E177" s="55">
        <v>1380790577</v>
      </c>
      <c r="F177" s="222">
        <v>92624509</v>
      </c>
      <c r="G177" s="182">
        <v>-5.7760982140329875E-2</v>
      </c>
      <c r="H177" s="59"/>
    </row>
    <row r="178" spans="1:8" s="60" customFormat="1" ht="10.5" customHeight="1" x14ac:dyDescent="0.2">
      <c r="A178" s="24"/>
      <c r="B178" s="37" t="s">
        <v>215</v>
      </c>
      <c r="C178" s="55">
        <v>206150.47000000003</v>
      </c>
      <c r="D178" s="55">
        <v>58469.45</v>
      </c>
      <c r="E178" s="55">
        <v>264619.92000000004</v>
      </c>
      <c r="F178" s="222">
        <v>5879</v>
      </c>
      <c r="G178" s="182">
        <v>-0.18370929800798419</v>
      </c>
      <c r="H178" s="59"/>
    </row>
    <row r="179" spans="1:8" s="60" customFormat="1" ht="10.5" customHeight="1" x14ac:dyDescent="0.2">
      <c r="A179" s="24"/>
      <c r="B179" s="37" t="s">
        <v>216</v>
      </c>
      <c r="C179" s="55">
        <v>255955</v>
      </c>
      <c r="D179" s="55">
        <v>186520.78</v>
      </c>
      <c r="E179" s="55">
        <v>442475.78</v>
      </c>
      <c r="F179" s="222">
        <v>14899.5</v>
      </c>
      <c r="G179" s="182">
        <v>-0.11729474832446385</v>
      </c>
      <c r="H179" s="59"/>
    </row>
    <row r="180" spans="1:8" s="60" customFormat="1" ht="10.5" customHeight="1" x14ac:dyDescent="0.2">
      <c r="A180" s="24"/>
      <c r="B180" s="37" t="s">
        <v>217</v>
      </c>
      <c r="C180" s="55">
        <v>1395668.3100000133</v>
      </c>
      <c r="D180" s="55">
        <v>1116139.8000000028</v>
      </c>
      <c r="E180" s="55">
        <v>2511808.1100000162</v>
      </c>
      <c r="F180" s="222">
        <v>126947.00000000019</v>
      </c>
      <c r="G180" s="182">
        <v>-0.12522242753476176</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797427917.28000009</v>
      </c>
      <c r="D186" s="166">
        <v>587200861.77999997</v>
      </c>
      <c r="E186" s="166">
        <v>1384628779.0600002</v>
      </c>
      <c r="F186" s="342">
        <v>92818434</v>
      </c>
      <c r="G186" s="194">
        <v>-5.793837463817586E-2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31061412.883452527</v>
      </c>
      <c r="E192" s="400">
        <v>31061412.883452527</v>
      </c>
      <c r="F192" s="227"/>
      <c r="G192" s="355">
        <v>3.2698557275678164E-2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view="pageBreakPreview" topLeftCell="B513" zoomScale="114" zoomScaleNormal="100" zoomScaleSheetLayoutView="114" workbookViewId="0">
      <selection activeCell="M529" sqref="M52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500</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2143380972.299942</v>
      </c>
      <c r="D9" s="289">
        <v>1214201980.7716827</v>
      </c>
      <c r="E9" s="289">
        <v>3357582953.0716248</v>
      </c>
      <c r="F9" s="290">
        <v>92380643.370000049</v>
      </c>
      <c r="G9" s="290">
        <v>21975452.687249981</v>
      </c>
      <c r="H9" s="179">
        <v>7.5310026383023088E-2</v>
      </c>
      <c r="I9" s="20"/>
    </row>
    <row r="10" spans="1:9" ht="10.5" customHeight="1" x14ac:dyDescent="0.2">
      <c r="B10" s="16" t="s">
        <v>387</v>
      </c>
      <c r="C10" s="289">
        <v>104830.19268800116</v>
      </c>
      <c r="D10" s="289">
        <v>1791372.8672319991</v>
      </c>
      <c r="E10" s="289">
        <v>1896203.0599200004</v>
      </c>
      <c r="F10" s="290">
        <v>56098.463200000064</v>
      </c>
      <c r="G10" s="290">
        <v>1957.3891999999983</v>
      </c>
      <c r="H10" s="179">
        <v>-0.53485558597944904</v>
      </c>
      <c r="I10" s="20"/>
    </row>
    <row r="11" spans="1:9" ht="10.5" customHeight="1" x14ac:dyDescent="0.2">
      <c r="B11" s="16" t="s">
        <v>100</v>
      </c>
      <c r="C11" s="289">
        <v>64988405.910001032</v>
      </c>
      <c r="D11" s="289">
        <v>316486484.68458968</v>
      </c>
      <c r="E11" s="289">
        <v>381474890.59459072</v>
      </c>
      <c r="F11" s="290">
        <v>173722.57</v>
      </c>
      <c r="G11" s="290">
        <v>1259069.2800000005</v>
      </c>
      <c r="H11" s="179">
        <v>-4.308487804935679E-2</v>
      </c>
      <c r="I11" s="20"/>
    </row>
    <row r="12" spans="1:9" ht="10.5" customHeight="1" x14ac:dyDescent="0.2">
      <c r="B12" s="16" t="s">
        <v>388</v>
      </c>
      <c r="C12" s="289">
        <v>141019.22731199846</v>
      </c>
      <c r="D12" s="289">
        <v>2409783.0127680036</v>
      </c>
      <c r="E12" s="289">
        <v>2550802.2400800022</v>
      </c>
      <c r="F12" s="290">
        <v>75464.536800000045</v>
      </c>
      <c r="G12" s="290">
        <v>2633.1108000000004</v>
      </c>
      <c r="H12" s="179">
        <v>-0.53485558597944616</v>
      </c>
      <c r="I12" s="20"/>
    </row>
    <row r="13" spans="1:9" ht="10.5" customHeight="1" x14ac:dyDescent="0.2">
      <c r="B13" s="16" t="s">
        <v>340</v>
      </c>
      <c r="C13" s="289">
        <v>170166523.27000257</v>
      </c>
      <c r="D13" s="289">
        <v>152997728.41000071</v>
      </c>
      <c r="E13" s="289">
        <v>323164251.68000323</v>
      </c>
      <c r="F13" s="290">
        <v>26312336.20999993</v>
      </c>
      <c r="G13" s="290">
        <v>1751772.3800000011</v>
      </c>
      <c r="H13" s="179">
        <v>2.8506076584173368E-2</v>
      </c>
      <c r="I13" s="20"/>
    </row>
    <row r="14" spans="1:9" ht="10.5" customHeight="1" x14ac:dyDescent="0.2">
      <c r="B14" s="340" t="s">
        <v>90</v>
      </c>
      <c r="C14" s="289">
        <v>169552285.23000258</v>
      </c>
      <c r="D14" s="289">
        <v>149349266.08000067</v>
      </c>
      <c r="E14" s="289">
        <v>318901551.31000322</v>
      </c>
      <c r="F14" s="290">
        <v>22789756.499999925</v>
      </c>
      <c r="G14" s="290">
        <v>1736098.840000001</v>
      </c>
      <c r="H14" s="179">
        <v>3.05601920822276E-2</v>
      </c>
      <c r="I14" s="20"/>
    </row>
    <row r="15" spans="1:9" ht="10.5" customHeight="1" x14ac:dyDescent="0.2">
      <c r="B15" s="33" t="s">
        <v>304</v>
      </c>
      <c r="C15" s="289">
        <v>12853449.480000012</v>
      </c>
      <c r="D15" s="289">
        <v>5396941.7100000186</v>
      </c>
      <c r="E15" s="289">
        <v>18250391.190000031</v>
      </c>
      <c r="F15" s="290">
        <v>1623133.7300000025</v>
      </c>
      <c r="G15" s="290">
        <v>111933.83000000003</v>
      </c>
      <c r="H15" s="179">
        <v>3.8720194407098951E-2</v>
      </c>
      <c r="I15" s="20"/>
    </row>
    <row r="16" spans="1:9" ht="10.5" customHeight="1" x14ac:dyDescent="0.2">
      <c r="B16" s="33" t="s">
        <v>305</v>
      </c>
      <c r="C16" s="289">
        <v>1516.72</v>
      </c>
      <c r="D16" s="289">
        <v>188.96</v>
      </c>
      <c r="E16" s="289">
        <v>1705.68</v>
      </c>
      <c r="F16" s="290">
        <v>177.44</v>
      </c>
      <c r="G16" s="290"/>
      <c r="H16" s="179">
        <v>-9.4231412594988018E-2</v>
      </c>
      <c r="I16" s="20"/>
    </row>
    <row r="17" spans="2:9" ht="10.5" customHeight="1" x14ac:dyDescent="0.2">
      <c r="B17" s="33" t="s">
        <v>306</v>
      </c>
      <c r="C17" s="289">
        <v>5805.2999999999975</v>
      </c>
      <c r="D17" s="289">
        <v>192094.88000000038</v>
      </c>
      <c r="E17" s="289">
        <v>197900.1800000004</v>
      </c>
      <c r="F17" s="290">
        <v>168592.42000000039</v>
      </c>
      <c r="G17" s="290">
        <v>564.65000000000009</v>
      </c>
      <c r="H17" s="179">
        <v>8.2551921008242823E-2</v>
      </c>
      <c r="I17" s="20"/>
    </row>
    <row r="18" spans="2:9" ht="10.5" customHeight="1" x14ac:dyDescent="0.2">
      <c r="B18" s="33" t="s">
        <v>307</v>
      </c>
      <c r="C18" s="289">
        <v>60640777.320002273</v>
      </c>
      <c r="D18" s="289">
        <v>52243330.369999804</v>
      </c>
      <c r="E18" s="289">
        <v>112884107.69000208</v>
      </c>
      <c r="F18" s="290">
        <v>3450659.6000000029</v>
      </c>
      <c r="G18" s="290">
        <v>602334.83999999915</v>
      </c>
      <c r="H18" s="179">
        <v>-9.8292033558412095E-2</v>
      </c>
      <c r="I18" s="20"/>
    </row>
    <row r="19" spans="2:9" ht="10.5" customHeight="1" x14ac:dyDescent="0.2">
      <c r="B19" s="33" t="s">
        <v>308</v>
      </c>
      <c r="C19" s="289">
        <v>2944230.4800000517</v>
      </c>
      <c r="D19" s="289">
        <v>314681.31999999995</v>
      </c>
      <c r="E19" s="289">
        <v>3258911.800000052</v>
      </c>
      <c r="F19" s="290">
        <v>63433.430000000058</v>
      </c>
      <c r="G19" s="290">
        <v>18452.580000000002</v>
      </c>
      <c r="H19" s="179">
        <v>0.24904286960691713</v>
      </c>
      <c r="I19" s="20"/>
    </row>
    <row r="20" spans="2:9" ht="10.5" customHeight="1" x14ac:dyDescent="0.2">
      <c r="B20" s="33" t="s">
        <v>309</v>
      </c>
      <c r="C20" s="289">
        <v>93106505.930000231</v>
      </c>
      <c r="D20" s="289">
        <v>91202028.840000853</v>
      </c>
      <c r="E20" s="289">
        <v>184308534.77000108</v>
      </c>
      <c r="F20" s="290">
        <v>17483759.879999917</v>
      </c>
      <c r="G20" s="290">
        <v>1002812.9400000018</v>
      </c>
      <c r="H20" s="179">
        <v>0.12457479288309226</v>
      </c>
      <c r="I20" s="20"/>
    </row>
    <row r="21" spans="2:9" ht="10.5" customHeight="1" x14ac:dyDescent="0.2">
      <c r="B21" s="33" t="s">
        <v>89</v>
      </c>
      <c r="C21" s="289">
        <v>614238.04000000376</v>
      </c>
      <c r="D21" s="289">
        <v>3648462.3300000033</v>
      </c>
      <c r="E21" s="289">
        <v>4262700.3700000066</v>
      </c>
      <c r="F21" s="290">
        <v>3522579.7100000042</v>
      </c>
      <c r="G21" s="290">
        <v>15673.540000000005</v>
      </c>
      <c r="H21" s="179">
        <v>-0.10495862871249728</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624265051.29247916</v>
      </c>
      <c r="E24" s="289">
        <v>624265051.29247916</v>
      </c>
      <c r="F24" s="290"/>
      <c r="G24" s="290"/>
      <c r="H24" s="179">
        <v>6.8642833688345339E-2</v>
      </c>
      <c r="I24" s="20"/>
    </row>
    <row r="25" spans="2:9" ht="10.5" customHeight="1" x14ac:dyDescent="0.2">
      <c r="B25" s="16" t="s">
        <v>96</v>
      </c>
      <c r="C25" s="289"/>
      <c r="D25" s="289"/>
      <c r="E25" s="289"/>
      <c r="F25" s="290"/>
      <c r="G25" s="290"/>
      <c r="H25" s="179"/>
      <c r="I25" s="20"/>
    </row>
    <row r="26" spans="2:9" ht="10.5" customHeight="1" x14ac:dyDescent="0.2">
      <c r="B26" s="16" t="s">
        <v>91</v>
      </c>
      <c r="C26" s="289">
        <v>11714557.23</v>
      </c>
      <c r="D26" s="289">
        <v>6407050.3900000006</v>
      </c>
      <c r="E26" s="289">
        <v>18121607.620000001</v>
      </c>
      <c r="F26" s="290">
        <v>552784.09</v>
      </c>
      <c r="G26" s="290">
        <v>131690.16</v>
      </c>
      <c r="H26" s="179">
        <v>4.9285375584966484E-3</v>
      </c>
      <c r="I26" s="34"/>
    </row>
    <row r="27" spans="2:9" ht="10.5" customHeight="1" x14ac:dyDescent="0.2">
      <c r="B27" s="16" t="s">
        <v>252</v>
      </c>
      <c r="C27" s="289"/>
      <c r="D27" s="289"/>
      <c r="E27" s="289"/>
      <c r="F27" s="290"/>
      <c r="G27" s="290"/>
      <c r="H27" s="179"/>
      <c r="I27" s="34"/>
    </row>
    <row r="28" spans="2:9" ht="10.5" customHeight="1" x14ac:dyDescent="0.2">
      <c r="B28" s="16" t="s">
        <v>95</v>
      </c>
      <c r="C28" s="289">
        <v>281746.72000000102</v>
      </c>
      <c r="D28" s="289">
        <v>1035113.5300000028</v>
      </c>
      <c r="E28" s="289">
        <v>1316860.2500000037</v>
      </c>
      <c r="F28" s="290">
        <v>1315713.0500000038</v>
      </c>
      <c r="G28" s="290">
        <v>3930.400000000001</v>
      </c>
      <c r="H28" s="179">
        <v>-0.10624209615623914</v>
      </c>
      <c r="I28" s="34"/>
    </row>
    <row r="29" spans="2:9" ht="10.5" customHeight="1" x14ac:dyDescent="0.2">
      <c r="B29" s="16" t="s">
        <v>381</v>
      </c>
      <c r="C29" s="289">
        <v>53158203.979999423</v>
      </c>
      <c r="D29" s="289">
        <v>30735224.621331044</v>
      </c>
      <c r="E29" s="289">
        <v>83893428.601330459</v>
      </c>
      <c r="F29" s="290">
        <v>6341</v>
      </c>
      <c r="G29" s="290">
        <v>635231.09250000003</v>
      </c>
      <c r="H29" s="179">
        <v>4.4270456891717602E-2</v>
      </c>
      <c r="I29" s="34"/>
    </row>
    <row r="30" spans="2:9" ht="10.5" customHeight="1" x14ac:dyDescent="0.2">
      <c r="B30" s="16" t="s">
        <v>441</v>
      </c>
      <c r="C30" s="289"/>
      <c r="D30" s="289">
        <v>509956482.41616839</v>
      </c>
      <c r="E30" s="289">
        <v>509956482.41616839</v>
      </c>
      <c r="F30" s="290"/>
      <c r="G30" s="290"/>
      <c r="H30" s="179">
        <v>6.1077558239847951E-2</v>
      </c>
      <c r="I30" s="34"/>
    </row>
    <row r="31" spans="2:9" ht="10.5" customHeight="1" x14ac:dyDescent="0.2">
      <c r="B31" s="16" t="s">
        <v>346</v>
      </c>
      <c r="C31" s="289"/>
      <c r="D31" s="289">
        <v>82225</v>
      </c>
      <c r="E31" s="289">
        <v>82225</v>
      </c>
      <c r="F31" s="290"/>
      <c r="G31" s="290"/>
      <c r="H31" s="179">
        <v>0.27496433666191145</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25207879.703400016</v>
      </c>
      <c r="E34" s="289">
        <v>25207879.703400016</v>
      </c>
      <c r="F34" s="290"/>
      <c r="G34" s="290"/>
      <c r="H34" s="179"/>
      <c r="I34" s="34"/>
    </row>
    <row r="35" spans="1:11" ht="10.5" customHeight="1" x14ac:dyDescent="0.2">
      <c r="B35" s="16" t="s">
        <v>487</v>
      </c>
      <c r="C35" s="289"/>
      <c r="D35" s="289">
        <v>22857742.680449992</v>
      </c>
      <c r="E35" s="289">
        <v>22857742.680449992</v>
      </c>
      <c r="F35" s="290"/>
      <c r="G35" s="290"/>
      <c r="H35" s="179">
        <v>0.26971433238331977</v>
      </c>
      <c r="I35" s="34"/>
    </row>
    <row r="36" spans="1:11" ht="10.5" customHeight="1" x14ac:dyDescent="0.2">
      <c r="B36" s="16" t="s">
        <v>420</v>
      </c>
      <c r="C36" s="289"/>
      <c r="D36" s="289">
        <v>33837983.842248</v>
      </c>
      <c r="E36" s="289">
        <v>33837983.842248</v>
      </c>
      <c r="F36" s="290"/>
      <c r="G36" s="290"/>
      <c r="H36" s="179">
        <v>0.10434694298493219</v>
      </c>
      <c r="I36" s="34"/>
    </row>
    <row r="37" spans="1:11" ht="10.5" customHeight="1" x14ac:dyDescent="0.2">
      <c r="B37" s="574" t="s">
        <v>448</v>
      </c>
      <c r="C37" s="289"/>
      <c r="D37" s="289">
        <v>38866.559999999998</v>
      </c>
      <c r="E37" s="289">
        <v>38866.559999999998</v>
      </c>
      <c r="F37" s="290"/>
      <c r="G37" s="290"/>
      <c r="H37" s="179">
        <v>-0.53215657951755013</v>
      </c>
      <c r="I37" s="34"/>
    </row>
    <row r="38" spans="1:11" ht="10.5" hidden="1" customHeight="1" x14ac:dyDescent="0.2">
      <c r="B38" s="574"/>
      <c r="C38" s="289"/>
      <c r="D38" s="289"/>
      <c r="E38" s="289"/>
      <c r="F38" s="290"/>
      <c r="G38" s="290"/>
      <c r="H38" s="179"/>
      <c r="I38" s="34"/>
    </row>
    <row r="39" spans="1:11" ht="10.5" customHeight="1" x14ac:dyDescent="0.2">
      <c r="B39" s="16" t="s">
        <v>99</v>
      </c>
      <c r="C39" s="289">
        <v>1333210.4000000001</v>
      </c>
      <c r="D39" s="289">
        <v>2494499.744895</v>
      </c>
      <c r="E39" s="289">
        <v>3827710.1448950004</v>
      </c>
      <c r="F39" s="290">
        <v>1349160.5805019999</v>
      </c>
      <c r="G39" s="290">
        <v>14866.386953000005</v>
      </c>
      <c r="H39" s="179">
        <v>-7.5444186453668127E-3</v>
      </c>
      <c r="I39" s="34"/>
    </row>
    <row r="40" spans="1:11" ht="10.5" customHeight="1" x14ac:dyDescent="0.2">
      <c r="B40" s="16" t="s">
        <v>283</v>
      </c>
      <c r="C40" s="289"/>
      <c r="D40" s="289">
        <v>-3459109.07</v>
      </c>
      <c r="E40" s="289">
        <v>-3459109.07</v>
      </c>
      <c r="F40" s="290">
        <v>-360</v>
      </c>
      <c r="G40" s="290">
        <v>-27264</v>
      </c>
      <c r="H40" s="179">
        <v>0.28347859671197906</v>
      </c>
      <c r="I40" s="34"/>
    </row>
    <row r="41" spans="1:11" s="28" customFormat="1" ht="10.5" customHeight="1" x14ac:dyDescent="0.2">
      <c r="A41" s="24"/>
      <c r="B41" s="16" t="s">
        <v>279</v>
      </c>
      <c r="C41" s="289">
        <v>261.87</v>
      </c>
      <c r="D41" s="289">
        <v>-175365082.80000001</v>
      </c>
      <c r="E41" s="289">
        <v>-175364820.93000001</v>
      </c>
      <c r="F41" s="290">
        <v>-66310</v>
      </c>
      <c r="G41" s="290">
        <v>-1297209</v>
      </c>
      <c r="H41" s="179">
        <v>0.42320077243202148</v>
      </c>
      <c r="I41" s="36"/>
      <c r="J41" s="5"/>
    </row>
    <row r="42" spans="1:11" s="28" customFormat="1" ht="10.5" customHeight="1" x14ac:dyDescent="0.2">
      <c r="A42" s="24"/>
      <c r="B42" s="35" t="s">
        <v>101</v>
      </c>
      <c r="C42" s="291">
        <v>2445269731.0999451</v>
      </c>
      <c r="D42" s="291">
        <v>2765981277.6572437</v>
      </c>
      <c r="E42" s="291">
        <v>5211251008.7571888</v>
      </c>
      <c r="F42" s="292">
        <v>122155593.87050197</v>
      </c>
      <c r="G42" s="292">
        <v>24452129.886702981</v>
      </c>
      <c r="H42" s="178">
        <v>5.5720322115768495E-2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2194820166.8599892</v>
      </c>
      <c r="D45" s="289">
        <v>4691118428.7000065</v>
      </c>
      <c r="E45" s="289">
        <v>6885938595.5599957</v>
      </c>
      <c r="F45" s="290">
        <v>2415923850.6200051</v>
      </c>
      <c r="G45" s="290">
        <v>41610660.319999993</v>
      </c>
      <c r="H45" s="179">
        <v>4.6598318291971363E-2</v>
      </c>
      <c r="I45" s="20"/>
    </row>
    <row r="46" spans="1:11" ht="10.5" customHeight="1" x14ac:dyDescent="0.2">
      <c r="B46" s="33" t="s">
        <v>106</v>
      </c>
      <c r="C46" s="289">
        <v>2191866537.6899891</v>
      </c>
      <c r="D46" s="289">
        <v>4659786471.3900061</v>
      </c>
      <c r="E46" s="289">
        <v>6851653009.0799952</v>
      </c>
      <c r="F46" s="290">
        <v>2385779721.8700051</v>
      </c>
      <c r="G46" s="290">
        <v>41414850.199999996</v>
      </c>
      <c r="H46" s="179">
        <v>4.6806122133277395E-2</v>
      </c>
      <c r="I46" s="34"/>
    </row>
    <row r="47" spans="1:11" ht="10.5" customHeight="1" x14ac:dyDescent="0.2">
      <c r="B47" s="33" t="s">
        <v>304</v>
      </c>
      <c r="C47" s="289">
        <v>52335278.179999471</v>
      </c>
      <c r="D47" s="289">
        <v>1175291390.0700016</v>
      </c>
      <c r="E47" s="289">
        <v>1227626668.2500012</v>
      </c>
      <c r="F47" s="290">
        <v>994570037.04000163</v>
      </c>
      <c r="G47" s="290">
        <v>7793327.1699999943</v>
      </c>
      <c r="H47" s="179">
        <v>3.8289359718387095E-2</v>
      </c>
      <c r="I47" s="34"/>
    </row>
    <row r="48" spans="1:11" ht="10.5" customHeight="1" x14ac:dyDescent="0.2">
      <c r="B48" s="33" t="s">
        <v>305</v>
      </c>
      <c r="C48" s="289">
        <v>239758.06000000006</v>
      </c>
      <c r="D48" s="289">
        <v>353496.37000000034</v>
      </c>
      <c r="E48" s="289">
        <v>593254.43000000052</v>
      </c>
      <c r="F48" s="290">
        <v>535798.24000000057</v>
      </c>
      <c r="G48" s="290">
        <v>1500.3700000000001</v>
      </c>
      <c r="H48" s="179">
        <v>-0.12430940706675842</v>
      </c>
      <c r="I48" s="34"/>
    </row>
    <row r="49" spans="2:9" ht="10.5" customHeight="1" x14ac:dyDescent="0.2">
      <c r="B49" s="33" t="s">
        <v>306</v>
      </c>
      <c r="C49" s="289">
        <v>3340687.0699999779</v>
      </c>
      <c r="D49" s="289">
        <v>522205059.61000514</v>
      </c>
      <c r="E49" s="289">
        <v>525545746.68000519</v>
      </c>
      <c r="F49" s="290">
        <v>514173666.62000519</v>
      </c>
      <c r="G49" s="290">
        <v>3245518.9300000011</v>
      </c>
      <c r="H49" s="179">
        <v>3.0145106829390977E-2</v>
      </c>
      <c r="I49" s="34"/>
    </row>
    <row r="50" spans="2:9" ht="10.5" customHeight="1" x14ac:dyDescent="0.2">
      <c r="B50" s="33" t="s">
        <v>307</v>
      </c>
      <c r="C50" s="289">
        <v>532691729.65000814</v>
      </c>
      <c r="D50" s="289">
        <v>422800205.30000031</v>
      </c>
      <c r="E50" s="289">
        <v>955491934.95000851</v>
      </c>
      <c r="F50" s="290">
        <v>47447149.160000004</v>
      </c>
      <c r="G50" s="290">
        <v>6304831.6199999833</v>
      </c>
      <c r="H50" s="179">
        <v>4.8343910153841874E-2</v>
      </c>
      <c r="I50" s="34"/>
    </row>
    <row r="51" spans="2:9" ht="10.5" customHeight="1" x14ac:dyDescent="0.2">
      <c r="B51" s="33" t="s">
        <v>308</v>
      </c>
      <c r="C51" s="289">
        <v>767138021.71997595</v>
      </c>
      <c r="D51" s="289">
        <v>683050866.00999689</v>
      </c>
      <c r="E51" s="289">
        <v>1450188887.7299731</v>
      </c>
      <c r="F51" s="290">
        <v>207633078.299999</v>
      </c>
      <c r="G51" s="290">
        <v>8323406.2200000156</v>
      </c>
      <c r="H51" s="179">
        <v>3.9375117645023883E-2</v>
      </c>
      <c r="I51" s="34"/>
    </row>
    <row r="52" spans="2:9" ht="10.5" customHeight="1" x14ac:dyDescent="0.2">
      <c r="B52" s="33" t="s">
        <v>309</v>
      </c>
      <c r="C52" s="289">
        <v>836121063.01000547</v>
      </c>
      <c r="D52" s="289">
        <v>1856085454.0300016</v>
      </c>
      <c r="E52" s="289">
        <v>2692206517.0400071</v>
      </c>
      <c r="F52" s="290">
        <v>621419992.50999916</v>
      </c>
      <c r="G52" s="290">
        <v>15746265.890000002</v>
      </c>
      <c r="H52" s="179">
        <v>5.7669656806718761E-2</v>
      </c>
      <c r="I52" s="34"/>
    </row>
    <row r="53" spans="2:9" ht="10.5" customHeight="1" x14ac:dyDescent="0.2">
      <c r="B53" s="33" t="s">
        <v>105</v>
      </c>
      <c r="C53" s="289">
        <v>2953629.1700000055</v>
      </c>
      <c r="D53" s="289">
        <v>31331957.31000014</v>
      </c>
      <c r="E53" s="289">
        <v>34285586.480000146</v>
      </c>
      <c r="F53" s="290">
        <v>30144128.750000156</v>
      </c>
      <c r="G53" s="290">
        <v>195810.12000000008</v>
      </c>
      <c r="H53" s="179">
        <v>6.6631723333867576E-3</v>
      </c>
      <c r="I53" s="34"/>
    </row>
    <row r="54" spans="2:9" ht="10.5" customHeight="1" x14ac:dyDescent="0.2">
      <c r="B54" s="16" t="s">
        <v>22</v>
      </c>
      <c r="C54" s="289">
        <v>1118224838.3000152</v>
      </c>
      <c r="D54" s="289">
        <v>706913256.75786161</v>
      </c>
      <c r="E54" s="289">
        <v>1825138095.0578771</v>
      </c>
      <c r="F54" s="290">
        <v>152784695.5999999</v>
      </c>
      <c r="G54" s="290">
        <v>8416197.6882499922</v>
      </c>
      <c r="H54" s="179">
        <v>4.6737507376508391E-2</v>
      </c>
      <c r="I54" s="34"/>
    </row>
    <row r="55" spans="2:9" ht="10.5" customHeight="1" x14ac:dyDescent="0.2">
      <c r="B55" s="16" t="s">
        <v>387</v>
      </c>
      <c r="C55" s="289">
        <v>907909.7272440152</v>
      </c>
      <c r="D55" s="289">
        <v>8221413.9789509894</v>
      </c>
      <c r="E55" s="289">
        <v>9129323.7061950043</v>
      </c>
      <c r="F55" s="290">
        <v>616173.36419999937</v>
      </c>
      <c r="G55" s="290">
        <v>13624.091435999995</v>
      </c>
      <c r="H55" s="179">
        <v>-0.42778115846181552</v>
      </c>
      <c r="I55" s="34"/>
    </row>
    <row r="56" spans="2:9" ht="10.5" customHeight="1" x14ac:dyDescent="0.2">
      <c r="B56" s="16" t="s">
        <v>107</v>
      </c>
      <c r="C56" s="289"/>
      <c r="D56" s="289">
        <v>1287858320.9500029</v>
      </c>
      <c r="E56" s="289">
        <v>1287858320.9500029</v>
      </c>
      <c r="F56" s="290">
        <v>1278203036.4100029</v>
      </c>
      <c r="G56" s="290">
        <v>6868848.5799999917</v>
      </c>
      <c r="H56" s="179">
        <v>0.12998013666802155</v>
      </c>
      <c r="I56" s="34"/>
    </row>
    <row r="57" spans="2:9" ht="10.5" customHeight="1" x14ac:dyDescent="0.2">
      <c r="B57" s="33" t="s">
        <v>110</v>
      </c>
      <c r="C57" s="289"/>
      <c r="D57" s="289">
        <v>394197914.51999706</v>
      </c>
      <c r="E57" s="289">
        <v>394197914.51999706</v>
      </c>
      <c r="F57" s="290">
        <v>394197914.51999706</v>
      </c>
      <c r="G57" s="290">
        <v>2094027.9099999929</v>
      </c>
      <c r="H57" s="179">
        <v>0.13038513663274554</v>
      </c>
      <c r="I57" s="34"/>
    </row>
    <row r="58" spans="2:9" ht="10.5" customHeight="1" x14ac:dyDescent="0.2">
      <c r="B58" s="33" t="s">
        <v>109</v>
      </c>
      <c r="C58" s="289"/>
      <c r="D58" s="289">
        <v>679006714.4400059</v>
      </c>
      <c r="E58" s="289">
        <v>679006714.4400059</v>
      </c>
      <c r="F58" s="290">
        <v>679006714.4400059</v>
      </c>
      <c r="G58" s="290">
        <v>3617370.6699999985</v>
      </c>
      <c r="H58" s="179">
        <v>0.129946822634327</v>
      </c>
      <c r="I58" s="34"/>
    </row>
    <row r="59" spans="2:9" ht="10.5" customHeight="1" x14ac:dyDescent="0.2">
      <c r="B59" s="33" t="s">
        <v>112</v>
      </c>
      <c r="C59" s="289"/>
      <c r="D59" s="289">
        <v>211630107.44999999</v>
      </c>
      <c r="E59" s="289">
        <v>211630107.44999999</v>
      </c>
      <c r="F59" s="290">
        <v>204997907.44999999</v>
      </c>
      <c r="G59" s="290">
        <v>1144950</v>
      </c>
      <c r="H59" s="179">
        <v>0.12914733517465815</v>
      </c>
      <c r="I59" s="34"/>
    </row>
    <row r="60" spans="2:9" ht="10.5" customHeight="1" x14ac:dyDescent="0.2">
      <c r="B60" s="33" t="s">
        <v>111</v>
      </c>
      <c r="C60" s="289"/>
      <c r="D60" s="289">
        <v>3023584.5400000005</v>
      </c>
      <c r="E60" s="289">
        <v>3023584.5400000005</v>
      </c>
      <c r="F60" s="290">
        <v>500</v>
      </c>
      <c r="G60" s="290">
        <v>12500</v>
      </c>
      <c r="H60" s="179">
        <v>0.14316441915143052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2966843.6800000072</v>
      </c>
      <c r="D63" s="289">
        <v>26836450.960000012</v>
      </c>
      <c r="E63" s="289">
        <v>29803294.640000015</v>
      </c>
      <c r="F63" s="290">
        <v>28850411.260000017</v>
      </c>
      <c r="G63" s="290">
        <v>76761.560000000027</v>
      </c>
      <c r="H63" s="179">
        <v>-4.8626653368252226E-2</v>
      </c>
      <c r="I63" s="34"/>
    </row>
    <row r="64" spans="2:9" ht="10.5" customHeight="1" x14ac:dyDescent="0.2">
      <c r="B64" s="16" t="s">
        <v>381</v>
      </c>
      <c r="C64" s="289">
        <v>22630075.559999816</v>
      </c>
      <c r="D64" s="289">
        <v>25928395.777500082</v>
      </c>
      <c r="E64" s="289">
        <v>48558471.337499894</v>
      </c>
      <c r="F64" s="290">
        <v>213448.69999999998</v>
      </c>
      <c r="G64" s="290">
        <v>160159.18000000005</v>
      </c>
      <c r="H64" s="179">
        <v>0.29546797977624162</v>
      </c>
      <c r="I64" s="34"/>
    </row>
    <row r="65" spans="1:10" ht="10.5" customHeight="1" x14ac:dyDescent="0.2">
      <c r="B65" s="16" t="s">
        <v>418</v>
      </c>
      <c r="C65" s="289"/>
      <c r="D65" s="289">
        <v>733824.45736399991</v>
      </c>
      <c r="E65" s="289">
        <v>733824.45736399991</v>
      </c>
      <c r="F65" s="290"/>
      <c r="G65" s="290">
        <v>30772</v>
      </c>
      <c r="H65" s="179">
        <v>-0.22553792316619292</v>
      </c>
      <c r="I65" s="34"/>
    </row>
    <row r="66" spans="1:10" ht="10.5" customHeight="1" x14ac:dyDescent="0.2">
      <c r="B66" s="16" t="s">
        <v>441</v>
      </c>
      <c r="C66" s="289"/>
      <c r="D66" s="289">
        <v>132568643.90626603</v>
      </c>
      <c r="E66" s="289">
        <v>132568643.90626603</v>
      </c>
      <c r="F66" s="290"/>
      <c r="G66" s="290"/>
      <c r="H66" s="179">
        <v>0.16528392598968034</v>
      </c>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235412.55999999936</v>
      </c>
      <c r="D70" s="289">
        <v>5363194.0799999982</v>
      </c>
      <c r="E70" s="289">
        <v>5598606.6399999978</v>
      </c>
      <c r="F70" s="290"/>
      <c r="G70" s="290">
        <v>19533.830000000002</v>
      </c>
      <c r="H70" s="179">
        <v>-6.2038938764108931E-2</v>
      </c>
      <c r="I70" s="34"/>
    </row>
    <row r="71" spans="1:10" ht="10.5" customHeight="1" x14ac:dyDescent="0.2">
      <c r="B71" s="16" t="s">
        <v>92</v>
      </c>
      <c r="C71" s="289">
        <v>1000654.1999999994</v>
      </c>
      <c r="D71" s="289">
        <v>145613.43000000002</v>
      </c>
      <c r="E71" s="289">
        <v>1146267.6299999992</v>
      </c>
      <c r="F71" s="290">
        <v>7882.6400000000012</v>
      </c>
      <c r="G71" s="290">
        <v>3326.8099999999995</v>
      </c>
      <c r="H71" s="179">
        <v>-0.33177890835193702</v>
      </c>
      <c r="I71" s="34"/>
    </row>
    <row r="72" spans="1:10" ht="10.5" customHeight="1" x14ac:dyDescent="0.2">
      <c r="B72" s="16" t="s">
        <v>93</v>
      </c>
      <c r="C72" s="289">
        <v>1850728.5399999991</v>
      </c>
      <c r="D72" s="289">
        <v>315438.38</v>
      </c>
      <c r="E72" s="289">
        <v>2166166.919999999</v>
      </c>
      <c r="F72" s="290">
        <v>57195.929999999993</v>
      </c>
      <c r="G72" s="290">
        <v>6432.0300000000007</v>
      </c>
      <c r="H72" s="179">
        <v>-0.23516545041215975</v>
      </c>
      <c r="I72" s="34"/>
    </row>
    <row r="73" spans="1:10" ht="10.5" customHeight="1" x14ac:dyDescent="0.2">
      <c r="B73" s="16" t="s">
        <v>91</v>
      </c>
      <c r="C73" s="289">
        <v>1468476.1800000002</v>
      </c>
      <c r="D73" s="289">
        <v>1084716.3299999996</v>
      </c>
      <c r="E73" s="289">
        <v>2553192.5099999998</v>
      </c>
      <c r="F73" s="290">
        <v>115799.94000000002</v>
      </c>
      <c r="G73" s="290">
        <v>10862.140000000001</v>
      </c>
      <c r="H73" s="179">
        <v>-4.7874400586474186E-2</v>
      </c>
      <c r="I73" s="34"/>
    </row>
    <row r="74" spans="1:10" s="28" customFormat="1" ht="10.5" customHeight="1" x14ac:dyDescent="0.2">
      <c r="A74" s="24"/>
      <c r="B74" s="16" t="s">
        <v>100</v>
      </c>
      <c r="C74" s="289">
        <v>588796.35000000009</v>
      </c>
      <c r="D74" s="289">
        <v>1600733.8036749999</v>
      </c>
      <c r="E74" s="289">
        <v>2189530.1536749997</v>
      </c>
      <c r="F74" s="290">
        <v>28919.21999999995</v>
      </c>
      <c r="G74" s="290">
        <v>7913.3000000000011</v>
      </c>
      <c r="H74" s="179">
        <v>-4.9040799329550522E-2</v>
      </c>
      <c r="I74" s="27"/>
      <c r="J74" s="5"/>
    </row>
    <row r="75" spans="1:10" s="28" customFormat="1" ht="10.5" customHeight="1" x14ac:dyDescent="0.2">
      <c r="A75" s="24"/>
      <c r="B75" s="16" t="s">
        <v>388</v>
      </c>
      <c r="C75" s="289">
        <v>9448.7927560000044</v>
      </c>
      <c r="D75" s="289">
        <v>85561.851048999844</v>
      </c>
      <c r="E75" s="289">
        <v>95010.64380499984</v>
      </c>
      <c r="F75" s="290">
        <v>6412.6357999999982</v>
      </c>
      <c r="G75" s="290">
        <v>141.78856400000009</v>
      </c>
      <c r="H75" s="179">
        <v>-0.42778115846181608</v>
      </c>
      <c r="I75" s="27"/>
      <c r="J75" s="5"/>
    </row>
    <row r="76" spans="1:10" ht="10.5" customHeight="1" x14ac:dyDescent="0.2">
      <c r="B76" s="16" t="s">
        <v>97</v>
      </c>
      <c r="C76" s="289"/>
      <c r="D76" s="289">
        <v>97.5</v>
      </c>
      <c r="E76" s="289">
        <v>97.5</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5835246.2404500004</v>
      </c>
      <c r="E78" s="289">
        <v>5835246.2404500004</v>
      </c>
      <c r="F78" s="290"/>
      <c r="G78" s="290"/>
      <c r="H78" s="179">
        <v>0.1137242413243793</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52500</v>
      </c>
      <c r="E80" s="289">
        <v>52500</v>
      </c>
      <c r="F80" s="290">
        <v>52350</v>
      </c>
      <c r="G80" s="290"/>
      <c r="H80" s="179">
        <v>0.39999999999999991</v>
      </c>
      <c r="I80" s="34"/>
    </row>
    <row r="81" spans="1:11" ht="10.5" customHeight="1" x14ac:dyDescent="0.2">
      <c r="B81" s="16" t="s">
        <v>489</v>
      </c>
      <c r="C81" s="289"/>
      <c r="D81" s="289">
        <v>2306391.0466500013</v>
      </c>
      <c r="E81" s="289">
        <v>2306391.0466500013</v>
      </c>
      <c r="F81" s="290"/>
      <c r="G81" s="290"/>
      <c r="H81" s="179">
        <v>-0.28321829459751791</v>
      </c>
      <c r="I81" s="34"/>
    </row>
    <row r="82" spans="1:11" ht="10.5" customHeight="1" x14ac:dyDescent="0.2">
      <c r="B82" s="268" t="s">
        <v>487</v>
      </c>
      <c r="C82" s="289"/>
      <c r="D82" s="289">
        <v>133363.43599999999</v>
      </c>
      <c r="E82" s="289">
        <v>133363.43599999999</v>
      </c>
      <c r="F82" s="290"/>
      <c r="G82" s="290"/>
      <c r="H82" s="179">
        <v>-0.11829009172019433</v>
      </c>
      <c r="I82" s="34"/>
    </row>
    <row r="83" spans="1:11" ht="10.5" customHeight="1" x14ac:dyDescent="0.2">
      <c r="B83" s="16" t="s">
        <v>420</v>
      </c>
      <c r="C83" s="289"/>
      <c r="D83" s="289">
        <v>10078459.281927997</v>
      </c>
      <c r="E83" s="289">
        <v>10078459.281927997</v>
      </c>
      <c r="F83" s="290"/>
      <c r="G83" s="290"/>
      <c r="H83" s="179">
        <v>0.24484519777652403</v>
      </c>
      <c r="I83" s="34"/>
    </row>
    <row r="84" spans="1:11" ht="10.5" customHeight="1" x14ac:dyDescent="0.2">
      <c r="B84" s="574" t="s">
        <v>447</v>
      </c>
      <c r="C84" s="289"/>
      <c r="D84" s="289">
        <v>53490</v>
      </c>
      <c r="E84" s="289">
        <v>53490</v>
      </c>
      <c r="F84" s="290"/>
      <c r="G84" s="290"/>
      <c r="H84" s="179">
        <v>-0.81087645979401124</v>
      </c>
      <c r="I84" s="34"/>
    </row>
    <row r="85" spans="1:11" ht="10.5" hidden="1" customHeight="1" x14ac:dyDescent="0.2">
      <c r="B85" s="574"/>
      <c r="C85" s="289"/>
      <c r="D85" s="289"/>
      <c r="E85" s="289"/>
      <c r="F85" s="290"/>
      <c r="G85" s="290"/>
      <c r="H85" s="179"/>
      <c r="I85" s="34"/>
    </row>
    <row r="86" spans="1:11" ht="10.5" customHeight="1" x14ac:dyDescent="0.2">
      <c r="B86" s="16" t="s">
        <v>99</v>
      </c>
      <c r="C86" s="289">
        <v>2898799.7700000708</v>
      </c>
      <c r="D86" s="289">
        <v>2569451.5172559987</v>
      </c>
      <c r="E86" s="289">
        <v>5468251.2872560686</v>
      </c>
      <c r="F86" s="290">
        <v>421473.98631200002</v>
      </c>
      <c r="G86" s="290">
        <v>20084.777158999997</v>
      </c>
      <c r="H86" s="179">
        <v>2.4976625252921103E-2</v>
      </c>
      <c r="I86" s="34"/>
    </row>
    <row r="87" spans="1:11" ht="10.5" customHeight="1" x14ac:dyDescent="0.2">
      <c r="B87" s="16" t="s">
        <v>283</v>
      </c>
      <c r="C87" s="289"/>
      <c r="D87" s="289">
        <v>-20613354</v>
      </c>
      <c r="E87" s="289">
        <v>-20613354</v>
      </c>
      <c r="F87" s="290">
        <v>-184032</v>
      </c>
      <c r="G87" s="290">
        <v>-148296</v>
      </c>
      <c r="H87" s="179">
        <v>9.4757078356876079E-2</v>
      </c>
      <c r="I87" s="34"/>
    </row>
    <row r="88" spans="1:11" ht="10.5" customHeight="1" x14ac:dyDescent="0.2">
      <c r="B88" s="16" t="s">
        <v>279</v>
      </c>
      <c r="C88" s="289">
        <v>78.900000000000006</v>
      </c>
      <c r="D88" s="289">
        <v>-167003790</v>
      </c>
      <c r="E88" s="289">
        <v>-167003711.09999999</v>
      </c>
      <c r="F88" s="290">
        <v>-640033</v>
      </c>
      <c r="G88" s="290">
        <v>-973451</v>
      </c>
      <c r="H88" s="179">
        <v>0.43805388132274237</v>
      </c>
      <c r="I88" s="20"/>
    </row>
    <row r="89" spans="1:11" s="28" customFormat="1" ht="15.75" customHeight="1" x14ac:dyDescent="0.2">
      <c r="A89" s="24"/>
      <c r="B89" s="35" t="s">
        <v>108</v>
      </c>
      <c r="C89" s="291">
        <v>3347602229.4200048</v>
      </c>
      <c r="D89" s="291">
        <v>6722186745.9099588</v>
      </c>
      <c r="E89" s="291">
        <v>10069788975.329964</v>
      </c>
      <c r="F89" s="292">
        <v>3876457585.3063202</v>
      </c>
      <c r="G89" s="292">
        <v>56123571.095408984</v>
      </c>
      <c r="H89" s="178">
        <v>5.2746298108351297E-2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3261605810.599957</v>
      </c>
      <c r="D92" s="289">
        <v>1921115237.5295441</v>
      </c>
      <c r="E92" s="289">
        <v>5182721048.1295013</v>
      </c>
      <c r="F92" s="290">
        <v>245165338.96999994</v>
      </c>
      <c r="G92" s="290">
        <v>30391650.375499971</v>
      </c>
      <c r="H92" s="179">
        <v>6.5071734681156457E-2</v>
      </c>
      <c r="I92" s="36"/>
    </row>
    <row r="93" spans="1:11" ht="10.5" customHeight="1" x14ac:dyDescent="0.2">
      <c r="B93" s="16" t="s">
        <v>387</v>
      </c>
      <c r="C93" s="289">
        <v>1012739.9199320164</v>
      </c>
      <c r="D93" s="289">
        <v>10012786.846182989</v>
      </c>
      <c r="E93" s="289">
        <v>11025526.766115004</v>
      </c>
      <c r="F93" s="290">
        <v>672271.82739999937</v>
      </c>
      <c r="G93" s="290">
        <v>15581.480635999993</v>
      </c>
      <c r="H93" s="179">
        <v>-0.4495724808168583</v>
      </c>
      <c r="I93" s="34"/>
    </row>
    <row r="94" spans="1:11" ht="10.5" customHeight="1" x14ac:dyDescent="0.2">
      <c r="B94" s="16" t="s">
        <v>104</v>
      </c>
      <c r="C94" s="289">
        <v>2364986690.1299915</v>
      </c>
      <c r="D94" s="289">
        <v>4844116157.1100063</v>
      </c>
      <c r="E94" s="289">
        <v>7209102847.2399988</v>
      </c>
      <c r="F94" s="290">
        <v>2442236186.8300056</v>
      </c>
      <c r="G94" s="290">
        <v>43362432.700000003</v>
      </c>
      <c r="H94" s="179">
        <v>4.57736765447323E-2</v>
      </c>
      <c r="I94" s="34"/>
    </row>
    <row r="95" spans="1:11" ht="10.5" customHeight="1" x14ac:dyDescent="0.2">
      <c r="B95" s="33" t="s">
        <v>106</v>
      </c>
      <c r="C95" s="289">
        <v>2361418822.919992</v>
      </c>
      <c r="D95" s="289">
        <v>4809135737.470006</v>
      </c>
      <c r="E95" s="289">
        <v>7170554560.3899984</v>
      </c>
      <c r="F95" s="290">
        <v>2408569478.3700056</v>
      </c>
      <c r="G95" s="290">
        <v>43150949.039999992</v>
      </c>
      <c r="H95" s="179">
        <v>4.6072728756466619E-2</v>
      </c>
      <c r="I95" s="34"/>
    </row>
    <row r="96" spans="1:11" s="28" customFormat="1" ht="10.5" customHeight="1" x14ac:dyDescent="0.2">
      <c r="A96" s="24"/>
      <c r="B96" s="33" t="s">
        <v>304</v>
      </c>
      <c r="C96" s="289">
        <v>65188727.659999482</v>
      </c>
      <c r="D96" s="289">
        <v>1180688331.7800016</v>
      </c>
      <c r="E96" s="289">
        <v>1245877059.440001</v>
      </c>
      <c r="F96" s="290">
        <v>996193170.77000165</v>
      </c>
      <c r="G96" s="290">
        <v>7905260.9999999944</v>
      </c>
      <c r="H96" s="179">
        <v>3.8295668276659534E-2</v>
      </c>
      <c r="I96" s="27"/>
      <c r="J96" s="5"/>
    </row>
    <row r="97" spans="1:10" s="28" customFormat="1" ht="10.5" customHeight="1" x14ac:dyDescent="0.2">
      <c r="A97" s="24"/>
      <c r="B97" s="33" t="s">
        <v>305</v>
      </c>
      <c r="C97" s="289">
        <v>241274.78000000006</v>
      </c>
      <c r="D97" s="289">
        <v>353685.33000000037</v>
      </c>
      <c r="E97" s="289">
        <v>594960.11000000045</v>
      </c>
      <c r="F97" s="290">
        <v>535975.68000000052</v>
      </c>
      <c r="G97" s="290">
        <v>1500.3700000000001</v>
      </c>
      <c r="H97" s="179">
        <v>-0.12422603254417242</v>
      </c>
      <c r="I97" s="27"/>
      <c r="J97" s="5"/>
    </row>
    <row r="98" spans="1:10" s="28" customFormat="1" ht="10.5" customHeight="1" x14ac:dyDescent="0.2">
      <c r="A98" s="24"/>
      <c r="B98" s="33" t="s">
        <v>306</v>
      </c>
      <c r="C98" s="289">
        <v>3346492.3699999782</v>
      </c>
      <c r="D98" s="289">
        <v>522397154.4900052</v>
      </c>
      <c r="E98" s="289">
        <v>525743646.86000514</v>
      </c>
      <c r="F98" s="290">
        <v>514342259.04000515</v>
      </c>
      <c r="G98" s="290">
        <v>3246083.580000001</v>
      </c>
      <c r="H98" s="179">
        <v>3.0163879129931681E-2</v>
      </c>
      <c r="I98" s="27"/>
      <c r="J98" s="5"/>
    </row>
    <row r="99" spans="1:10" s="28" customFormat="1" ht="10.5" customHeight="1" x14ac:dyDescent="0.2">
      <c r="A99" s="24"/>
      <c r="B99" s="33" t="s">
        <v>307</v>
      </c>
      <c r="C99" s="289">
        <v>593332506.9700104</v>
      </c>
      <c r="D99" s="289">
        <v>475043535.67000008</v>
      </c>
      <c r="E99" s="289">
        <v>1068376042.6400106</v>
      </c>
      <c r="F99" s="290">
        <v>50897808.760000013</v>
      </c>
      <c r="G99" s="290">
        <v>6907166.4599999832</v>
      </c>
      <c r="H99" s="179">
        <v>3.0635150414929591E-2</v>
      </c>
      <c r="I99" s="27"/>
      <c r="J99" s="5"/>
    </row>
    <row r="100" spans="1:10" s="28" customFormat="1" ht="10.5" customHeight="1" x14ac:dyDescent="0.2">
      <c r="A100" s="24"/>
      <c r="B100" s="33" t="s">
        <v>308</v>
      </c>
      <c r="C100" s="289">
        <v>770082252.19997609</v>
      </c>
      <c r="D100" s="289">
        <v>683365547.32999682</v>
      </c>
      <c r="E100" s="289">
        <v>1453447799.5299728</v>
      </c>
      <c r="F100" s="290">
        <v>207696511.72999898</v>
      </c>
      <c r="G100" s="290">
        <v>8341858.8000000156</v>
      </c>
      <c r="H100" s="179">
        <v>3.976646578040155E-2</v>
      </c>
      <c r="I100" s="27"/>
      <c r="J100" s="5"/>
    </row>
    <row r="101" spans="1:10" s="28" customFormat="1" ht="10.5" customHeight="1" x14ac:dyDescent="0.2">
      <c r="A101" s="24"/>
      <c r="B101" s="33" t="s">
        <v>309</v>
      </c>
      <c r="C101" s="289">
        <v>929227568.94000578</v>
      </c>
      <c r="D101" s="289">
        <v>1947287482.8700025</v>
      </c>
      <c r="E101" s="289">
        <v>2876515051.810008</v>
      </c>
      <c r="F101" s="290">
        <v>638903752.38999915</v>
      </c>
      <c r="G101" s="290">
        <v>16749078.830000002</v>
      </c>
      <c r="H101" s="179">
        <v>6.1716893810439766E-2</v>
      </c>
      <c r="I101" s="27"/>
      <c r="J101" s="5"/>
    </row>
    <row r="102" spans="1:10" s="28" customFormat="1" ht="10.5" customHeight="1" x14ac:dyDescent="0.2">
      <c r="A102" s="24"/>
      <c r="B102" s="33" t="s">
        <v>105</v>
      </c>
      <c r="C102" s="289">
        <v>3567867.2100000093</v>
      </c>
      <c r="D102" s="289">
        <v>34980419.640000142</v>
      </c>
      <c r="E102" s="289">
        <v>38548286.850000151</v>
      </c>
      <c r="F102" s="290">
        <v>33666708.460000157</v>
      </c>
      <c r="G102" s="290">
        <v>211483.66000000009</v>
      </c>
      <c r="H102" s="179">
        <v>-7.0305503061772745E-3</v>
      </c>
      <c r="I102" s="27"/>
      <c r="J102" s="5"/>
    </row>
    <row r="103" spans="1:10" ht="10.5" customHeight="1" x14ac:dyDescent="0.2">
      <c r="B103" s="16" t="s">
        <v>100</v>
      </c>
      <c r="C103" s="289">
        <v>65577202.260001026</v>
      </c>
      <c r="D103" s="289">
        <v>318087218.48826468</v>
      </c>
      <c r="E103" s="289">
        <v>383664420.74826568</v>
      </c>
      <c r="F103" s="290">
        <v>202641.78999999992</v>
      </c>
      <c r="G103" s="290">
        <v>1266982.5800000005</v>
      </c>
      <c r="H103" s="179">
        <v>-4.311907948713023E-2</v>
      </c>
      <c r="I103" s="34"/>
    </row>
    <row r="104" spans="1:10" ht="10.5" customHeight="1" x14ac:dyDescent="0.2">
      <c r="B104" s="16" t="s">
        <v>388</v>
      </c>
      <c r="C104" s="289">
        <v>150468.02006799844</v>
      </c>
      <c r="D104" s="289">
        <v>2495344.8638170031</v>
      </c>
      <c r="E104" s="289">
        <v>2645812.8838850022</v>
      </c>
      <c r="F104" s="290">
        <v>81877.172600000034</v>
      </c>
      <c r="G104" s="290">
        <v>2774.8993640000003</v>
      </c>
      <c r="H104" s="179">
        <v>-0.53170890554233141</v>
      </c>
      <c r="I104" s="34"/>
    </row>
    <row r="105" spans="1:10" ht="10.5" customHeight="1" x14ac:dyDescent="0.2">
      <c r="B105" s="16" t="s">
        <v>107</v>
      </c>
      <c r="C105" s="289"/>
      <c r="D105" s="289">
        <v>1287858320.9500029</v>
      </c>
      <c r="E105" s="289">
        <v>1287858320.9500029</v>
      </c>
      <c r="F105" s="290">
        <v>1278203036.4100029</v>
      </c>
      <c r="G105" s="290">
        <v>6868848.5799999917</v>
      </c>
      <c r="H105" s="179">
        <v>0.12998013666802155</v>
      </c>
      <c r="I105" s="34"/>
    </row>
    <row r="106" spans="1:10" ht="10.5" customHeight="1" x14ac:dyDescent="0.2">
      <c r="B106" s="33" t="s">
        <v>110</v>
      </c>
      <c r="C106" s="289"/>
      <c r="D106" s="289">
        <v>394197914.51999706</v>
      </c>
      <c r="E106" s="289">
        <v>394197914.51999706</v>
      </c>
      <c r="F106" s="290">
        <v>394197914.51999706</v>
      </c>
      <c r="G106" s="290">
        <v>2094027.9099999929</v>
      </c>
      <c r="H106" s="179">
        <v>0.13038513663274554</v>
      </c>
      <c r="I106" s="34"/>
    </row>
    <row r="107" spans="1:10" s="28" customFormat="1" ht="10.5" customHeight="1" x14ac:dyDescent="0.2">
      <c r="A107" s="24"/>
      <c r="B107" s="33" t="s">
        <v>109</v>
      </c>
      <c r="C107" s="289"/>
      <c r="D107" s="289">
        <v>679006714.4400059</v>
      </c>
      <c r="E107" s="289">
        <v>679006714.4400059</v>
      </c>
      <c r="F107" s="290">
        <v>679006714.4400059</v>
      </c>
      <c r="G107" s="290">
        <v>3617370.6699999985</v>
      </c>
      <c r="H107" s="179">
        <v>0.129946822634327</v>
      </c>
      <c r="I107" s="27"/>
      <c r="J107" s="5"/>
    </row>
    <row r="108" spans="1:10" ht="10.5" customHeight="1" x14ac:dyDescent="0.2">
      <c r="B108" s="33" t="s">
        <v>112</v>
      </c>
      <c r="C108" s="289"/>
      <c r="D108" s="289">
        <v>211630107.44999999</v>
      </c>
      <c r="E108" s="289">
        <v>211630107.44999999</v>
      </c>
      <c r="F108" s="290">
        <v>204997907.44999999</v>
      </c>
      <c r="G108" s="290">
        <v>1144950</v>
      </c>
      <c r="H108" s="179">
        <v>0.12914733517465815</v>
      </c>
      <c r="I108" s="34"/>
    </row>
    <row r="109" spans="1:10" ht="10.5" customHeight="1" x14ac:dyDescent="0.2">
      <c r="B109" s="33" t="s">
        <v>111</v>
      </c>
      <c r="C109" s="289"/>
      <c r="D109" s="289">
        <v>3023584.5400000005</v>
      </c>
      <c r="E109" s="289">
        <v>3023584.5400000005</v>
      </c>
      <c r="F109" s="290">
        <v>500</v>
      </c>
      <c r="G109" s="290">
        <v>12500</v>
      </c>
      <c r="H109" s="179">
        <v>0.14316441915143052</v>
      </c>
      <c r="I109" s="34"/>
    </row>
    <row r="110" spans="1:10" ht="10.5" customHeight="1" x14ac:dyDescent="0.2">
      <c r="B110" s="16" t="s">
        <v>97</v>
      </c>
      <c r="C110" s="289"/>
      <c r="D110" s="289">
        <v>97.5</v>
      </c>
      <c r="E110" s="289">
        <v>97.5</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630100297.53292918</v>
      </c>
      <c r="E112" s="289">
        <v>630100297.53292918</v>
      </c>
      <c r="F112" s="290"/>
      <c r="G112" s="290"/>
      <c r="H112" s="179">
        <v>6.9043575545275626E-2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v>138.52500000000001</v>
      </c>
      <c r="E114" s="289">
        <v>138.52500000000001</v>
      </c>
      <c r="F114" s="290"/>
      <c r="G114" s="290"/>
      <c r="H114" s="179"/>
      <c r="I114" s="34"/>
    </row>
    <row r="115" spans="1:10" s="40" customFormat="1" ht="10.5" customHeight="1" x14ac:dyDescent="0.25">
      <c r="A115" s="38"/>
      <c r="B115" s="16" t="s">
        <v>95</v>
      </c>
      <c r="C115" s="289">
        <v>3248590.4000000078</v>
      </c>
      <c r="D115" s="289">
        <v>27871564.490000013</v>
      </c>
      <c r="E115" s="289">
        <v>31120154.890000023</v>
      </c>
      <c r="F115" s="290">
        <v>30166124.310000021</v>
      </c>
      <c r="G115" s="290">
        <v>80691.960000000036</v>
      </c>
      <c r="H115" s="285">
        <v>-5.1214776054362088E-2</v>
      </c>
      <c r="I115" s="39"/>
      <c r="J115" s="5"/>
    </row>
    <row r="116" spans="1:10" s="40" customFormat="1" ht="10.5" customHeight="1" x14ac:dyDescent="0.25">
      <c r="A116" s="38"/>
      <c r="B116" s="16" t="s">
        <v>381</v>
      </c>
      <c r="C116" s="289">
        <v>75788279.539999247</v>
      </c>
      <c r="D116" s="289">
        <v>56663620.398831122</v>
      </c>
      <c r="E116" s="289">
        <v>132451899.93883036</v>
      </c>
      <c r="F116" s="290">
        <v>219789.69999999998</v>
      </c>
      <c r="G116" s="290">
        <v>795390.27250000008</v>
      </c>
      <c r="H116" s="285">
        <v>0.12418647555954898</v>
      </c>
      <c r="I116" s="39"/>
      <c r="J116" s="5"/>
    </row>
    <row r="117" spans="1:10" s="40" customFormat="1" ht="10.5" customHeight="1" x14ac:dyDescent="0.25">
      <c r="A117" s="38"/>
      <c r="B117" s="16" t="s">
        <v>418</v>
      </c>
      <c r="C117" s="289"/>
      <c r="D117" s="289">
        <v>733824.45736399991</v>
      </c>
      <c r="E117" s="289">
        <v>733824.45736399991</v>
      </c>
      <c r="F117" s="290"/>
      <c r="G117" s="290">
        <v>30772</v>
      </c>
      <c r="H117" s="285">
        <v>-0.22553792316619292</v>
      </c>
      <c r="I117" s="39"/>
      <c r="J117" s="5"/>
    </row>
    <row r="118" spans="1:10" ht="10.5" customHeight="1" x14ac:dyDescent="0.2">
      <c r="B118" s="16" t="s">
        <v>441</v>
      </c>
      <c r="C118" s="289"/>
      <c r="D118" s="289">
        <v>642525126.32243443</v>
      </c>
      <c r="E118" s="289">
        <v>642525126.32243443</v>
      </c>
      <c r="F118" s="290"/>
      <c r="G118" s="290"/>
      <c r="H118" s="179">
        <v>8.1023209383025652E-2</v>
      </c>
      <c r="I118" s="34"/>
    </row>
    <row r="119" spans="1:10" ht="10.5" customHeight="1" x14ac:dyDescent="0.2">
      <c r="B119" s="16" t="s">
        <v>346</v>
      </c>
      <c r="C119" s="289"/>
      <c r="D119" s="289">
        <v>82984</v>
      </c>
      <c r="E119" s="289">
        <v>82984</v>
      </c>
      <c r="F119" s="290"/>
      <c r="G119" s="290"/>
      <c r="H119" s="179">
        <v>0.27266313932980601</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13183033.41</v>
      </c>
      <c r="D123" s="289">
        <v>7491766.7199999997</v>
      </c>
      <c r="E123" s="289">
        <v>20674800.130000003</v>
      </c>
      <c r="F123" s="290">
        <v>668584.03</v>
      </c>
      <c r="G123" s="290">
        <v>142552.29999999999</v>
      </c>
      <c r="H123" s="179">
        <v>-1.9070691680413976E-3</v>
      </c>
      <c r="I123" s="34"/>
    </row>
    <row r="124" spans="1:10" s="28" customFormat="1" ht="10.5" customHeight="1" x14ac:dyDescent="0.2">
      <c r="A124" s="24"/>
      <c r="B124" s="16" t="s">
        <v>94</v>
      </c>
      <c r="C124" s="289">
        <v>235412.55999999936</v>
      </c>
      <c r="D124" s="289">
        <v>5363194.0799999982</v>
      </c>
      <c r="E124" s="289">
        <v>5598606.6399999978</v>
      </c>
      <c r="F124" s="290"/>
      <c r="G124" s="290">
        <v>19533.830000000002</v>
      </c>
      <c r="H124" s="179">
        <v>-6.2038938764108931E-2</v>
      </c>
      <c r="I124" s="27"/>
      <c r="J124" s="5"/>
    </row>
    <row r="125" spans="1:10" ht="10.5" customHeight="1" x14ac:dyDescent="0.2">
      <c r="B125" s="16" t="s">
        <v>92</v>
      </c>
      <c r="C125" s="289">
        <v>1000654.1999999994</v>
      </c>
      <c r="D125" s="289">
        <v>145613.43000000002</v>
      </c>
      <c r="E125" s="289">
        <v>1146267.6299999992</v>
      </c>
      <c r="F125" s="290">
        <v>7882.6400000000012</v>
      </c>
      <c r="G125" s="290">
        <v>3326.8099999999995</v>
      </c>
      <c r="H125" s="179">
        <v>-0.33177890835193702</v>
      </c>
      <c r="I125" s="34"/>
    </row>
    <row r="126" spans="1:10" ht="10.5" customHeight="1" x14ac:dyDescent="0.2">
      <c r="B126" s="16" t="s">
        <v>93</v>
      </c>
      <c r="C126" s="289">
        <v>1850728.5399999991</v>
      </c>
      <c r="D126" s="289">
        <v>315438.38</v>
      </c>
      <c r="E126" s="289">
        <v>2166166.919999999</v>
      </c>
      <c r="F126" s="290">
        <v>57195.929999999993</v>
      </c>
      <c r="G126" s="290">
        <v>6432.0300000000007</v>
      </c>
      <c r="H126" s="179">
        <v>-0.23516545041215975</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52500</v>
      </c>
      <c r="E129" s="289">
        <v>52500</v>
      </c>
      <c r="F129" s="290">
        <v>52350</v>
      </c>
      <c r="G129" s="290"/>
      <c r="H129" s="179">
        <v>0.39999999999999991</v>
      </c>
      <c r="I129" s="34"/>
    </row>
    <row r="130" spans="1:11" ht="10.5" customHeight="1" x14ac:dyDescent="0.2">
      <c r="B130" s="16" t="s">
        <v>489</v>
      </c>
      <c r="C130" s="289"/>
      <c r="D130" s="289">
        <v>27514270.750050016</v>
      </c>
      <c r="E130" s="289">
        <v>27514270.750050016</v>
      </c>
      <c r="F130" s="290"/>
      <c r="G130" s="290"/>
      <c r="H130" s="179"/>
      <c r="I130" s="34"/>
    </row>
    <row r="131" spans="1:11" ht="10.5" customHeight="1" x14ac:dyDescent="0.2">
      <c r="B131" s="268" t="s">
        <v>487</v>
      </c>
      <c r="C131" s="289"/>
      <c r="D131" s="289">
        <v>22991106.116449993</v>
      </c>
      <c r="E131" s="289">
        <v>22991106.116449993</v>
      </c>
      <c r="F131" s="290"/>
      <c r="G131" s="290"/>
      <c r="H131" s="179">
        <v>0.26648147379716214</v>
      </c>
      <c r="I131" s="34"/>
    </row>
    <row r="132" spans="1:11" ht="10.5" customHeight="1" x14ac:dyDescent="0.2">
      <c r="B132" s="16" t="s">
        <v>420</v>
      </c>
      <c r="C132" s="289"/>
      <c r="D132" s="289">
        <v>43916443.124175996</v>
      </c>
      <c r="E132" s="289">
        <v>43916443.124175996</v>
      </c>
      <c r="F132" s="290"/>
      <c r="G132" s="290"/>
      <c r="H132" s="179">
        <v>0.13371161569723578</v>
      </c>
      <c r="I132" s="34"/>
    </row>
    <row r="133" spans="1:11" ht="10.5" customHeight="1" x14ac:dyDescent="0.2">
      <c r="B133" s="574" t="s">
        <v>449</v>
      </c>
      <c r="C133" s="289"/>
      <c r="D133" s="289">
        <v>92356.56</v>
      </c>
      <c r="E133" s="289">
        <v>92356.56</v>
      </c>
      <c r="F133" s="290"/>
      <c r="G133" s="290"/>
      <c r="H133" s="179">
        <v>-0.74759553657076805</v>
      </c>
      <c r="I133" s="34"/>
    </row>
    <row r="134" spans="1:11" ht="10.5" customHeight="1" x14ac:dyDescent="0.2">
      <c r="B134" s="16" t="s">
        <v>99</v>
      </c>
      <c r="C134" s="289">
        <v>4232010.1700000707</v>
      </c>
      <c r="D134" s="289">
        <v>5063951.2621509982</v>
      </c>
      <c r="E134" s="289">
        <v>9295961.4321510699</v>
      </c>
      <c r="F134" s="290">
        <v>1770634.566814</v>
      </c>
      <c r="G134" s="290">
        <v>34951.164111999999</v>
      </c>
      <c r="H134" s="179">
        <v>1.1331061732840153E-2</v>
      </c>
      <c r="I134" s="34"/>
    </row>
    <row r="135" spans="1:11" ht="10.5" customHeight="1" x14ac:dyDescent="0.2">
      <c r="B135" s="16" t="s">
        <v>283</v>
      </c>
      <c r="C135" s="289"/>
      <c r="D135" s="289">
        <v>-24072463.07</v>
      </c>
      <c r="E135" s="289">
        <v>-24072463.07</v>
      </c>
      <c r="F135" s="290">
        <v>-184392</v>
      </c>
      <c r="G135" s="290">
        <v>-175560</v>
      </c>
      <c r="H135" s="179">
        <v>0.11838735279135637</v>
      </c>
      <c r="I135" s="34"/>
    </row>
    <row r="136" spans="1:11" ht="10.5" customHeight="1" x14ac:dyDescent="0.2">
      <c r="B136" s="16" t="s">
        <v>279</v>
      </c>
      <c r="C136" s="289">
        <v>340.77</v>
      </c>
      <c r="D136" s="289">
        <v>-342368872.80000001</v>
      </c>
      <c r="E136" s="289">
        <v>-342368532.03000003</v>
      </c>
      <c r="F136" s="290">
        <v>-706343</v>
      </c>
      <c r="G136" s="290">
        <v>-2270660</v>
      </c>
      <c r="H136" s="179">
        <v>0.43040743597700937</v>
      </c>
      <c r="I136" s="34"/>
    </row>
    <row r="137" spans="1:11" s="28" customFormat="1" ht="10.5" customHeight="1" x14ac:dyDescent="0.2">
      <c r="A137" s="24"/>
      <c r="B137" s="29" t="s">
        <v>113</v>
      </c>
      <c r="C137" s="291">
        <v>5792871960.519948</v>
      </c>
      <c r="D137" s="291">
        <v>9488168023.5672035</v>
      </c>
      <c r="E137" s="291">
        <v>15281039984.087152</v>
      </c>
      <c r="F137" s="292">
        <v>3998613179.1768222</v>
      </c>
      <c r="G137" s="292">
        <v>80575700.982111961</v>
      </c>
      <c r="H137" s="178">
        <v>5.3758636752807565E-2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25264475.589999896</v>
      </c>
      <c r="D140" s="289">
        <v>2399860.4699999997</v>
      </c>
      <c r="E140" s="289">
        <v>27664336.059999898</v>
      </c>
      <c r="F140" s="290">
        <v>1835.4700000000003</v>
      </c>
      <c r="G140" s="290">
        <v>180666.35000000009</v>
      </c>
      <c r="H140" s="179">
        <v>9.1333815595972201E-2</v>
      </c>
      <c r="I140" s="34"/>
    </row>
    <row r="141" spans="1:11" ht="10.5" customHeight="1" x14ac:dyDescent="0.2">
      <c r="B141" s="16" t="s">
        <v>100</v>
      </c>
      <c r="C141" s="289">
        <v>581253.33999999869</v>
      </c>
      <c r="D141" s="289">
        <v>281386.37000000017</v>
      </c>
      <c r="E141" s="289">
        <v>862639.7099999988</v>
      </c>
      <c r="F141" s="290"/>
      <c r="G141" s="290">
        <v>5376.4900000000007</v>
      </c>
      <c r="H141" s="179">
        <v>0.22119953789082736</v>
      </c>
      <c r="I141" s="34"/>
    </row>
    <row r="142" spans="1:11" ht="10.5" customHeight="1" x14ac:dyDescent="0.2">
      <c r="B142" s="16" t="s">
        <v>177</v>
      </c>
      <c r="C142" s="289">
        <v>2311310.3000000194</v>
      </c>
      <c r="D142" s="289">
        <v>9677.2299999999905</v>
      </c>
      <c r="E142" s="289">
        <v>2320987.5300000198</v>
      </c>
      <c r="F142" s="290">
        <v>1523.0400000000002</v>
      </c>
      <c r="G142" s="290">
        <v>15519.389999999998</v>
      </c>
      <c r="H142" s="179">
        <v>0.43345833371267828</v>
      </c>
      <c r="I142" s="34"/>
    </row>
    <row r="143" spans="1:11" ht="10.5" customHeight="1" x14ac:dyDescent="0.2">
      <c r="B143" s="16" t="s">
        <v>22</v>
      </c>
      <c r="C143" s="289">
        <v>51531130.380002268</v>
      </c>
      <c r="D143" s="289">
        <v>9961071.3284001481</v>
      </c>
      <c r="E143" s="289">
        <v>61492201.70840241</v>
      </c>
      <c r="F143" s="290">
        <v>4263.8999999999996</v>
      </c>
      <c r="G143" s="290">
        <v>374914.43300000078</v>
      </c>
      <c r="H143" s="179">
        <v>0.19394420967580306</v>
      </c>
      <c r="I143" s="34"/>
    </row>
    <row r="144" spans="1:11" ht="10.5" customHeight="1" x14ac:dyDescent="0.2">
      <c r="B144" s="16" t="s">
        <v>381</v>
      </c>
      <c r="C144" s="289">
        <v>1415702.5399999977</v>
      </c>
      <c r="D144" s="289">
        <v>174167.45500000005</v>
      </c>
      <c r="E144" s="289">
        <v>1589869.9949999978</v>
      </c>
      <c r="F144" s="290"/>
      <c r="G144" s="290">
        <v>10439.4025</v>
      </c>
      <c r="H144" s="179">
        <v>0.4508136488323824</v>
      </c>
      <c r="I144" s="34"/>
    </row>
    <row r="145" spans="2:11" ht="10.5" customHeight="1" x14ac:dyDescent="0.2">
      <c r="B145" s="37" t="s">
        <v>312</v>
      </c>
      <c r="C145" s="289"/>
      <c r="D145" s="289">
        <v>2975025.0884900014</v>
      </c>
      <c r="E145" s="289">
        <v>2975025.0884900014</v>
      </c>
      <c r="F145" s="290"/>
      <c r="G145" s="290"/>
      <c r="H145" s="179">
        <v>-0.14394777313991736</v>
      </c>
      <c r="I145" s="34"/>
    </row>
    <row r="146" spans="2:11" ht="10.5" customHeight="1" x14ac:dyDescent="0.2">
      <c r="B146" s="16" t="s">
        <v>385</v>
      </c>
      <c r="C146" s="289">
        <v>30930790.780000091</v>
      </c>
      <c r="D146" s="289">
        <v>1063930.7100000009</v>
      </c>
      <c r="E146" s="289">
        <v>31994721.490000091</v>
      </c>
      <c r="F146" s="290">
        <v>12048.070000000002</v>
      </c>
      <c r="G146" s="290">
        <v>206339.46000000005</v>
      </c>
      <c r="H146" s="179">
        <v>0.16980390916234889</v>
      </c>
      <c r="I146" s="34"/>
    </row>
    <row r="147" spans="2:11" ht="10.5" customHeight="1" x14ac:dyDescent="0.2">
      <c r="B147" s="16" t="s">
        <v>382</v>
      </c>
      <c r="C147" s="289"/>
      <c r="D147" s="289">
        <v>846</v>
      </c>
      <c r="E147" s="289">
        <v>846</v>
      </c>
      <c r="F147" s="290"/>
      <c r="G147" s="290">
        <v>25</v>
      </c>
      <c r="H147" s="179">
        <v>-0.34923076923076923</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388.5</v>
      </c>
      <c r="D150" s="289">
        <v>3664997.7842699839</v>
      </c>
      <c r="E150" s="289">
        <v>3665386.2842699839</v>
      </c>
      <c r="F150" s="290">
        <v>3658.0575499999995</v>
      </c>
      <c r="G150" s="290">
        <v>8313.490346000006</v>
      </c>
      <c r="H150" s="179">
        <v>-1.1003656953662455E-2</v>
      </c>
      <c r="I150" s="34"/>
    </row>
    <row r="151" spans="2:11" ht="10.5" customHeight="1" x14ac:dyDescent="0.2">
      <c r="B151" s="41" t="s">
        <v>120</v>
      </c>
      <c r="C151" s="293">
        <v>112035051.43000227</v>
      </c>
      <c r="D151" s="293">
        <v>20530962.436160136</v>
      </c>
      <c r="E151" s="293">
        <v>132566013.86616239</v>
      </c>
      <c r="F151" s="294">
        <v>23328.537550000001</v>
      </c>
      <c r="G151" s="294">
        <v>801594.01584600098</v>
      </c>
      <c r="H151" s="286">
        <v>0.15468422930349246</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30.9.2024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920737829.70000124</v>
      </c>
      <c r="D164" s="289">
        <v>95214260.110000193</v>
      </c>
      <c r="E164" s="289">
        <v>1015952089.8100014</v>
      </c>
      <c r="F164" s="290">
        <v>1520864.6299999997</v>
      </c>
      <c r="G164" s="290">
        <v>8376540.6100000152</v>
      </c>
      <c r="H164" s="179">
        <v>-8.3731774818703308E-2</v>
      </c>
      <c r="I164" s="36"/>
      <c r="J164" s="5"/>
    </row>
    <row r="165" spans="1:10" s="28" customFormat="1" ht="10.5" customHeight="1" x14ac:dyDescent="0.2">
      <c r="A165" s="24"/>
      <c r="B165" s="16" t="s">
        <v>117</v>
      </c>
      <c r="C165" s="289">
        <v>536570864.15000081</v>
      </c>
      <c r="D165" s="289">
        <v>70216826.12999998</v>
      </c>
      <c r="E165" s="289">
        <v>606787690.28000069</v>
      </c>
      <c r="F165" s="290">
        <v>24937.040000000008</v>
      </c>
      <c r="G165" s="290">
        <v>4373657.29</v>
      </c>
      <c r="H165" s="179">
        <v>-0.13091924648160236</v>
      </c>
      <c r="I165" s="36"/>
      <c r="J165" s="5"/>
    </row>
    <row r="166" spans="1:10" s="28" customFormat="1" ht="10.5" customHeight="1" x14ac:dyDescent="0.2">
      <c r="A166" s="24"/>
      <c r="B166" s="16" t="s">
        <v>118</v>
      </c>
      <c r="C166" s="289">
        <v>15536190.429999936</v>
      </c>
      <c r="D166" s="289">
        <v>346330607.30999988</v>
      </c>
      <c r="E166" s="289">
        <v>361866797.73999983</v>
      </c>
      <c r="F166" s="290"/>
      <c r="G166" s="290">
        <v>1945657.9199999997</v>
      </c>
      <c r="H166" s="179">
        <v>3.1975388744001743E-2</v>
      </c>
      <c r="I166" s="36"/>
      <c r="J166" s="5"/>
    </row>
    <row r="167" spans="1:10" s="28" customFormat="1" ht="10.5" customHeight="1" x14ac:dyDescent="0.2">
      <c r="A167" s="24"/>
      <c r="B167" s="16" t="s">
        <v>166</v>
      </c>
      <c r="C167" s="289">
        <v>155894425.12000313</v>
      </c>
      <c r="D167" s="289">
        <v>12656680.860000294</v>
      </c>
      <c r="E167" s="289">
        <v>168551105.98000342</v>
      </c>
      <c r="F167" s="290">
        <v>21978.699999999993</v>
      </c>
      <c r="G167" s="290">
        <v>1296189.889999999</v>
      </c>
      <c r="H167" s="179">
        <v>-7.7075084731894283E-2</v>
      </c>
      <c r="I167" s="36"/>
      <c r="J167" s="5"/>
    </row>
    <row r="168" spans="1:10" s="28" customFormat="1" ht="10.5" customHeight="1" x14ac:dyDescent="0.2">
      <c r="A168" s="24"/>
      <c r="B168" s="16" t="s">
        <v>22</v>
      </c>
      <c r="C168" s="289">
        <v>106579719.50999561</v>
      </c>
      <c r="D168" s="289">
        <v>12135596.739999996</v>
      </c>
      <c r="E168" s="289">
        <v>118715316.2499956</v>
      </c>
      <c r="F168" s="290">
        <v>4503.3999999999996</v>
      </c>
      <c r="G168" s="290">
        <v>824323.67999999772</v>
      </c>
      <c r="H168" s="179">
        <v>-0.11238158926702202</v>
      </c>
      <c r="I168" s="36"/>
      <c r="J168" s="5"/>
    </row>
    <row r="169" spans="1:10" s="28" customFormat="1" ht="10.5" customHeight="1" x14ac:dyDescent="0.2">
      <c r="A169" s="24"/>
      <c r="B169" s="16" t="s">
        <v>115</v>
      </c>
      <c r="C169" s="289">
        <v>89086492.489999652</v>
      </c>
      <c r="D169" s="289">
        <v>79841754.090001002</v>
      </c>
      <c r="E169" s="289">
        <v>168928246.58000067</v>
      </c>
      <c r="F169" s="290">
        <v>11100294.789999982</v>
      </c>
      <c r="G169" s="290">
        <v>1046035.8499999995</v>
      </c>
      <c r="H169" s="179">
        <v>-5.766921641665812E-3</v>
      </c>
      <c r="I169" s="36"/>
      <c r="J169" s="5"/>
    </row>
    <row r="170" spans="1:10" s="28" customFormat="1" ht="10.5" customHeight="1" x14ac:dyDescent="0.2">
      <c r="A170" s="24"/>
      <c r="B170" s="16" t="s">
        <v>114</v>
      </c>
      <c r="C170" s="289">
        <v>1083515.9499999925</v>
      </c>
      <c r="D170" s="289">
        <v>57956522.559999019</v>
      </c>
      <c r="E170" s="289">
        <v>59040038.509999014</v>
      </c>
      <c r="F170" s="290">
        <v>10158.990000000002</v>
      </c>
      <c r="G170" s="290">
        <v>372977.8199999982</v>
      </c>
      <c r="H170" s="179">
        <v>9.8344200094600209E-2</v>
      </c>
      <c r="I170" s="36"/>
      <c r="J170" s="5"/>
    </row>
    <row r="171" spans="1:10" s="28" customFormat="1" ht="10.5" customHeight="1" x14ac:dyDescent="0.2">
      <c r="A171" s="24"/>
      <c r="B171" s="16" t="s">
        <v>100</v>
      </c>
      <c r="C171" s="289">
        <v>29610.929999999891</v>
      </c>
      <c r="D171" s="289">
        <v>31938.830000000005</v>
      </c>
      <c r="E171" s="289">
        <v>61549.759999999893</v>
      </c>
      <c r="F171" s="290"/>
      <c r="G171" s="290">
        <v>185</v>
      </c>
      <c r="H171" s="179">
        <v>0.3737007262452603</v>
      </c>
      <c r="I171" s="36"/>
      <c r="J171" s="5"/>
    </row>
    <row r="172" spans="1:10" s="28" customFormat="1" ht="10.5" customHeight="1" x14ac:dyDescent="0.2">
      <c r="A172" s="24"/>
      <c r="B172" s="16" t="s">
        <v>283</v>
      </c>
      <c r="C172" s="289"/>
      <c r="D172" s="289">
        <v>-99456</v>
      </c>
      <c r="E172" s="289">
        <v>-99456</v>
      </c>
      <c r="F172" s="290"/>
      <c r="G172" s="290">
        <v>-744</v>
      </c>
      <c r="H172" s="179">
        <v>0.22205838985549975</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1703155.8154650002</v>
      </c>
      <c r="E174" s="289">
        <v>1703155.8154650002</v>
      </c>
      <c r="F174" s="290"/>
      <c r="G174" s="290"/>
      <c r="H174" s="179">
        <v>7.4843569365055318E-2</v>
      </c>
      <c r="I174" s="36"/>
      <c r="J174" s="5"/>
    </row>
    <row r="175" spans="1:10" s="28" customFormat="1" ht="12.75" customHeight="1" x14ac:dyDescent="0.2">
      <c r="A175" s="24"/>
      <c r="B175" s="16" t="s">
        <v>374</v>
      </c>
      <c r="C175" s="289">
        <v>1367113.7899999986</v>
      </c>
      <c r="D175" s="289">
        <v>931656.33500000252</v>
      </c>
      <c r="E175" s="289">
        <v>2298770.1250000009</v>
      </c>
      <c r="F175" s="290"/>
      <c r="G175" s="290">
        <v>7584</v>
      </c>
      <c r="H175" s="179">
        <v>-9.9524584245511694E-2</v>
      </c>
      <c r="I175" s="36"/>
      <c r="J175" s="5"/>
    </row>
    <row r="176" spans="1:10" s="28" customFormat="1" ht="12.75" customHeight="1" x14ac:dyDescent="0.2">
      <c r="A176" s="24"/>
      <c r="B176" s="574" t="s">
        <v>451</v>
      </c>
      <c r="C176" s="289"/>
      <c r="D176" s="289">
        <v>30241.78</v>
      </c>
      <c r="E176" s="289">
        <v>30241.78</v>
      </c>
      <c r="F176" s="290"/>
      <c r="G176" s="290"/>
      <c r="H176" s="179">
        <v>-0.51577133134710929</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383105.56</v>
      </c>
      <c r="E178" s="289">
        <v>383105.56</v>
      </c>
      <c r="F178" s="290"/>
      <c r="G178" s="290">
        <v>198</v>
      </c>
      <c r="H178" s="179">
        <v>0.29032049027829543</v>
      </c>
      <c r="I178" s="36"/>
    </row>
    <row r="179" spans="1:11" s="28" customFormat="1" ht="14.25" customHeight="1" x14ac:dyDescent="0.2">
      <c r="A179" s="24"/>
      <c r="B179" s="35" t="s">
        <v>119</v>
      </c>
      <c r="C179" s="291">
        <v>1826885762.0700004</v>
      </c>
      <c r="D179" s="291">
        <v>677332890.1204654</v>
      </c>
      <c r="E179" s="291">
        <v>2504218652.1904655</v>
      </c>
      <c r="F179" s="292">
        <v>12682737.54999998</v>
      </c>
      <c r="G179" s="292">
        <v>18242606.06000001</v>
      </c>
      <c r="H179" s="178">
        <v>-7.3245322104500743E-2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172232549.83000126</v>
      </c>
      <c r="D182" s="289">
        <v>117835897.43335001</v>
      </c>
      <c r="E182" s="289">
        <v>290068447.26335126</v>
      </c>
      <c r="F182" s="290"/>
      <c r="G182" s="290">
        <v>1033638.50575</v>
      </c>
      <c r="H182" s="179">
        <v>0.16568827836360422</v>
      </c>
      <c r="I182" s="36"/>
      <c r="J182" s="5"/>
    </row>
    <row r="183" spans="1:11" s="28" customFormat="1" ht="10.5" customHeight="1" x14ac:dyDescent="0.2">
      <c r="A183" s="24"/>
      <c r="B183" s="16" t="s">
        <v>387</v>
      </c>
      <c r="C183" s="289">
        <v>74401.032699999938</v>
      </c>
      <c r="D183" s="289">
        <v>514165.00667999848</v>
      </c>
      <c r="E183" s="289">
        <v>588566.03937999846</v>
      </c>
      <c r="F183" s="290"/>
      <c r="G183" s="290">
        <v>1646.2156500000003</v>
      </c>
      <c r="H183" s="179">
        <v>-0.10521220554620536</v>
      </c>
      <c r="I183" s="36"/>
      <c r="J183" s="5"/>
    </row>
    <row r="184" spans="1:11" s="28" customFormat="1" ht="10.5" customHeight="1" x14ac:dyDescent="0.2">
      <c r="A184" s="24"/>
      <c r="B184" s="16" t="s">
        <v>104</v>
      </c>
      <c r="C184" s="289">
        <v>155091002.04999936</v>
      </c>
      <c r="D184" s="289">
        <v>100130374.80999988</v>
      </c>
      <c r="E184" s="289">
        <v>255221376.85999927</v>
      </c>
      <c r="F184" s="290"/>
      <c r="G184" s="290">
        <v>1164493.7100000002</v>
      </c>
      <c r="H184" s="179">
        <v>5.8544291782295366E-2</v>
      </c>
      <c r="I184" s="36"/>
      <c r="J184" s="5"/>
    </row>
    <row r="185" spans="1:11" s="28" customFormat="1" ht="10.5" customHeight="1" x14ac:dyDescent="0.2">
      <c r="A185" s="24"/>
      <c r="B185" s="33" t="s">
        <v>106</v>
      </c>
      <c r="C185" s="289">
        <v>125709520.82999985</v>
      </c>
      <c r="D185" s="289">
        <v>92676599.449999914</v>
      </c>
      <c r="E185" s="289">
        <v>218386120.27999976</v>
      </c>
      <c r="F185" s="290"/>
      <c r="G185" s="290">
        <v>1077096.6600000001</v>
      </c>
      <c r="H185" s="179">
        <v>7.8649608420155337E-2</v>
      </c>
      <c r="I185" s="36"/>
      <c r="J185" s="5"/>
    </row>
    <row r="186" spans="1:11" s="28" customFormat="1" ht="10.5" customHeight="1" x14ac:dyDescent="0.2">
      <c r="A186" s="24"/>
      <c r="B186" s="33" t="s">
        <v>304</v>
      </c>
      <c r="C186" s="289">
        <v>2935732.1999999955</v>
      </c>
      <c r="D186" s="289">
        <v>7911768.040000001</v>
      </c>
      <c r="E186" s="289">
        <v>10847500.239999996</v>
      </c>
      <c r="F186" s="290"/>
      <c r="G186" s="290">
        <v>133129.27000000005</v>
      </c>
      <c r="H186" s="179">
        <v>0.22732998412195382</v>
      </c>
      <c r="I186" s="36"/>
      <c r="J186" s="5"/>
    </row>
    <row r="187" spans="1:11" s="28" customFormat="1" ht="10.5" customHeight="1" x14ac:dyDescent="0.2">
      <c r="A187" s="24"/>
      <c r="B187" s="33" t="s">
        <v>305</v>
      </c>
      <c r="C187" s="289">
        <v>5424.4299999999985</v>
      </c>
      <c r="D187" s="289">
        <v>10312.82</v>
      </c>
      <c r="E187" s="289">
        <v>15737.249999999998</v>
      </c>
      <c r="F187" s="290"/>
      <c r="G187" s="290">
        <v>40.32</v>
      </c>
      <c r="H187" s="179">
        <v>0.1280697604404113</v>
      </c>
      <c r="I187" s="36"/>
      <c r="J187" s="5"/>
    </row>
    <row r="188" spans="1:11" s="28" customFormat="1" ht="10.5" customHeight="1" x14ac:dyDescent="0.2">
      <c r="A188" s="24"/>
      <c r="B188" s="33" t="s">
        <v>306</v>
      </c>
      <c r="C188" s="289">
        <v>34556.680000000008</v>
      </c>
      <c r="D188" s="289">
        <v>2314441.6900000004</v>
      </c>
      <c r="E188" s="289">
        <v>2348998.37</v>
      </c>
      <c r="F188" s="290"/>
      <c r="G188" s="290">
        <v>25614.030000000002</v>
      </c>
      <c r="H188" s="179">
        <v>-0.32744324669991998</v>
      </c>
      <c r="I188" s="36"/>
      <c r="J188" s="5"/>
    </row>
    <row r="189" spans="1:11" s="28" customFormat="1" ht="10.5" customHeight="1" x14ac:dyDescent="0.2">
      <c r="A189" s="24"/>
      <c r="B189" s="33" t="s">
        <v>307</v>
      </c>
      <c r="C189" s="289">
        <v>15729203.240000004</v>
      </c>
      <c r="D189" s="289">
        <v>8310805.2300000042</v>
      </c>
      <c r="E189" s="289">
        <v>24040008.47000001</v>
      </c>
      <c r="F189" s="290"/>
      <c r="G189" s="290">
        <v>106055.06999999998</v>
      </c>
      <c r="H189" s="179">
        <v>6.0540411931756521E-2</v>
      </c>
      <c r="I189" s="36"/>
      <c r="J189" s="5"/>
    </row>
    <row r="190" spans="1:11" s="28" customFormat="1" ht="10.5" customHeight="1" x14ac:dyDescent="0.2">
      <c r="A190" s="24"/>
      <c r="B190" s="33" t="s">
        <v>308</v>
      </c>
      <c r="C190" s="289">
        <v>21236192.120000213</v>
      </c>
      <c r="D190" s="289">
        <v>8877023.7600000035</v>
      </c>
      <c r="E190" s="289">
        <v>30113215.880000219</v>
      </c>
      <c r="F190" s="290"/>
      <c r="G190" s="290">
        <v>143053.32</v>
      </c>
      <c r="H190" s="179">
        <v>4.3687212121906738E-2</v>
      </c>
      <c r="I190" s="36"/>
      <c r="J190" s="5"/>
    </row>
    <row r="191" spans="1:11" s="28" customFormat="1" ht="10.5" customHeight="1" x14ac:dyDescent="0.2">
      <c r="A191" s="24"/>
      <c r="B191" s="33" t="s">
        <v>309</v>
      </c>
      <c r="C191" s="289">
        <v>85768412.159999639</v>
      </c>
      <c r="D191" s="289">
        <v>65252247.9099999</v>
      </c>
      <c r="E191" s="289">
        <v>151020660.06999955</v>
      </c>
      <c r="F191" s="290"/>
      <c r="G191" s="290">
        <v>669204.65000000014</v>
      </c>
      <c r="H191" s="179">
        <v>8.9636986505768901E-2</v>
      </c>
      <c r="I191" s="36"/>
      <c r="J191" s="5"/>
    </row>
    <row r="192" spans="1:11" ht="10.5" customHeight="1" x14ac:dyDescent="0.2">
      <c r="B192" s="33" t="s">
        <v>105</v>
      </c>
      <c r="C192" s="289">
        <v>29381481.219999515</v>
      </c>
      <c r="D192" s="289">
        <v>7453775.359999978</v>
      </c>
      <c r="E192" s="289">
        <v>36835256.579999492</v>
      </c>
      <c r="F192" s="290"/>
      <c r="G192" s="290">
        <v>87397.050000000134</v>
      </c>
      <c r="H192" s="179">
        <v>-4.6792330605750165E-2</v>
      </c>
      <c r="I192" s="34"/>
    </row>
    <row r="193" spans="1:10" ht="10.5" customHeight="1" x14ac:dyDescent="0.2">
      <c r="B193" s="16" t="s">
        <v>116</v>
      </c>
      <c r="C193" s="289">
        <v>176458229.16000092</v>
      </c>
      <c r="D193" s="289">
        <v>21507403.779999875</v>
      </c>
      <c r="E193" s="289">
        <v>197965632.9400008</v>
      </c>
      <c r="F193" s="290"/>
      <c r="G193" s="290">
        <v>574482.56000000017</v>
      </c>
      <c r="H193" s="179">
        <v>-5.9615741173790315E-2</v>
      </c>
      <c r="I193" s="34"/>
    </row>
    <row r="194" spans="1:10" ht="10.5" customHeight="1" x14ac:dyDescent="0.2">
      <c r="B194" s="16" t="s">
        <v>117</v>
      </c>
      <c r="C194" s="289">
        <v>117326333.59000002</v>
      </c>
      <c r="D194" s="289">
        <v>21565820.840000004</v>
      </c>
      <c r="E194" s="289">
        <v>138892154.43000004</v>
      </c>
      <c r="F194" s="290"/>
      <c r="G194" s="290">
        <v>379126.26999999996</v>
      </c>
      <c r="H194" s="179">
        <v>-0.10472129502932948</v>
      </c>
      <c r="I194" s="34"/>
    </row>
    <row r="195" spans="1:10" ht="10.5" customHeight="1" x14ac:dyDescent="0.2">
      <c r="B195" s="16" t="s">
        <v>118</v>
      </c>
      <c r="C195" s="289">
        <v>1801323.4800000088</v>
      </c>
      <c r="D195" s="289">
        <v>38810005.160000004</v>
      </c>
      <c r="E195" s="289">
        <v>40611328.640000015</v>
      </c>
      <c r="F195" s="290"/>
      <c r="G195" s="290">
        <v>36957.53</v>
      </c>
      <c r="H195" s="179">
        <v>9.8455549023014122E-2</v>
      </c>
      <c r="I195" s="34"/>
    </row>
    <row r="196" spans="1:10" s="28" customFormat="1" ht="10.5" customHeight="1" x14ac:dyDescent="0.2">
      <c r="A196" s="24"/>
      <c r="B196" s="16" t="s">
        <v>115</v>
      </c>
      <c r="C196" s="289">
        <v>16578917.640000077</v>
      </c>
      <c r="D196" s="289">
        <v>22059476.410000004</v>
      </c>
      <c r="E196" s="289">
        <v>38638394.050000079</v>
      </c>
      <c r="F196" s="290"/>
      <c r="G196" s="290">
        <v>86378.539999999979</v>
      </c>
      <c r="H196" s="179">
        <v>-3.6716883270016987E-2</v>
      </c>
      <c r="I196" s="36"/>
      <c r="J196" s="5"/>
    </row>
    <row r="197" spans="1:10" s="28" customFormat="1" ht="10.5" customHeight="1" x14ac:dyDescent="0.2">
      <c r="A197" s="24"/>
      <c r="B197" s="16" t="s">
        <v>114</v>
      </c>
      <c r="C197" s="289">
        <v>124034.82999999989</v>
      </c>
      <c r="D197" s="289">
        <v>16887367.700000212</v>
      </c>
      <c r="E197" s="289">
        <v>17011402.53000021</v>
      </c>
      <c r="F197" s="290"/>
      <c r="G197" s="290">
        <v>42387.319999999978</v>
      </c>
      <c r="H197" s="179">
        <v>-3.7369762686650487E-2</v>
      </c>
      <c r="I197" s="36"/>
      <c r="J197" s="5"/>
    </row>
    <row r="198" spans="1:10" s="28" customFormat="1" ht="10.5" customHeight="1" x14ac:dyDescent="0.2">
      <c r="A198" s="24"/>
      <c r="B198" s="16" t="s">
        <v>95</v>
      </c>
      <c r="C198" s="289">
        <v>1186177.4499999962</v>
      </c>
      <c r="D198" s="289">
        <v>6739378.5099999961</v>
      </c>
      <c r="E198" s="289">
        <v>7925555.9599999925</v>
      </c>
      <c r="F198" s="290"/>
      <c r="G198" s="290">
        <v>27157.960000000003</v>
      </c>
      <c r="H198" s="179">
        <v>3.9038590299870446E-2</v>
      </c>
      <c r="I198" s="36"/>
      <c r="J198" s="5"/>
    </row>
    <row r="199" spans="1:10" ht="10.5" customHeight="1" x14ac:dyDescent="0.2">
      <c r="B199" s="16" t="s">
        <v>381</v>
      </c>
      <c r="C199" s="289">
        <v>83361506.559999898</v>
      </c>
      <c r="D199" s="289">
        <v>13183061.848570993</v>
      </c>
      <c r="E199" s="289">
        <v>96544568.408570886</v>
      </c>
      <c r="F199" s="290"/>
      <c r="G199" s="290">
        <v>646765.57999999984</v>
      </c>
      <c r="H199" s="179">
        <v>0.49000864374431741</v>
      </c>
      <c r="I199" s="20"/>
    </row>
    <row r="200" spans="1:10" ht="10.5" customHeight="1" x14ac:dyDescent="0.2">
      <c r="B200" s="16" t="s">
        <v>418</v>
      </c>
      <c r="C200" s="289"/>
      <c r="D200" s="289">
        <v>169509.78278199997</v>
      </c>
      <c r="E200" s="289">
        <v>169509.78278199997</v>
      </c>
      <c r="F200" s="290"/>
      <c r="G200" s="290"/>
      <c r="H200" s="179">
        <v>0.26516628050905067</v>
      </c>
      <c r="I200" s="34"/>
    </row>
    <row r="201" spans="1:10" ht="10.5" customHeight="1" x14ac:dyDescent="0.2">
      <c r="B201" s="16" t="s">
        <v>441</v>
      </c>
      <c r="C201" s="289"/>
      <c r="D201" s="289">
        <v>10118099.342113998</v>
      </c>
      <c r="E201" s="289">
        <v>10118099.342113998</v>
      </c>
      <c r="F201" s="290"/>
      <c r="G201" s="290"/>
      <c r="H201" s="179">
        <v>0.28550161698227483</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107894245.1860539</v>
      </c>
      <c r="E203" s="289">
        <v>107894245.1860539</v>
      </c>
      <c r="F203" s="290"/>
      <c r="G203" s="290"/>
      <c r="H203" s="179">
        <v>6.1362156203920826E-2</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v>5662.6157149999999</v>
      </c>
      <c r="E206" s="289">
        <v>5662.6157149999999</v>
      </c>
      <c r="F206" s="290"/>
      <c r="G206" s="290"/>
      <c r="H206" s="179"/>
      <c r="I206" s="34"/>
    </row>
    <row r="207" spans="1:10" ht="10.5" customHeight="1" x14ac:dyDescent="0.2">
      <c r="B207" s="16" t="s">
        <v>100</v>
      </c>
      <c r="C207" s="289">
        <v>567521.84000000078</v>
      </c>
      <c r="D207" s="289">
        <v>3666248.3630000004</v>
      </c>
      <c r="E207" s="289">
        <v>4233770.2030000007</v>
      </c>
      <c r="F207" s="290"/>
      <c r="G207" s="290">
        <v>16564.810000000001</v>
      </c>
      <c r="H207" s="179">
        <v>0.14941797796521583</v>
      </c>
      <c r="I207" s="34"/>
    </row>
    <row r="208" spans="1:10" ht="10.5" customHeight="1" x14ac:dyDescent="0.2">
      <c r="B208" s="16" t="s">
        <v>388</v>
      </c>
      <c r="C208" s="289">
        <v>36110.467300000011</v>
      </c>
      <c r="D208" s="289">
        <v>334345.19332000043</v>
      </c>
      <c r="E208" s="289">
        <v>370455.66062000039</v>
      </c>
      <c r="F208" s="290"/>
      <c r="G208" s="290">
        <v>929.78435000000047</v>
      </c>
      <c r="H208" s="179">
        <v>-0.28894842926555631</v>
      </c>
      <c r="I208" s="34"/>
    </row>
    <row r="209" spans="1:10" ht="10.5" customHeight="1" x14ac:dyDescent="0.2">
      <c r="B209" s="16" t="s">
        <v>94</v>
      </c>
      <c r="C209" s="289">
        <v>6116.7500000000009</v>
      </c>
      <c r="D209" s="289">
        <v>202616</v>
      </c>
      <c r="E209" s="289">
        <v>208732.75</v>
      </c>
      <c r="F209" s="290"/>
      <c r="G209" s="290"/>
      <c r="H209" s="179">
        <v>-0.23892036261377259</v>
      </c>
      <c r="I209" s="34"/>
    </row>
    <row r="210" spans="1:10" ht="10.5" customHeight="1" x14ac:dyDescent="0.2">
      <c r="B210" s="16" t="s">
        <v>92</v>
      </c>
      <c r="C210" s="289">
        <v>180897.25999999986</v>
      </c>
      <c r="D210" s="289">
        <v>26741.900000000012</v>
      </c>
      <c r="E210" s="289">
        <v>207639.15999999986</v>
      </c>
      <c r="F210" s="290"/>
      <c r="G210" s="290">
        <v>221.02</v>
      </c>
      <c r="H210" s="179">
        <v>-0.22034846179093093</v>
      </c>
      <c r="I210" s="34"/>
    </row>
    <row r="211" spans="1:10" s="28" customFormat="1" ht="10.5" customHeight="1" x14ac:dyDescent="0.2">
      <c r="A211" s="24"/>
      <c r="B211" s="16" t="s">
        <v>93</v>
      </c>
      <c r="C211" s="289">
        <v>199525.39999999994</v>
      </c>
      <c r="D211" s="289">
        <v>36514.5</v>
      </c>
      <c r="E211" s="289">
        <v>236039.89999999994</v>
      </c>
      <c r="F211" s="290"/>
      <c r="G211" s="290"/>
      <c r="H211" s="179">
        <v>-0.14508309021517696</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991227.61000000045</v>
      </c>
      <c r="D213" s="289">
        <v>100556.56999999992</v>
      </c>
      <c r="E213" s="289">
        <v>1091784.1800000004</v>
      </c>
      <c r="F213" s="290"/>
      <c r="G213" s="290">
        <v>2378.9500000000003</v>
      </c>
      <c r="H213" s="179">
        <v>0.16780863919228173</v>
      </c>
      <c r="I213" s="34"/>
    </row>
    <row r="214" spans="1:10" ht="10.5" customHeight="1" x14ac:dyDescent="0.2">
      <c r="B214" s="16" t="s">
        <v>107</v>
      </c>
      <c r="C214" s="289"/>
      <c r="D214" s="289">
        <v>1500</v>
      </c>
      <c r="E214" s="289">
        <v>1500</v>
      </c>
      <c r="F214" s="290"/>
      <c r="G214" s="290"/>
      <c r="H214" s="179">
        <v>0.5</v>
      </c>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1500</v>
      </c>
      <c r="E217" s="289">
        <v>1500</v>
      </c>
      <c r="F217" s="290"/>
      <c r="G217" s="290"/>
      <c r="H217" s="179">
        <v>0.5</v>
      </c>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65118.460000000057</v>
      </c>
      <c r="D219" s="289">
        <v>1147.9299999999998</v>
      </c>
      <c r="E219" s="289">
        <v>66266.390000000058</v>
      </c>
      <c r="F219" s="290"/>
      <c r="G219" s="290">
        <v>171.78</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1197231.0899999999</v>
      </c>
      <c r="D222" s="295">
        <v>660011.52000000014</v>
      </c>
      <c r="E222" s="295">
        <v>1857242.6099999999</v>
      </c>
      <c r="F222" s="296"/>
      <c r="G222" s="296">
        <v>5320</v>
      </c>
      <c r="H222" s="190">
        <v>0.2783713160432324</v>
      </c>
      <c r="I222" s="47"/>
      <c r="J222" s="5"/>
    </row>
    <row r="223" spans="1:10" s="28" customFormat="1" ht="10.5" customHeight="1" x14ac:dyDescent="0.2">
      <c r="A223" s="24"/>
      <c r="B223" s="269" t="s">
        <v>382</v>
      </c>
      <c r="C223" s="295"/>
      <c r="D223" s="295">
        <v>50</v>
      </c>
      <c r="E223" s="295">
        <v>50</v>
      </c>
      <c r="F223" s="296"/>
      <c r="G223" s="296"/>
      <c r="H223" s="190">
        <v>0</v>
      </c>
      <c r="I223" s="47"/>
      <c r="J223" s="5"/>
    </row>
    <row r="224" spans="1:10" s="28" customFormat="1" ht="10.5" customHeight="1" x14ac:dyDescent="0.2">
      <c r="A224" s="24"/>
      <c r="B224" s="268" t="s">
        <v>255</v>
      </c>
      <c r="C224" s="295"/>
      <c r="D224" s="295">
        <v>3000</v>
      </c>
      <c r="E224" s="295">
        <v>3000</v>
      </c>
      <c r="F224" s="296"/>
      <c r="G224" s="296"/>
      <c r="H224" s="190">
        <v>0.66666666666666674</v>
      </c>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20494856.506296005</v>
      </c>
      <c r="E228" s="295">
        <v>20494856.506296005</v>
      </c>
      <c r="F228" s="296"/>
      <c r="G228" s="296"/>
      <c r="H228" s="190">
        <v>0.29963769749669877</v>
      </c>
      <c r="I228" s="47"/>
      <c r="J228" s="5"/>
    </row>
    <row r="229" spans="1:11" s="28" customFormat="1" ht="10.5" customHeight="1" x14ac:dyDescent="0.2">
      <c r="A229" s="24"/>
      <c r="B229" s="16" t="s">
        <v>489</v>
      </c>
      <c r="C229" s="295"/>
      <c r="D229" s="295">
        <v>34641.777900000001</v>
      </c>
      <c r="E229" s="295">
        <v>34641.777900000001</v>
      </c>
      <c r="F229" s="296"/>
      <c r="G229" s="296"/>
      <c r="H229" s="190"/>
      <c r="I229" s="47"/>
      <c r="J229" s="5"/>
    </row>
    <row r="230" spans="1:11" s="28" customFormat="1" ht="10.5" customHeight="1" x14ac:dyDescent="0.2">
      <c r="A230" s="24"/>
      <c r="B230" s="16" t="s">
        <v>487</v>
      </c>
      <c r="C230" s="295"/>
      <c r="D230" s="295">
        <v>57414.737500000003</v>
      </c>
      <c r="E230" s="295">
        <v>57414.737500000003</v>
      </c>
      <c r="F230" s="296"/>
      <c r="G230" s="296"/>
      <c r="H230" s="190">
        <v>0.30002399941543678</v>
      </c>
      <c r="I230" s="47"/>
      <c r="J230" s="5"/>
    </row>
    <row r="231" spans="1:11" s="28" customFormat="1" ht="10.5" customHeight="1" x14ac:dyDescent="0.2">
      <c r="A231" s="24"/>
      <c r="B231" s="16" t="s">
        <v>374</v>
      </c>
      <c r="C231" s="295">
        <v>152507.22</v>
      </c>
      <c r="D231" s="295">
        <v>91557.132500000153</v>
      </c>
      <c r="E231" s="295">
        <v>244064.35250000015</v>
      </c>
      <c r="F231" s="296"/>
      <c r="G231" s="296">
        <v>648</v>
      </c>
      <c r="H231" s="190">
        <v>-4.8003928101495785E-2</v>
      </c>
      <c r="I231" s="47"/>
      <c r="J231" s="5"/>
    </row>
    <row r="232" spans="1:11" s="28" customFormat="1" ht="10.5" customHeight="1" x14ac:dyDescent="0.2">
      <c r="A232" s="24"/>
      <c r="B232" s="16" t="s">
        <v>420</v>
      </c>
      <c r="C232" s="295"/>
      <c r="D232" s="295">
        <v>2236754.4660359998</v>
      </c>
      <c r="E232" s="295">
        <v>2236754.4660359998</v>
      </c>
      <c r="F232" s="296"/>
      <c r="G232" s="296"/>
      <c r="H232" s="190">
        <v>0.35774762943431249</v>
      </c>
      <c r="I232" s="47"/>
      <c r="J232" s="5"/>
    </row>
    <row r="233" spans="1:11" s="28" customFormat="1" ht="10.5" customHeight="1" x14ac:dyDescent="0.2">
      <c r="A233" s="24"/>
      <c r="B233" s="574" t="s">
        <v>460</v>
      </c>
      <c r="C233" s="295"/>
      <c r="D233" s="295">
        <v>-1163.4000000000001</v>
      </c>
      <c r="E233" s="295">
        <v>-1163.4000000000001</v>
      </c>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239875.1400000001</v>
      </c>
      <c r="D235" s="295">
        <v>1467518.5326100006</v>
      </c>
      <c r="E235" s="295">
        <v>1707393.6726100005</v>
      </c>
      <c r="F235" s="296"/>
      <c r="G235" s="296">
        <v>8105.5592309999984</v>
      </c>
      <c r="H235" s="190">
        <v>0.2048206871008702</v>
      </c>
      <c r="I235" s="47"/>
      <c r="J235" s="5"/>
    </row>
    <row r="236" spans="1:11" s="28" customFormat="1" ht="10.5" customHeight="1" x14ac:dyDescent="0.2">
      <c r="A236" s="24"/>
      <c r="B236" s="16" t="s">
        <v>283</v>
      </c>
      <c r="C236" s="295"/>
      <c r="D236" s="295">
        <v>-911448</v>
      </c>
      <c r="E236" s="295">
        <v>-911448</v>
      </c>
      <c r="F236" s="296"/>
      <c r="G236" s="296">
        <v>-1824</v>
      </c>
      <c r="H236" s="190">
        <v>0.20351766756456979</v>
      </c>
      <c r="I236" s="47"/>
      <c r="J236" s="5"/>
    </row>
    <row r="237" spans="1:11" s="28" customFormat="1" ht="12.75" customHeight="1" x14ac:dyDescent="0.2">
      <c r="A237" s="24"/>
      <c r="B237" s="16" t="s">
        <v>279</v>
      </c>
      <c r="C237" s="295">
        <v>120</v>
      </c>
      <c r="D237" s="295">
        <v>-19524863</v>
      </c>
      <c r="E237" s="295">
        <v>-19524743</v>
      </c>
      <c r="F237" s="296"/>
      <c r="G237" s="296">
        <v>-89324</v>
      </c>
      <c r="H237" s="190">
        <v>0.65561050540030785</v>
      </c>
      <c r="I237" s="47"/>
    </row>
    <row r="238" spans="1:11" ht="10.5" customHeight="1" x14ac:dyDescent="0.2">
      <c r="B238" s="35" t="s">
        <v>245</v>
      </c>
      <c r="C238" s="297">
        <v>727870726.86000156</v>
      </c>
      <c r="D238" s="297">
        <v>486398469.15442783</v>
      </c>
      <c r="E238" s="297">
        <v>1214269196.0144293</v>
      </c>
      <c r="F238" s="298"/>
      <c r="G238" s="298">
        <v>3936226.0949809998</v>
      </c>
      <c r="H238" s="180">
        <v>5.8282697614684409E-2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3591949210.3199563</v>
      </c>
      <c r="D241" s="295">
        <v>2061047803.0312943</v>
      </c>
      <c r="E241" s="295">
        <v>5652997013.3512516</v>
      </c>
      <c r="F241" s="296">
        <v>245174106.26999995</v>
      </c>
      <c r="G241" s="296">
        <v>32624526.994249966</v>
      </c>
      <c r="H241" s="190">
        <v>6.6569993113288151E-2</v>
      </c>
      <c r="I241" s="47"/>
    </row>
    <row r="242" spans="2:9" ht="10.5" customHeight="1" x14ac:dyDescent="0.2">
      <c r="B242" s="16" t="s">
        <v>387</v>
      </c>
      <c r="C242" s="295">
        <v>1087140.9526320163</v>
      </c>
      <c r="D242" s="295">
        <v>10526951.852862988</v>
      </c>
      <c r="E242" s="295">
        <v>11614092.805495003</v>
      </c>
      <c r="F242" s="296">
        <v>672271.82739999937</v>
      </c>
      <c r="G242" s="296">
        <v>17227.696285999995</v>
      </c>
      <c r="H242" s="190">
        <v>-0.4386239258939455</v>
      </c>
      <c r="I242" s="47"/>
    </row>
    <row r="243" spans="2:9" ht="10.5" customHeight="1" x14ac:dyDescent="0.2">
      <c r="B243" s="16" t="s">
        <v>104</v>
      </c>
      <c r="C243" s="295">
        <v>2706902908.0799937</v>
      </c>
      <c r="D243" s="295">
        <v>4957967143.4900074</v>
      </c>
      <c r="E243" s="295">
        <v>7664870051.5700016</v>
      </c>
      <c r="F243" s="296">
        <v>2442270213.6000056</v>
      </c>
      <c r="G243" s="296">
        <v>46029455.759999998</v>
      </c>
      <c r="H243" s="190">
        <v>4.360009871874504E-2</v>
      </c>
      <c r="I243" s="47"/>
    </row>
    <row r="244" spans="2:9" ht="10.5" customHeight="1" x14ac:dyDescent="0.2">
      <c r="B244" s="33" t="s">
        <v>106</v>
      </c>
      <c r="C244" s="295">
        <v>2487128343.7499919</v>
      </c>
      <c r="D244" s="295">
        <v>4901812336.9200058</v>
      </c>
      <c r="E244" s="295">
        <v>7388940680.6699972</v>
      </c>
      <c r="F244" s="296">
        <v>2408569478.3700056</v>
      </c>
      <c r="G244" s="296">
        <v>44228045.699999996</v>
      </c>
      <c r="H244" s="190">
        <v>4.7007319906783529E-2</v>
      </c>
      <c r="I244" s="47"/>
    </row>
    <row r="245" spans="2:9" ht="10.5" customHeight="1" x14ac:dyDescent="0.2">
      <c r="B245" s="33" t="s">
        <v>304</v>
      </c>
      <c r="C245" s="295">
        <v>68124459.859999478</v>
      </c>
      <c r="D245" s="295">
        <v>1188600099.8200018</v>
      </c>
      <c r="E245" s="295">
        <v>1256724559.680001</v>
      </c>
      <c r="F245" s="296">
        <v>996193170.77000165</v>
      </c>
      <c r="G245" s="296">
        <v>8038390.2699999949</v>
      </c>
      <c r="H245" s="190">
        <v>3.9677858021596624E-2</v>
      </c>
      <c r="I245" s="47"/>
    </row>
    <row r="246" spans="2:9" ht="10.5" customHeight="1" x14ac:dyDescent="0.2">
      <c r="B246" s="33" t="s">
        <v>305</v>
      </c>
      <c r="C246" s="295">
        <v>246699.21000000008</v>
      </c>
      <c r="D246" s="295">
        <v>363998.15000000037</v>
      </c>
      <c r="E246" s="295">
        <v>610697.36000000034</v>
      </c>
      <c r="F246" s="296">
        <v>535975.68000000052</v>
      </c>
      <c r="G246" s="296">
        <v>1540.6900000000003</v>
      </c>
      <c r="H246" s="190">
        <v>-0.11914936028792777</v>
      </c>
      <c r="I246" s="47"/>
    </row>
    <row r="247" spans="2:9" ht="10.5" customHeight="1" x14ac:dyDescent="0.2">
      <c r="B247" s="33" t="s">
        <v>306</v>
      </c>
      <c r="C247" s="295">
        <v>3381049.0499999784</v>
      </c>
      <c r="D247" s="295">
        <v>524711596.18000519</v>
      </c>
      <c r="E247" s="295">
        <v>528092645.2300052</v>
      </c>
      <c r="F247" s="296">
        <v>514342259.04000515</v>
      </c>
      <c r="G247" s="296">
        <v>3271697.6100000008</v>
      </c>
      <c r="H247" s="190">
        <v>2.7733185612546007E-2</v>
      </c>
      <c r="I247" s="47"/>
    </row>
    <row r="248" spans="2:9" ht="10.5" customHeight="1" x14ac:dyDescent="0.2">
      <c r="B248" s="33" t="s">
        <v>307</v>
      </c>
      <c r="C248" s="295">
        <v>609061710.21001053</v>
      </c>
      <c r="D248" s="295">
        <v>483354340.90000015</v>
      </c>
      <c r="E248" s="295">
        <v>1092416051.1100104</v>
      </c>
      <c r="F248" s="296">
        <v>50897808.760000013</v>
      </c>
      <c r="G248" s="296">
        <v>7013221.5299999835</v>
      </c>
      <c r="H248" s="190">
        <v>3.1275093654502761E-2</v>
      </c>
      <c r="I248" s="47"/>
    </row>
    <row r="249" spans="2:9" ht="10.5" customHeight="1" x14ac:dyDescent="0.2">
      <c r="B249" s="33" t="s">
        <v>308</v>
      </c>
      <c r="C249" s="295">
        <v>791318444.31997633</v>
      </c>
      <c r="D249" s="295">
        <v>692242571.08999681</v>
      </c>
      <c r="E249" s="295">
        <v>1483561015.4099731</v>
      </c>
      <c r="F249" s="296">
        <v>207696511.72999898</v>
      </c>
      <c r="G249" s="296">
        <v>8484912.1200000159</v>
      </c>
      <c r="H249" s="190">
        <v>3.9845755892575996E-2</v>
      </c>
      <c r="I249" s="47"/>
    </row>
    <row r="250" spans="2:9" ht="10.5" customHeight="1" x14ac:dyDescent="0.2">
      <c r="B250" s="33" t="s">
        <v>309</v>
      </c>
      <c r="C250" s="295">
        <v>1014995981.1000054</v>
      </c>
      <c r="D250" s="295">
        <v>2012539730.7800024</v>
      </c>
      <c r="E250" s="295">
        <v>3027535711.8800082</v>
      </c>
      <c r="F250" s="296">
        <v>638903752.38999915</v>
      </c>
      <c r="G250" s="296">
        <v>17418283.480000004</v>
      </c>
      <c r="H250" s="190">
        <v>6.3075664861499403E-2</v>
      </c>
      <c r="I250" s="47"/>
    </row>
    <row r="251" spans="2:9" ht="10.5" customHeight="1" x14ac:dyDescent="0.2">
      <c r="B251" s="33" t="s">
        <v>105</v>
      </c>
      <c r="C251" s="295">
        <v>219774564.33000275</v>
      </c>
      <c r="D251" s="295">
        <v>56154806.570000418</v>
      </c>
      <c r="E251" s="295">
        <v>275929370.90000319</v>
      </c>
      <c r="F251" s="296">
        <v>33700735.230000153</v>
      </c>
      <c r="G251" s="296">
        <v>1801410.0599999991</v>
      </c>
      <c r="H251" s="190">
        <v>-4.0053014490628258E-2</v>
      </c>
      <c r="I251" s="47"/>
    </row>
    <row r="252" spans="2:9" ht="10.5" customHeight="1" x14ac:dyDescent="0.2">
      <c r="B252" s="16" t="s">
        <v>116</v>
      </c>
      <c r="C252" s="295">
        <v>1097196058.860002</v>
      </c>
      <c r="D252" s="295">
        <v>116721663.89000006</v>
      </c>
      <c r="E252" s="295">
        <v>1213917722.7500024</v>
      </c>
      <c r="F252" s="296">
        <v>1520864.6299999997</v>
      </c>
      <c r="G252" s="296">
        <v>8951023.1700000148</v>
      </c>
      <c r="H252" s="190">
        <v>-7.9883697349262262E-2</v>
      </c>
      <c r="I252" s="47"/>
    </row>
    <row r="253" spans="2:9" ht="10.5" customHeight="1" x14ac:dyDescent="0.2">
      <c r="B253" s="16" t="s">
        <v>117</v>
      </c>
      <c r="C253" s="295">
        <v>653897197.74000084</v>
      </c>
      <c r="D253" s="295">
        <v>91782646.969999984</v>
      </c>
      <c r="E253" s="295">
        <v>745679844.71000075</v>
      </c>
      <c r="F253" s="296">
        <v>24937.040000000008</v>
      </c>
      <c r="G253" s="296">
        <v>4752783.5599999996</v>
      </c>
      <c r="H253" s="190">
        <v>-0.12615638329434975</v>
      </c>
      <c r="I253" s="47"/>
    </row>
    <row r="254" spans="2:9" ht="10.5" customHeight="1" x14ac:dyDescent="0.2">
      <c r="B254" s="16" t="s">
        <v>118</v>
      </c>
      <c r="C254" s="295">
        <v>17337513.909999944</v>
      </c>
      <c r="D254" s="295">
        <v>385140612.46999991</v>
      </c>
      <c r="E254" s="295">
        <v>402478126.37999982</v>
      </c>
      <c r="F254" s="296"/>
      <c r="G254" s="296">
        <v>1982615.4499999997</v>
      </c>
      <c r="H254" s="190">
        <v>3.8316189574624016E-2</v>
      </c>
      <c r="I254" s="47"/>
    </row>
    <row r="255" spans="2:9" ht="10.5" customHeight="1" x14ac:dyDescent="0.2">
      <c r="B255" s="16" t="s">
        <v>100</v>
      </c>
      <c r="C255" s="295">
        <v>66755588.370001025</v>
      </c>
      <c r="D255" s="295">
        <v>322066792.05126464</v>
      </c>
      <c r="E255" s="295">
        <v>388822380.42126572</v>
      </c>
      <c r="F255" s="296">
        <v>202641.78999999992</v>
      </c>
      <c r="G255" s="296">
        <v>1289108.8800000006</v>
      </c>
      <c r="H255" s="190">
        <v>-4.0863019934411438E-2</v>
      </c>
      <c r="I255" s="47"/>
    </row>
    <row r="256" spans="2:9" ht="10.5" customHeight="1" x14ac:dyDescent="0.2">
      <c r="B256" s="16" t="s">
        <v>388</v>
      </c>
      <c r="C256" s="295">
        <v>186578.48736799846</v>
      </c>
      <c r="D256" s="295">
        <v>2829690.0571370036</v>
      </c>
      <c r="E256" s="295">
        <v>3016268.5445050024</v>
      </c>
      <c r="F256" s="296">
        <v>81877.172600000034</v>
      </c>
      <c r="G256" s="296">
        <v>3704.6837140000007</v>
      </c>
      <c r="H256" s="190">
        <v>-0.51121321443629464</v>
      </c>
      <c r="I256" s="20"/>
    </row>
    <row r="257" spans="2:9" ht="10.5" customHeight="1" x14ac:dyDescent="0.2">
      <c r="B257" s="16" t="s">
        <v>107</v>
      </c>
      <c r="C257" s="295"/>
      <c r="D257" s="295">
        <v>1287859820.9500029</v>
      </c>
      <c r="E257" s="295">
        <v>1287859820.9500029</v>
      </c>
      <c r="F257" s="296">
        <v>1278203036.4100029</v>
      </c>
      <c r="G257" s="296">
        <v>6868848.5799999917</v>
      </c>
      <c r="H257" s="190">
        <v>0.12998046132697039</v>
      </c>
      <c r="I257" s="47"/>
    </row>
    <row r="258" spans="2:9" ht="10.5" customHeight="1" x14ac:dyDescent="0.2">
      <c r="B258" s="33" t="s">
        <v>110</v>
      </c>
      <c r="C258" s="289"/>
      <c r="D258" s="289">
        <v>394197914.51999706</v>
      </c>
      <c r="E258" s="289">
        <v>394197914.51999706</v>
      </c>
      <c r="F258" s="290">
        <v>394197914.51999706</v>
      </c>
      <c r="G258" s="290">
        <v>2094027.9099999929</v>
      </c>
      <c r="H258" s="179">
        <v>0.13038513663274554</v>
      </c>
      <c r="I258" s="47"/>
    </row>
    <row r="259" spans="2:9" ht="10.5" customHeight="1" x14ac:dyDescent="0.2">
      <c r="B259" s="33" t="s">
        <v>109</v>
      </c>
      <c r="C259" s="295"/>
      <c r="D259" s="295">
        <v>679006714.4400059</v>
      </c>
      <c r="E259" s="295">
        <v>679006714.4400059</v>
      </c>
      <c r="F259" s="296">
        <v>679006714.4400059</v>
      </c>
      <c r="G259" s="296">
        <v>3617370.6699999985</v>
      </c>
      <c r="H259" s="190">
        <v>0.129946822634327</v>
      </c>
      <c r="I259" s="47"/>
    </row>
    <row r="260" spans="2:9" ht="10.5" customHeight="1" x14ac:dyDescent="0.2">
      <c r="B260" s="33" t="s">
        <v>112</v>
      </c>
      <c r="C260" s="295"/>
      <c r="D260" s="295">
        <v>211630107.44999999</v>
      </c>
      <c r="E260" s="295">
        <v>211630107.44999999</v>
      </c>
      <c r="F260" s="296">
        <v>204997907.44999999</v>
      </c>
      <c r="G260" s="296">
        <v>1144950</v>
      </c>
      <c r="H260" s="190">
        <v>0.12914733517465815</v>
      </c>
      <c r="I260" s="47"/>
    </row>
    <row r="261" spans="2:9" ht="10.5" customHeight="1" x14ac:dyDescent="0.2">
      <c r="B261" s="33" t="s">
        <v>111</v>
      </c>
      <c r="C261" s="295"/>
      <c r="D261" s="295">
        <v>3025084.5400000005</v>
      </c>
      <c r="E261" s="295">
        <v>3025084.5400000005</v>
      </c>
      <c r="F261" s="296">
        <v>500</v>
      </c>
      <c r="G261" s="296">
        <v>12500</v>
      </c>
      <c r="H261" s="190">
        <v>0.14329928145289239</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97.5</v>
      </c>
      <c r="E263" s="295">
        <v>97.5</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650595154.03922522</v>
      </c>
      <c r="E265" s="295">
        <v>650595154.03922522</v>
      </c>
      <c r="F265" s="296"/>
      <c r="G265" s="296"/>
      <c r="H265" s="190">
        <v>7.5052401487858411E-2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v>138.52500000000001</v>
      </c>
      <c r="E267" s="295">
        <v>138.52500000000001</v>
      </c>
      <c r="F267" s="296"/>
      <c r="G267" s="296"/>
      <c r="H267" s="190"/>
      <c r="I267" s="47"/>
    </row>
    <row r="268" spans="2:9" ht="10.5" customHeight="1" x14ac:dyDescent="0.2">
      <c r="B268" s="16" t="s">
        <v>115</v>
      </c>
      <c r="C268" s="295">
        <v>105665410.12999973</v>
      </c>
      <c r="D268" s="295">
        <v>101901230.50000101</v>
      </c>
      <c r="E268" s="295">
        <v>207566640.63000074</v>
      </c>
      <c r="F268" s="296">
        <v>11100294.789999982</v>
      </c>
      <c r="G268" s="296">
        <v>1132414.3899999994</v>
      </c>
      <c r="H268" s="190">
        <v>-1.1677992199943588E-2</v>
      </c>
      <c r="I268" s="47"/>
    </row>
    <row r="269" spans="2:9" ht="10.5" customHeight="1" x14ac:dyDescent="0.2">
      <c r="B269" s="16" t="s">
        <v>114</v>
      </c>
      <c r="C269" s="295">
        <v>1207550.7799999921</v>
      </c>
      <c r="D269" s="295">
        <v>74843890.259999231</v>
      </c>
      <c r="E269" s="295">
        <v>76051441.039999232</v>
      </c>
      <c r="F269" s="296">
        <v>10158.990000000002</v>
      </c>
      <c r="G269" s="296">
        <v>415365.13999999815</v>
      </c>
      <c r="H269" s="190">
        <v>6.476641461828847E-2</v>
      </c>
      <c r="I269" s="47"/>
    </row>
    <row r="270" spans="2:9" ht="10.5" customHeight="1" x14ac:dyDescent="0.2">
      <c r="B270" s="16" t="s">
        <v>123</v>
      </c>
      <c r="C270" s="295">
        <v>26255703.199999895</v>
      </c>
      <c r="D270" s="295">
        <v>2500417.0399999996</v>
      </c>
      <c r="E270" s="295">
        <v>28756120.239999898</v>
      </c>
      <c r="F270" s="296">
        <v>1835.4700000000003</v>
      </c>
      <c r="G270" s="296">
        <v>183045.3000000001</v>
      </c>
      <c r="H270" s="190">
        <v>9.405396055725368E-2</v>
      </c>
      <c r="I270" s="47"/>
    </row>
    <row r="271" spans="2:9" ht="10.5" customHeight="1" x14ac:dyDescent="0.2">
      <c r="B271" s="16" t="s">
        <v>95</v>
      </c>
      <c r="C271" s="295">
        <v>4434767.8500000043</v>
      </c>
      <c r="D271" s="295">
        <v>34610943.000000007</v>
      </c>
      <c r="E271" s="295">
        <v>39045710.850000016</v>
      </c>
      <c r="F271" s="296">
        <v>30166124.310000021</v>
      </c>
      <c r="G271" s="296">
        <v>107849.92000000004</v>
      </c>
      <c r="H271" s="190">
        <v>-3.418607195930401E-2</v>
      </c>
      <c r="I271" s="47"/>
    </row>
    <row r="272" spans="2:9" ht="10.5" customHeight="1" x14ac:dyDescent="0.2">
      <c r="B272" s="16" t="s">
        <v>422</v>
      </c>
      <c r="C272" s="295">
        <v>160565488.63999915</v>
      </c>
      <c r="D272" s="295">
        <v>70020849.702402115</v>
      </c>
      <c r="E272" s="295">
        <v>230586338.34240121</v>
      </c>
      <c r="F272" s="296">
        <v>219789.69999999998</v>
      </c>
      <c r="G272" s="296">
        <v>1452595.2549999999</v>
      </c>
      <c r="H272" s="190">
        <v>0.25516005054010105</v>
      </c>
      <c r="I272" s="47"/>
    </row>
    <row r="273" spans="2:10" ht="10.5" customHeight="1" x14ac:dyDescent="0.2">
      <c r="B273" s="16" t="s">
        <v>418</v>
      </c>
      <c r="C273" s="295"/>
      <c r="D273" s="295">
        <v>903334.24014599994</v>
      </c>
      <c r="E273" s="295">
        <v>903334.24014599994</v>
      </c>
      <c r="F273" s="296"/>
      <c r="G273" s="296">
        <v>30772</v>
      </c>
      <c r="H273" s="190">
        <v>-0.16474733653334217</v>
      </c>
      <c r="I273" s="34"/>
    </row>
    <row r="274" spans="2:10" ht="10.5" customHeight="1" x14ac:dyDescent="0.2">
      <c r="B274" s="16" t="s">
        <v>441</v>
      </c>
      <c r="C274" s="295"/>
      <c r="D274" s="295">
        <v>652643225.6645484</v>
      </c>
      <c r="E274" s="295">
        <v>652643225.6645484</v>
      </c>
      <c r="F274" s="296"/>
      <c r="G274" s="296"/>
      <c r="H274" s="190">
        <v>8.3695632715953039E-2</v>
      </c>
      <c r="I274" s="34"/>
    </row>
    <row r="275" spans="2:10" ht="10.5" customHeight="1" x14ac:dyDescent="0.2">
      <c r="B275" s="16" t="s">
        <v>346</v>
      </c>
      <c r="C275" s="295"/>
      <c r="D275" s="295">
        <v>82984</v>
      </c>
      <c r="E275" s="295">
        <v>82984</v>
      </c>
      <c r="F275" s="296"/>
      <c r="G275" s="296"/>
      <c r="H275" s="190">
        <v>0.27266313932980601</v>
      </c>
      <c r="I275" s="47"/>
    </row>
    <row r="276" spans="2:10" ht="10.5" customHeight="1" x14ac:dyDescent="0.2">
      <c r="B276" s="16" t="s">
        <v>350</v>
      </c>
      <c r="C276" s="295"/>
      <c r="D276" s="295">
        <v>107894245.1860539</v>
      </c>
      <c r="E276" s="295">
        <v>107894245.1860539</v>
      </c>
      <c r="F276" s="296"/>
      <c r="G276" s="296"/>
      <c r="H276" s="190">
        <v>6.1362156203920826E-2</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2975025.0884900014</v>
      </c>
      <c r="E279" s="295">
        <v>2975025.0884900014</v>
      </c>
      <c r="F279" s="296"/>
      <c r="G279" s="296"/>
      <c r="H279" s="190">
        <v>-0.14394777313991736</v>
      </c>
      <c r="I279" s="47"/>
    </row>
    <row r="280" spans="2:10" ht="10.5" customHeight="1" x14ac:dyDescent="0.2">
      <c r="B280" s="269" t="s">
        <v>412</v>
      </c>
      <c r="C280" s="295"/>
      <c r="D280" s="295">
        <v>1708818.4311800003</v>
      </c>
      <c r="E280" s="295">
        <v>1708818.4311800003</v>
      </c>
      <c r="F280" s="296"/>
      <c r="G280" s="296"/>
      <c r="H280" s="190">
        <v>6.1177448434921677E-2</v>
      </c>
      <c r="I280" s="47"/>
    </row>
    <row r="281" spans="2:10" ht="10.5" customHeight="1" x14ac:dyDescent="0.2">
      <c r="B281" s="16" t="s">
        <v>94</v>
      </c>
      <c r="C281" s="295">
        <v>241529.30999999936</v>
      </c>
      <c r="D281" s="295">
        <v>5565810.0799999982</v>
      </c>
      <c r="E281" s="295">
        <v>5807339.3899999978</v>
      </c>
      <c r="F281" s="296"/>
      <c r="G281" s="296">
        <v>19533.830000000002</v>
      </c>
      <c r="H281" s="190">
        <v>-6.9809234245255758E-2</v>
      </c>
      <c r="I281" s="47"/>
    </row>
    <row r="282" spans="2:10" ht="10.5" customHeight="1" x14ac:dyDescent="0.2">
      <c r="B282" s="16" t="s">
        <v>92</v>
      </c>
      <c r="C282" s="295">
        <v>1181551.4599999993</v>
      </c>
      <c r="D282" s="295">
        <v>172355.33000000002</v>
      </c>
      <c r="E282" s="295">
        <v>1353906.7899999991</v>
      </c>
      <c r="F282" s="296">
        <v>7882.6400000000012</v>
      </c>
      <c r="G282" s="296">
        <v>3547.8299999999995</v>
      </c>
      <c r="H282" s="190">
        <v>-0.31680382479750913</v>
      </c>
      <c r="I282" s="47"/>
    </row>
    <row r="283" spans="2:10" ht="10.5" customHeight="1" x14ac:dyDescent="0.2">
      <c r="B283" s="16" t="s">
        <v>93</v>
      </c>
      <c r="C283" s="295">
        <v>2050253.939999999</v>
      </c>
      <c r="D283" s="295">
        <v>351952.88</v>
      </c>
      <c r="E283" s="295">
        <v>2402206.8199999989</v>
      </c>
      <c r="F283" s="296">
        <v>57195.929999999993</v>
      </c>
      <c r="G283" s="296">
        <v>6432.0300000000007</v>
      </c>
      <c r="H283" s="190">
        <v>-0.22716382311300265</v>
      </c>
      <c r="I283" s="47"/>
    </row>
    <row r="284" spans="2:10" ht="10.5" customHeight="1" x14ac:dyDescent="0.2">
      <c r="B284" s="16" t="s">
        <v>91</v>
      </c>
      <c r="C284" s="295">
        <v>14380264.5</v>
      </c>
      <c r="D284" s="295">
        <v>8151778.2400000002</v>
      </c>
      <c r="E284" s="295">
        <v>22532042.740000002</v>
      </c>
      <c r="F284" s="296">
        <v>668584.03</v>
      </c>
      <c r="G284" s="296">
        <v>147872.29999999999</v>
      </c>
      <c r="H284" s="190">
        <v>1.6462200719017828E-2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2376428.7600000193</v>
      </c>
      <c r="D286" s="295">
        <v>10825.159999999991</v>
      </c>
      <c r="E286" s="295">
        <v>2387253.9200000195</v>
      </c>
      <c r="F286" s="296">
        <v>1523.0400000000002</v>
      </c>
      <c r="G286" s="296">
        <v>15691.169999999998</v>
      </c>
      <c r="H286" s="190">
        <v>0.44563653744445353</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896</v>
      </c>
      <c r="E288" s="295">
        <v>896</v>
      </c>
      <c r="F288" s="296"/>
      <c r="G288" s="296">
        <v>25</v>
      </c>
      <c r="H288" s="190">
        <v>-0.33629629629629632</v>
      </c>
      <c r="I288" s="47"/>
    </row>
    <row r="289" spans="1:11" ht="10.5" customHeight="1" x14ac:dyDescent="0.2">
      <c r="B289" s="268" t="s">
        <v>255</v>
      </c>
      <c r="C289" s="295"/>
      <c r="D289" s="295">
        <v>55500</v>
      </c>
      <c r="E289" s="295">
        <v>55500</v>
      </c>
      <c r="F289" s="296">
        <v>52350</v>
      </c>
      <c r="G289" s="296"/>
      <c r="H289" s="190">
        <v>0.41221374045801529</v>
      </c>
      <c r="I289" s="47"/>
    </row>
    <row r="290" spans="1:11" ht="10.5" customHeight="1" x14ac:dyDescent="0.2">
      <c r="B290" s="16" t="s">
        <v>486</v>
      </c>
      <c r="C290" s="295"/>
      <c r="D290" s="295">
        <v>27548912.527950015</v>
      </c>
      <c r="E290" s="295">
        <v>27548912.527950015</v>
      </c>
      <c r="F290" s="296"/>
      <c r="G290" s="296"/>
      <c r="H290" s="190"/>
      <c r="I290" s="47"/>
    </row>
    <row r="291" spans="1:11" ht="10.5" customHeight="1" x14ac:dyDescent="0.2">
      <c r="B291" s="268" t="s">
        <v>487</v>
      </c>
      <c r="C291" s="295"/>
      <c r="D291" s="295">
        <v>23048520.853949994</v>
      </c>
      <c r="E291" s="295">
        <v>23048520.853949994</v>
      </c>
      <c r="F291" s="296"/>
      <c r="G291" s="296"/>
      <c r="H291" s="190">
        <v>0.26656287887007624</v>
      </c>
      <c r="I291" s="47"/>
    </row>
    <row r="292" spans="1:11" ht="10.5" customHeight="1" x14ac:dyDescent="0.2">
      <c r="B292" s="16" t="s">
        <v>374</v>
      </c>
      <c r="C292" s="295">
        <v>1519621.0099999986</v>
      </c>
      <c r="D292" s="295">
        <v>1023213.4675000027</v>
      </c>
      <c r="E292" s="295">
        <v>2542834.477500001</v>
      </c>
      <c r="F292" s="296"/>
      <c r="G292" s="296">
        <v>8232</v>
      </c>
      <c r="H292" s="190">
        <v>-9.4822763004503985E-2</v>
      </c>
      <c r="I292" s="47"/>
    </row>
    <row r="293" spans="1:11" ht="10.5" customHeight="1" x14ac:dyDescent="0.2">
      <c r="B293" s="16" t="s">
        <v>420</v>
      </c>
      <c r="C293" s="295"/>
      <c r="D293" s="295">
        <v>46153197.590211995</v>
      </c>
      <c r="E293" s="295">
        <v>46153197.590211995</v>
      </c>
      <c r="F293" s="296"/>
      <c r="G293" s="296"/>
      <c r="H293" s="190">
        <v>0.14285074489923177</v>
      </c>
      <c r="I293" s="47"/>
    </row>
    <row r="294" spans="1:11" ht="10.5" customHeight="1" x14ac:dyDescent="0.2">
      <c r="B294" s="574" t="s">
        <v>460</v>
      </c>
      <c r="C294" s="295"/>
      <c r="D294" s="295">
        <v>121434.94</v>
      </c>
      <c r="E294" s="295">
        <v>121434.94</v>
      </c>
      <c r="F294" s="296"/>
      <c r="G294" s="296"/>
      <c r="H294" s="190">
        <v>-0.82025336657462311</v>
      </c>
      <c r="I294" s="47"/>
    </row>
    <row r="295" spans="1:11" ht="13.5" customHeight="1" x14ac:dyDescent="0.2">
      <c r="B295" s="16" t="s">
        <v>99</v>
      </c>
      <c r="C295" s="295">
        <v>4472273.8100000713</v>
      </c>
      <c r="D295" s="295">
        <v>10579573.13903098</v>
      </c>
      <c r="E295" s="295">
        <v>15051846.949031051</v>
      </c>
      <c r="F295" s="296">
        <v>1774292.624364</v>
      </c>
      <c r="G295" s="296">
        <v>51568.213689000011</v>
      </c>
      <c r="H295" s="190">
        <v>3.0100454843579483E-2</v>
      </c>
      <c r="I295" s="117"/>
    </row>
    <row r="296" spans="1:11" s="28" customFormat="1" ht="14.25" customHeight="1" x14ac:dyDescent="0.2">
      <c r="A296" s="24"/>
      <c r="B296" s="16" t="s">
        <v>283</v>
      </c>
      <c r="C296" s="295"/>
      <c r="D296" s="295">
        <v>-25083367.07</v>
      </c>
      <c r="E296" s="295">
        <v>-25083367.07</v>
      </c>
      <c r="F296" s="296">
        <v>-184392</v>
      </c>
      <c r="G296" s="296">
        <v>-178128</v>
      </c>
      <c r="H296" s="190">
        <v>0.12164756665155507</v>
      </c>
      <c r="I296" s="47"/>
      <c r="J296" s="5"/>
    </row>
    <row r="297" spans="1:11" s="28" customFormat="1" ht="14.25" customHeight="1" x14ac:dyDescent="0.2">
      <c r="A297" s="24"/>
      <c r="B297" s="16" t="s">
        <v>279</v>
      </c>
      <c r="C297" s="295">
        <v>460.77</v>
      </c>
      <c r="D297" s="295">
        <v>-361893735.80000001</v>
      </c>
      <c r="E297" s="295">
        <v>-361893275.03000003</v>
      </c>
      <c r="F297" s="296">
        <v>-706343</v>
      </c>
      <c r="G297" s="296">
        <v>-2359984</v>
      </c>
      <c r="H297" s="190">
        <v>0.44098241773833591</v>
      </c>
      <c r="I297" s="47"/>
    </row>
    <row r="298" spans="1:11" s="28" customFormat="1" ht="11.25" customHeight="1" x14ac:dyDescent="0.2">
      <c r="A298" s="24"/>
      <c r="B298" s="263" t="s">
        <v>286</v>
      </c>
      <c r="C298" s="299">
        <v>8459663500.8799515</v>
      </c>
      <c r="D298" s="299">
        <v>10672430345.278257</v>
      </c>
      <c r="E298" s="299">
        <v>19132093846.158211</v>
      </c>
      <c r="F298" s="300">
        <v>4011319245.2643723</v>
      </c>
      <c r="G298" s="300">
        <v>103556127.15293896</v>
      </c>
      <c r="H298" s="234">
        <v>3.6082485698894606E-2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30.9.2024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406712284.69029438</v>
      </c>
      <c r="D311" s="301">
        <v>2377196809.0677209</v>
      </c>
      <c r="E311" s="301">
        <v>2783909093.7580152</v>
      </c>
      <c r="F311" s="302">
        <v>7393802.9199999506</v>
      </c>
      <c r="G311" s="302">
        <v>10632582.729000092</v>
      </c>
      <c r="H311" s="239">
        <v>-4.6356238660422155E-3</v>
      </c>
      <c r="I311" s="20"/>
    </row>
    <row r="312" spans="1:9" ht="10.5" customHeight="1" x14ac:dyDescent="0.2">
      <c r="A312" s="2"/>
      <c r="B312" s="37" t="s">
        <v>126</v>
      </c>
      <c r="C312" s="301">
        <v>3834594.5400000298</v>
      </c>
      <c r="D312" s="301">
        <v>67973529.140000552</v>
      </c>
      <c r="E312" s="301">
        <v>71808123.680000588</v>
      </c>
      <c r="F312" s="302"/>
      <c r="G312" s="302">
        <v>230610.36000000016</v>
      </c>
      <c r="H312" s="239"/>
      <c r="I312" s="20"/>
    </row>
    <row r="313" spans="1:9" ht="10.5" customHeight="1" x14ac:dyDescent="0.2">
      <c r="A313" s="2"/>
      <c r="B313" s="37" t="s">
        <v>127</v>
      </c>
      <c r="C313" s="301">
        <v>138250827.49000156</v>
      </c>
      <c r="D313" s="301">
        <v>1802148470.3700101</v>
      </c>
      <c r="E313" s="301">
        <v>1940399297.8600118</v>
      </c>
      <c r="F313" s="302">
        <v>125.64</v>
      </c>
      <c r="G313" s="302">
        <v>6829757.6399999997</v>
      </c>
      <c r="H313" s="239"/>
      <c r="I313" s="20"/>
    </row>
    <row r="314" spans="1:9" ht="10.5" customHeight="1" x14ac:dyDescent="0.2">
      <c r="A314" s="2"/>
      <c r="B314" s="37" t="s">
        <v>219</v>
      </c>
      <c r="C314" s="301">
        <v>115736942.91998771</v>
      </c>
      <c r="D314" s="301">
        <v>1121643695.0600388</v>
      </c>
      <c r="E314" s="301">
        <v>1237380637.9800265</v>
      </c>
      <c r="F314" s="302">
        <v>2.5</v>
      </c>
      <c r="G314" s="302">
        <v>4724095.7199999988</v>
      </c>
      <c r="H314" s="239">
        <v>0.13025140266157731</v>
      </c>
      <c r="I314" s="20"/>
    </row>
    <row r="315" spans="1:9" ht="10.5" customHeight="1" x14ac:dyDescent="0.2">
      <c r="A315" s="2"/>
      <c r="B315" s="37" t="s">
        <v>312</v>
      </c>
      <c r="C315" s="301"/>
      <c r="D315" s="301">
        <v>4971998.4224700006</v>
      </c>
      <c r="E315" s="301">
        <v>4971998.4224700006</v>
      </c>
      <c r="F315" s="302"/>
      <c r="G315" s="302"/>
      <c r="H315" s="239">
        <v>-0.36449758545983546</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109481.26999999816</v>
      </c>
      <c r="D319" s="301">
        <v>237153.15</v>
      </c>
      <c r="E319" s="301">
        <v>346634.41999999812</v>
      </c>
      <c r="F319" s="302"/>
      <c r="G319" s="302">
        <v>3034.4900000000021</v>
      </c>
      <c r="H319" s="239">
        <v>0.40650515861437309</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403690.2178000001</v>
      </c>
      <c r="E321" s="301">
        <v>403690.2178000001</v>
      </c>
      <c r="F321" s="302"/>
      <c r="G321" s="302"/>
      <c r="H321" s="239"/>
      <c r="I321" s="20"/>
    </row>
    <row r="322" spans="1:11" ht="10.5" customHeight="1" x14ac:dyDescent="0.2">
      <c r="A322" s="2"/>
      <c r="B322" s="16" t="s">
        <v>423</v>
      </c>
      <c r="C322" s="301"/>
      <c r="D322" s="301">
        <v>38220</v>
      </c>
      <c r="E322" s="301">
        <v>38220</v>
      </c>
      <c r="F322" s="302"/>
      <c r="G322" s="302">
        <v>90</v>
      </c>
      <c r="H322" s="239"/>
      <c r="I322" s="20"/>
    </row>
    <row r="323" spans="1:11" s="60" customFormat="1" ht="10.5" customHeight="1" x14ac:dyDescent="0.2">
      <c r="A323" s="24"/>
      <c r="B323" s="16" t="s">
        <v>280</v>
      </c>
      <c r="C323" s="301"/>
      <c r="D323" s="301">
        <v>-76022244.460008413</v>
      </c>
      <c r="E323" s="301">
        <v>-76022244.460008413</v>
      </c>
      <c r="F323" s="302">
        <v>-3534.7700000000004</v>
      </c>
      <c r="G323" s="302">
        <v>-441762.01000000117</v>
      </c>
      <c r="H323" s="239">
        <v>0.13760359942495137</v>
      </c>
      <c r="I323" s="59"/>
      <c r="J323" s="5"/>
    </row>
    <row r="324" spans="1:11" s="28" customFormat="1" ht="15.75" customHeight="1" x14ac:dyDescent="0.2">
      <c r="A324" s="54"/>
      <c r="B324" s="35" t="s">
        <v>131</v>
      </c>
      <c r="C324" s="303">
        <v>664644130.91028368</v>
      </c>
      <c r="D324" s="303">
        <v>5298591320.9680319</v>
      </c>
      <c r="E324" s="303">
        <v>5963235451.8783159</v>
      </c>
      <c r="F324" s="304">
        <v>7390396.2899999507</v>
      </c>
      <c r="G324" s="304">
        <v>21978408.929000091</v>
      </c>
      <c r="H324" s="237">
        <v>5.0791850934921889E-2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1216810491.6103418</v>
      </c>
      <c r="D327" s="301">
        <v>722765342.67991471</v>
      </c>
      <c r="E327" s="301">
        <v>1939575834.2902565</v>
      </c>
      <c r="F327" s="302">
        <v>33052942.870000284</v>
      </c>
      <c r="G327" s="302">
        <v>10599526.199999981</v>
      </c>
      <c r="H327" s="239">
        <v>3.5743793872868412E-2</v>
      </c>
      <c r="I327" s="20"/>
    </row>
    <row r="328" spans="1:11" ht="10.5" customHeight="1" x14ac:dyDescent="0.2">
      <c r="A328" s="2"/>
      <c r="B328" s="37" t="s">
        <v>133</v>
      </c>
      <c r="C328" s="301">
        <v>223736471.46986797</v>
      </c>
      <c r="D328" s="301">
        <v>839782131.07979274</v>
      </c>
      <c r="E328" s="301">
        <v>1063518602.5496608</v>
      </c>
      <c r="F328" s="302">
        <v>24012716.360000178</v>
      </c>
      <c r="G328" s="302">
        <v>4470503.979999979</v>
      </c>
      <c r="H328" s="239">
        <v>0.18068085691181657</v>
      </c>
      <c r="I328" s="20"/>
    </row>
    <row r="329" spans="1:11" ht="10.5" customHeight="1" x14ac:dyDescent="0.2">
      <c r="A329" s="2"/>
      <c r="B329" s="37" t="s">
        <v>134</v>
      </c>
      <c r="C329" s="305">
        <v>6465279.2999994596</v>
      </c>
      <c r="D329" s="301">
        <v>60491236.959993824</v>
      </c>
      <c r="E329" s="301">
        <v>66956516.259993285</v>
      </c>
      <c r="F329" s="302">
        <v>38606266.159995981</v>
      </c>
      <c r="G329" s="302">
        <v>241872.95999999935</v>
      </c>
      <c r="H329" s="239">
        <v>-0.43166699860880586</v>
      </c>
      <c r="I329" s="20"/>
    </row>
    <row r="330" spans="1:11" ht="10.5" customHeight="1" x14ac:dyDescent="0.2">
      <c r="A330" s="2"/>
      <c r="B330" s="37" t="s">
        <v>220</v>
      </c>
      <c r="C330" s="301">
        <v>17417067.110000003</v>
      </c>
      <c r="D330" s="301">
        <v>115570580.35999976</v>
      </c>
      <c r="E330" s="301">
        <v>132987647.46999976</v>
      </c>
      <c r="F330" s="302">
        <v>7855.06</v>
      </c>
      <c r="G330" s="302">
        <v>626740.23999999987</v>
      </c>
      <c r="H330" s="239">
        <v>-2.1324135633470465E-2</v>
      </c>
      <c r="I330" s="20"/>
    </row>
    <row r="331" spans="1:11" ht="10.5" customHeight="1" x14ac:dyDescent="0.2">
      <c r="A331" s="2"/>
      <c r="B331" s="37" t="s">
        <v>352</v>
      </c>
      <c r="C331" s="301"/>
      <c r="D331" s="301">
        <v>17305823.294224989</v>
      </c>
      <c r="E331" s="301">
        <v>17305823.294224989</v>
      </c>
      <c r="F331" s="302"/>
      <c r="G331" s="302"/>
      <c r="H331" s="239">
        <v>8.9915311942950105E-2</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856.80000000000064</v>
      </c>
      <c r="D333" s="301">
        <v>25432</v>
      </c>
      <c r="E333" s="301">
        <v>26288.799999999999</v>
      </c>
      <c r="F333" s="302"/>
      <c r="G333" s="302">
        <v>50</v>
      </c>
      <c r="H333" s="239"/>
      <c r="I333" s="20"/>
    </row>
    <row r="334" spans="1:11" ht="10.5" customHeight="1" x14ac:dyDescent="0.2">
      <c r="A334" s="2"/>
      <c r="B334" s="574" t="s">
        <v>453</v>
      </c>
      <c r="C334" s="301"/>
      <c r="D334" s="301">
        <v>9347.880000000001</v>
      </c>
      <c r="E334" s="301">
        <v>9347.880000000001</v>
      </c>
      <c r="F334" s="302"/>
      <c r="G334" s="302"/>
      <c r="H334" s="239">
        <v>-0.66209383776030539</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183484</v>
      </c>
      <c r="D336" s="301">
        <v>242610</v>
      </c>
      <c r="E336" s="301">
        <v>426094</v>
      </c>
      <c r="F336" s="302">
        <v>12</v>
      </c>
      <c r="G336" s="302">
        <v>3088</v>
      </c>
      <c r="H336" s="239">
        <v>-5.1087834651001307E-3</v>
      </c>
      <c r="I336" s="20"/>
    </row>
    <row r="337" spans="1:11" ht="10.5" customHeight="1" x14ac:dyDescent="0.2">
      <c r="A337" s="2"/>
      <c r="B337" s="16" t="s">
        <v>280</v>
      </c>
      <c r="C337" s="301"/>
      <c r="D337" s="301">
        <v>-83785209.339999124</v>
      </c>
      <c r="E337" s="301">
        <v>-83785209.339999124</v>
      </c>
      <c r="F337" s="302">
        <v>-9772.65</v>
      </c>
      <c r="G337" s="302">
        <v>-486999.93999999965</v>
      </c>
      <c r="H337" s="239">
        <v>0.30770994906913995</v>
      </c>
      <c r="I337" s="20"/>
    </row>
    <row r="338" spans="1:11" s="28" customFormat="1" ht="16.5" customHeight="1" x14ac:dyDescent="0.2">
      <c r="A338" s="54"/>
      <c r="B338" s="35" t="s">
        <v>135</v>
      </c>
      <c r="C338" s="303">
        <v>1464613650.2902093</v>
      </c>
      <c r="D338" s="303">
        <v>1672407294.9139273</v>
      </c>
      <c r="E338" s="303">
        <v>3137020945.2041364</v>
      </c>
      <c r="F338" s="304">
        <v>95670019.799996436</v>
      </c>
      <c r="G338" s="304">
        <v>15454781.439999957</v>
      </c>
      <c r="H338" s="237">
        <v>5.2914477667009185E-2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327408739.05003041</v>
      </c>
      <c r="D341" s="301">
        <v>260256484.85000101</v>
      </c>
      <c r="E341" s="301">
        <v>587665223.90003145</v>
      </c>
      <c r="F341" s="302">
        <v>1878229.0399999984</v>
      </c>
      <c r="G341" s="302">
        <v>2516822.9700000035</v>
      </c>
      <c r="H341" s="239">
        <v>7.2860363245287996E-2</v>
      </c>
      <c r="I341" s="20"/>
    </row>
    <row r="342" spans="1:11" ht="10.5" customHeight="1" x14ac:dyDescent="0.2">
      <c r="A342" s="2"/>
      <c r="B342" s="37" t="s">
        <v>221</v>
      </c>
      <c r="C342" s="301">
        <v>179788.01999999996</v>
      </c>
      <c r="D342" s="301">
        <v>5574383.640000008</v>
      </c>
      <c r="E342" s="301">
        <v>5754171.6600000076</v>
      </c>
      <c r="F342" s="302">
        <v>141</v>
      </c>
      <c r="G342" s="302">
        <v>12886.75</v>
      </c>
      <c r="H342" s="239">
        <v>3.8249122209458308E-2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4240</v>
      </c>
      <c r="E344" s="301">
        <v>4240</v>
      </c>
      <c r="F344" s="302"/>
      <c r="G344" s="302"/>
      <c r="H344" s="239">
        <v>0.55882352941176472</v>
      </c>
      <c r="I344" s="27"/>
      <c r="J344" s="5"/>
    </row>
    <row r="345" spans="1:11" s="28" customFormat="1" ht="10.5" customHeight="1" x14ac:dyDescent="0.2">
      <c r="A345" s="54"/>
      <c r="B345" s="16" t="s">
        <v>436</v>
      </c>
      <c r="C345" s="301">
        <v>1860792.3800000001</v>
      </c>
      <c r="D345" s="301">
        <v>1615880.36</v>
      </c>
      <c r="E345" s="301">
        <v>3476672.74</v>
      </c>
      <c r="F345" s="302"/>
      <c r="G345" s="302">
        <v>13270</v>
      </c>
      <c r="H345" s="239">
        <v>0.19395334317799384</v>
      </c>
      <c r="I345" s="27"/>
      <c r="J345" s="5"/>
    </row>
    <row r="346" spans="1:11" s="28" customFormat="1" ht="10.5" customHeight="1" x14ac:dyDescent="0.2">
      <c r="A346" s="54"/>
      <c r="B346" s="574" t="s">
        <v>454</v>
      </c>
      <c r="C346" s="301"/>
      <c r="D346" s="301">
        <v>2162</v>
      </c>
      <c r="E346" s="301">
        <v>2162</v>
      </c>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-2044384.0100000103</v>
      </c>
      <c r="E348" s="301">
        <v>-2044384.0100000103</v>
      </c>
      <c r="F348" s="302">
        <v>-244.5</v>
      </c>
      <c r="G348" s="302">
        <v>-6943.9600000000019</v>
      </c>
      <c r="H348" s="239">
        <v>0.25458875840282547</v>
      </c>
      <c r="I348" s="20"/>
    </row>
    <row r="349" spans="1:11" s="28" customFormat="1" ht="16.5" customHeight="1" x14ac:dyDescent="0.2">
      <c r="A349" s="54"/>
      <c r="B349" s="16" t="s">
        <v>356</v>
      </c>
      <c r="C349" s="301"/>
      <c r="D349" s="301">
        <v>3685235.8280049986</v>
      </c>
      <c r="E349" s="301">
        <v>3685235.8280049986</v>
      </c>
      <c r="F349" s="302"/>
      <c r="G349" s="302"/>
      <c r="H349" s="239">
        <v>0.11652322805743798</v>
      </c>
      <c r="I349" s="27"/>
      <c r="J349" s="5"/>
    </row>
    <row r="350" spans="1:11" s="28" customFormat="1" ht="16.5" customHeight="1" x14ac:dyDescent="0.2">
      <c r="A350" s="54"/>
      <c r="B350" s="35" t="s">
        <v>137</v>
      </c>
      <c r="C350" s="303">
        <v>329449319.45003045</v>
      </c>
      <c r="D350" s="303">
        <v>269094002.66800594</v>
      </c>
      <c r="E350" s="303">
        <v>598543322.11803639</v>
      </c>
      <c r="F350" s="304">
        <v>1878125.5399999984</v>
      </c>
      <c r="G350" s="304">
        <v>2536035.7600000035</v>
      </c>
      <c r="H350" s="237">
        <v>7.2882333164018043E-2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106013412.32999888</v>
      </c>
      <c r="D353" s="301">
        <v>35667291.440000422</v>
      </c>
      <c r="E353" s="301">
        <v>141680703.7699993</v>
      </c>
      <c r="F353" s="302">
        <v>41789.020000000004</v>
      </c>
      <c r="G353" s="302">
        <v>525991.18999999936</v>
      </c>
      <c r="H353" s="239">
        <v>0.15009491880308934</v>
      </c>
      <c r="I353" s="56"/>
      <c r="J353" s="5"/>
    </row>
    <row r="354" spans="1:11" s="57" customFormat="1" ht="10.5" customHeight="1" x14ac:dyDescent="0.2">
      <c r="A354" s="6"/>
      <c r="B354" s="37" t="s">
        <v>222</v>
      </c>
      <c r="C354" s="301">
        <v>5409.5</v>
      </c>
      <c r="D354" s="301">
        <v>50001.429999999993</v>
      </c>
      <c r="E354" s="301">
        <v>55410.929999999993</v>
      </c>
      <c r="F354" s="302">
        <v>60</v>
      </c>
      <c r="G354" s="302">
        <v>252.07999999999998</v>
      </c>
      <c r="H354" s="239">
        <v>7.6626084185656751E-2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4769.2</v>
      </c>
      <c r="D356" s="306">
        <v>11549</v>
      </c>
      <c r="E356" s="306">
        <v>16318.2</v>
      </c>
      <c r="F356" s="307"/>
      <c r="G356" s="307"/>
      <c r="H356" s="182">
        <v>0.39210032417676177</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-3453730.0000000009</v>
      </c>
      <c r="E361" s="306">
        <v>-3453730.0000000009</v>
      </c>
      <c r="F361" s="307">
        <v>-11</v>
      </c>
      <c r="G361" s="307">
        <v>-13215.080000000002</v>
      </c>
      <c r="H361" s="182">
        <v>0.62548862247386916</v>
      </c>
      <c r="I361" s="59"/>
    </row>
    <row r="362" spans="1:11" s="57" customFormat="1" ht="10.5" customHeight="1" x14ac:dyDescent="0.2">
      <c r="A362" s="6"/>
      <c r="B362" s="35" t="s">
        <v>142</v>
      </c>
      <c r="C362" s="308">
        <v>106023591.02999888</v>
      </c>
      <c r="D362" s="308">
        <v>32275111.870000418</v>
      </c>
      <c r="E362" s="308">
        <v>138298702.89999929</v>
      </c>
      <c r="F362" s="309">
        <v>41838.020000000004</v>
      </c>
      <c r="G362" s="309">
        <v>513028.18999999942</v>
      </c>
      <c r="H362" s="183">
        <v>0.14174819610568057</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2270882.9199999156</v>
      </c>
      <c r="D364" s="308">
        <v>313491.78000000061</v>
      </c>
      <c r="E364" s="308">
        <v>2584374.6999999164</v>
      </c>
      <c r="F364" s="309">
        <v>117</v>
      </c>
      <c r="G364" s="309">
        <v>7579.5900000000038</v>
      </c>
      <c r="H364" s="183"/>
      <c r="I364" s="56"/>
      <c r="J364" s="5"/>
    </row>
    <row r="365" spans="1:11" s="57" customFormat="1" ht="10.5" customHeight="1" x14ac:dyDescent="0.2">
      <c r="A365" s="6"/>
      <c r="B365" s="37" t="s">
        <v>179</v>
      </c>
      <c r="C365" s="306">
        <v>469683.3700000039</v>
      </c>
      <c r="D365" s="306">
        <v>49668009.960005827</v>
      </c>
      <c r="E365" s="306">
        <v>50137693.330005832</v>
      </c>
      <c r="F365" s="307">
        <v>21663.959999999995</v>
      </c>
      <c r="G365" s="307">
        <v>176027.31000000122</v>
      </c>
      <c r="H365" s="182">
        <v>0.20375554084086711</v>
      </c>
      <c r="I365" s="56"/>
      <c r="J365" s="5"/>
    </row>
    <row r="366" spans="1:11" s="57" customFormat="1" ht="10.5" customHeight="1" x14ac:dyDescent="0.2">
      <c r="A366" s="6"/>
      <c r="B366" s="37" t="s">
        <v>223</v>
      </c>
      <c r="C366" s="364">
        <v>6707.4299999999994</v>
      </c>
      <c r="D366" s="306">
        <v>1237080.7700000005</v>
      </c>
      <c r="E366" s="306">
        <v>1243788.2000000004</v>
      </c>
      <c r="F366" s="307"/>
      <c r="G366" s="307">
        <v>3866.6399999999994</v>
      </c>
      <c r="H366" s="182">
        <v>7.5792571835244571E-2</v>
      </c>
      <c r="I366" s="56"/>
      <c r="J366" s="5"/>
    </row>
    <row r="367" spans="1:11" s="60" customFormat="1" ht="11.25" customHeight="1" x14ac:dyDescent="0.2">
      <c r="A367" s="24"/>
      <c r="B367" s="37" t="s">
        <v>498</v>
      </c>
      <c r="C367" s="306"/>
      <c r="D367" s="306">
        <v>3880</v>
      </c>
      <c r="E367" s="306">
        <v>3880</v>
      </c>
      <c r="F367" s="307"/>
      <c r="G367" s="307">
        <v>20</v>
      </c>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-744230.170000004</v>
      </c>
      <c r="E371" s="306">
        <v>-744230.170000004</v>
      </c>
      <c r="F371" s="307">
        <v>-8</v>
      </c>
      <c r="G371" s="307">
        <v>-3108.37</v>
      </c>
      <c r="H371" s="182">
        <v>0.58486613013249555</v>
      </c>
      <c r="I371" s="59"/>
    </row>
    <row r="372" spans="1:11" s="60" customFormat="1" ht="10.5" customHeight="1" x14ac:dyDescent="0.2">
      <c r="A372" s="24"/>
      <c r="B372" s="35" t="s">
        <v>143</v>
      </c>
      <c r="C372" s="308">
        <v>2747273.7199999201</v>
      </c>
      <c r="D372" s="308">
        <v>50478232.34000583</v>
      </c>
      <c r="E372" s="308">
        <v>53225506.060005747</v>
      </c>
      <c r="F372" s="309">
        <v>21772.959999999995</v>
      </c>
      <c r="G372" s="309">
        <v>184385.17000000124</v>
      </c>
      <c r="H372" s="183">
        <v>0.25458379599750081</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17840915.809999999</v>
      </c>
      <c r="D374" s="306">
        <v>2388399.6</v>
      </c>
      <c r="E374" s="306">
        <v>20229315.41</v>
      </c>
      <c r="F374" s="307"/>
      <c r="G374" s="307">
        <v>65334</v>
      </c>
      <c r="H374" s="182">
        <v>0.52921784041732534</v>
      </c>
      <c r="I374" s="56"/>
      <c r="J374" s="5"/>
    </row>
    <row r="375" spans="1:11" s="57" customFormat="1" ht="10.5" customHeight="1" x14ac:dyDescent="0.2">
      <c r="A375" s="6"/>
      <c r="B375" s="35" t="s">
        <v>467</v>
      </c>
      <c r="C375" s="308">
        <v>17840915.809999999</v>
      </c>
      <c r="D375" s="308">
        <v>2388399.6</v>
      </c>
      <c r="E375" s="308">
        <v>20229315.41</v>
      </c>
      <c r="F375" s="309"/>
      <c r="G375" s="309">
        <v>65334</v>
      </c>
      <c r="H375" s="183">
        <v>0.52921784041732534</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16452.810000000085</v>
      </c>
      <c r="D377" s="306">
        <v>177605.39999999988</v>
      </c>
      <c r="E377" s="306">
        <v>194058.20999999996</v>
      </c>
      <c r="F377" s="307"/>
      <c r="G377" s="307">
        <v>1.53</v>
      </c>
      <c r="H377" s="182">
        <v>-8.1390734050648783E-2</v>
      </c>
      <c r="I377" s="59"/>
      <c r="J377" s="5"/>
    </row>
    <row r="378" spans="1:11" s="63" customFormat="1" ht="14.25" customHeight="1" x14ac:dyDescent="0.2">
      <c r="A378" s="61"/>
      <c r="B378" s="37" t="s">
        <v>224</v>
      </c>
      <c r="C378" s="306">
        <v>1936.819999999999</v>
      </c>
      <c r="D378" s="306">
        <v>78151.149999999994</v>
      </c>
      <c r="E378" s="306">
        <v>80087.969999999987</v>
      </c>
      <c r="F378" s="307"/>
      <c r="G378" s="307"/>
      <c r="H378" s="182">
        <v>-0.22099469117137693</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18389.630000000085</v>
      </c>
      <c r="D382" s="308">
        <v>255756.54999999987</v>
      </c>
      <c r="E382" s="308">
        <v>274146.18</v>
      </c>
      <c r="F382" s="309"/>
      <c r="G382" s="309">
        <v>1.53</v>
      </c>
      <c r="H382" s="183">
        <v>-0.12709026426369119</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145.19999999999999</v>
      </c>
      <c r="D385" s="306">
        <v>-3.27</v>
      </c>
      <c r="E385" s="306">
        <v>141.92999999999998</v>
      </c>
      <c r="F385" s="307"/>
      <c r="G385" s="307"/>
      <c r="H385" s="182">
        <v>4.0771430666568742E-2</v>
      </c>
      <c r="I385" s="56"/>
      <c r="J385" s="5"/>
    </row>
    <row r="386" spans="1:11" s="57" customFormat="1" ht="10.5" customHeight="1" x14ac:dyDescent="0.2">
      <c r="A386" s="6"/>
      <c r="B386" s="37" t="s">
        <v>125</v>
      </c>
      <c r="C386" s="306">
        <v>7819731.9199995957</v>
      </c>
      <c r="D386" s="306">
        <v>39215938.148002818</v>
      </c>
      <c r="E386" s="306">
        <v>47035670.06800241</v>
      </c>
      <c r="F386" s="307"/>
      <c r="G386" s="307">
        <v>150826.98000000019</v>
      </c>
      <c r="H386" s="182">
        <v>-3.805136512475471E-2</v>
      </c>
      <c r="I386" s="56"/>
      <c r="J386" s="5"/>
    </row>
    <row r="387" spans="1:11" s="57" customFormat="1" ht="10.5" customHeight="1" x14ac:dyDescent="0.2">
      <c r="A387" s="6"/>
      <c r="B387" s="37" t="s">
        <v>126</v>
      </c>
      <c r="C387" s="306">
        <v>32761.070000000076</v>
      </c>
      <c r="D387" s="306">
        <v>418393.27000000118</v>
      </c>
      <c r="E387" s="306">
        <v>451154.34000000125</v>
      </c>
      <c r="F387" s="307"/>
      <c r="G387" s="307">
        <v>2458.0100000000002</v>
      </c>
      <c r="H387" s="182"/>
      <c r="I387" s="56"/>
      <c r="J387" s="5"/>
    </row>
    <row r="388" spans="1:11" s="57" customFormat="1" ht="10.5" customHeight="1" x14ac:dyDescent="0.2">
      <c r="A388" s="6"/>
      <c r="B388" s="37" t="s">
        <v>127</v>
      </c>
      <c r="C388" s="306">
        <v>2498015.4299999974</v>
      </c>
      <c r="D388" s="306">
        <v>26854526.870000008</v>
      </c>
      <c r="E388" s="306">
        <v>29352542.300000004</v>
      </c>
      <c r="F388" s="307"/>
      <c r="G388" s="307">
        <v>86369.900000000009</v>
      </c>
      <c r="H388" s="182"/>
      <c r="I388" s="56"/>
      <c r="J388" s="5"/>
    </row>
    <row r="389" spans="1:11" s="57" customFormat="1" ht="10.5" customHeight="1" x14ac:dyDescent="0.2">
      <c r="A389" s="6"/>
      <c r="B389" s="37" t="s">
        <v>133</v>
      </c>
      <c r="C389" s="306">
        <v>510300.53000000201</v>
      </c>
      <c r="D389" s="306">
        <v>1472614.110000001</v>
      </c>
      <c r="E389" s="306">
        <v>1982914.6400000032</v>
      </c>
      <c r="F389" s="307"/>
      <c r="G389" s="307">
        <v>13304.310000000001</v>
      </c>
      <c r="H389" s="182">
        <v>0.2662583443104416</v>
      </c>
      <c r="I389" s="56"/>
      <c r="J389" s="5"/>
    </row>
    <row r="390" spans="1:11" s="57" customFormat="1" ht="10.5" customHeight="1" x14ac:dyDescent="0.2">
      <c r="A390" s="6"/>
      <c r="B390" s="37" t="s">
        <v>134</v>
      </c>
      <c r="C390" s="306">
        <v>61638.159999999967</v>
      </c>
      <c r="D390" s="306">
        <v>499264.82999999949</v>
      </c>
      <c r="E390" s="306">
        <v>560902.98999999941</v>
      </c>
      <c r="F390" s="307"/>
      <c r="G390" s="307">
        <v>1631.87</v>
      </c>
      <c r="H390" s="182">
        <v>-0.26070351020952698</v>
      </c>
      <c r="I390" s="56"/>
      <c r="J390" s="5"/>
      <c r="K390" s="5"/>
    </row>
    <row r="391" spans="1:11" s="57" customFormat="1" ht="10.5" customHeight="1" x14ac:dyDescent="0.2">
      <c r="A391" s="6"/>
      <c r="B391" s="37" t="s">
        <v>24</v>
      </c>
      <c r="C391" s="306">
        <v>2478142.8699999978</v>
      </c>
      <c r="D391" s="306">
        <v>2083423.2199999997</v>
      </c>
      <c r="E391" s="306">
        <v>4561566.089999998</v>
      </c>
      <c r="F391" s="307"/>
      <c r="G391" s="307">
        <v>12127.73</v>
      </c>
      <c r="H391" s="182">
        <v>0.20346286296688154</v>
      </c>
      <c r="I391" s="56"/>
    </row>
    <row r="392" spans="1:11" s="57" customFormat="1" ht="10.5" customHeight="1" x14ac:dyDescent="0.2">
      <c r="A392" s="6"/>
      <c r="B392" s="37" t="s">
        <v>138</v>
      </c>
      <c r="C392" s="306">
        <v>570637.45999999961</v>
      </c>
      <c r="D392" s="306">
        <v>366995.24999999983</v>
      </c>
      <c r="E392" s="306">
        <v>937632.7099999995</v>
      </c>
      <c r="F392" s="307"/>
      <c r="G392" s="307">
        <v>3800</v>
      </c>
      <c r="H392" s="182">
        <v>3.2977026713731039E-2</v>
      </c>
      <c r="I392" s="56"/>
    </row>
    <row r="393" spans="1:11" s="57" customFormat="1" ht="10.5" customHeight="1" x14ac:dyDescent="0.2">
      <c r="A393" s="6"/>
      <c r="B393" s="37" t="s">
        <v>34</v>
      </c>
      <c r="C393" s="306">
        <v>31054017.230002437</v>
      </c>
      <c r="D393" s="306">
        <v>6574921.8199998466</v>
      </c>
      <c r="E393" s="306">
        <v>37628939.050002284</v>
      </c>
      <c r="F393" s="307"/>
      <c r="G393" s="307">
        <v>70230.899999999863</v>
      </c>
      <c r="H393" s="182">
        <v>-6.0761036016038106E-2</v>
      </c>
      <c r="I393" s="56"/>
      <c r="J393" s="5"/>
    </row>
    <row r="394" spans="1:11" s="57" customFormat="1" ht="10.5" customHeight="1" x14ac:dyDescent="0.2">
      <c r="A394" s="6"/>
      <c r="B394" s="37" t="s">
        <v>140</v>
      </c>
      <c r="C394" s="306">
        <v>7204.8600000000015</v>
      </c>
      <c r="D394" s="306">
        <v>1200.5</v>
      </c>
      <c r="E394" s="306">
        <v>8405.36</v>
      </c>
      <c r="F394" s="307"/>
      <c r="G394" s="307"/>
      <c r="H394" s="182"/>
      <c r="I394" s="56"/>
      <c r="J394" s="5"/>
    </row>
    <row r="395" spans="1:11" s="57" customFormat="1" ht="10.5" customHeight="1" x14ac:dyDescent="0.2">
      <c r="A395" s="6"/>
      <c r="B395" s="37" t="s">
        <v>129</v>
      </c>
      <c r="C395" s="306">
        <v>2397576.8300000173</v>
      </c>
      <c r="D395" s="306">
        <v>21528936.660000004</v>
      </c>
      <c r="E395" s="306">
        <v>23926513.490000021</v>
      </c>
      <c r="F395" s="307"/>
      <c r="G395" s="307">
        <v>99151.13</v>
      </c>
      <c r="H395" s="182">
        <v>0.12085566755024191</v>
      </c>
      <c r="I395" s="56"/>
      <c r="J395" s="5"/>
    </row>
    <row r="396" spans="1:11" s="57" customFormat="1" ht="11.25" customHeight="1" x14ac:dyDescent="0.2">
      <c r="A396" s="6"/>
      <c r="B396" s="37" t="s">
        <v>381</v>
      </c>
      <c r="C396" s="306">
        <v>22688.160000000044</v>
      </c>
      <c r="D396" s="306">
        <v>19738</v>
      </c>
      <c r="E396" s="306">
        <v>42426.160000000047</v>
      </c>
      <c r="F396" s="307"/>
      <c r="G396" s="307">
        <v>30</v>
      </c>
      <c r="H396" s="182"/>
      <c r="I396" s="56"/>
      <c r="J396" s="5"/>
    </row>
    <row r="397" spans="1:11" s="57" customFormat="1" ht="11.25" customHeight="1" x14ac:dyDescent="0.2">
      <c r="A397" s="6"/>
      <c r="B397" s="16" t="s">
        <v>427</v>
      </c>
      <c r="C397" s="306">
        <v>1230</v>
      </c>
      <c r="D397" s="306">
        <v>1000</v>
      </c>
      <c r="E397" s="306">
        <v>2230</v>
      </c>
      <c r="F397" s="307"/>
      <c r="G397" s="307"/>
      <c r="H397" s="182">
        <v>0.10396039603960405</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v>84004.355211999995</v>
      </c>
      <c r="E399" s="306">
        <v>84004.355211999995</v>
      </c>
      <c r="F399" s="307"/>
      <c r="G399" s="307"/>
      <c r="H399" s="182">
        <v>-0.11477252465008914</v>
      </c>
      <c r="I399" s="56"/>
      <c r="J399" s="5"/>
    </row>
    <row r="400" spans="1:11" s="60" customFormat="1" ht="10.5" customHeight="1" x14ac:dyDescent="0.2">
      <c r="A400" s="24"/>
      <c r="B400" s="37" t="s">
        <v>179</v>
      </c>
      <c r="C400" s="306">
        <v>2310.9300000000003</v>
      </c>
      <c r="D400" s="306">
        <v>359286.67999999993</v>
      </c>
      <c r="E400" s="306">
        <v>361597.60999999993</v>
      </c>
      <c r="F400" s="307"/>
      <c r="G400" s="307">
        <v>323.10000000000002</v>
      </c>
      <c r="H400" s="182">
        <v>0.27583835853842187</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80663.8</v>
      </c>
      <c r="D403" s="306">
        <v>23602</v>
      </c>
      <c r="E403" s="306">
        <v>104265.8</v>
      </c>
      <c r="F403" s="307"/>
      <c r="G403" s="307"/>
      <c r="H403" s="182">
        <v>0.89443293724335926</v>
      </c>
      <c r="I403" s="59"/>
    </row>
    <row r="404" spans="1:11" s="60" customFormat="1" ht="13.5" customHeight="1" x14ac:dyDescent="0.2">
      <c r="A404" s="24"/>
      <c r="B404" s="37" t="s">
        <v>424</v>
      </c>
      <c r="C404" s="306">
        <v>24</v>
      </c>
      <c r="D404" s="306">
        <v>70160</v>
      </c>
      <c r="E404" s="306">
        <v>70184</v>
      </c>
      <c r="F404" s="307"/>
      <c r="G404" s="307">
        <v>60</v>
      </c>
      <c r="H404" s="182"/>
      <c r="I404" s="59"/>
    </row>
    <row r="405" spans="1:11" s="60" customFormat="1" ht="10.5" customHeight="1" x14ac:dyDescent="0.2">
      <c r="A405" s="24"/>
      <c r="B405" s="37" t="s">
        <v>280</v>
      </c>
      <c r="C405" s="306"/>
      <c r="D405" s="306">
        <v>-2793662.5799999894</v>
      </c>
      <c r="E405" s="306">
        <v>-2793662.5799999894</v>
      </c>
      <c r="F405" s="307"/>
      <c r="G405" s="307">
        <v>-10823.27</v>
      </c>
      <c r="H405" s="182">
        <v>0.29247283293232762</v>
      </c>
      <c r="I405" s="59"/>
      <c r="J405" s="5"/>
    </row>
    <row r="406" spans="1:11" s="60" customFormat="1" ht="10.5" customHeight="1" x14ac:dyDescent="0.2">
      <c r="A406" s="24"/>
      <c r="B406" s="35" t="s">
        <v>246</v>
      </c>
      <c r="C406" s="308">
        <v>47537088.450002037</v>
      </c>
      <c r="D406" s="308">
        <v>96780339.863214701</v>
      </c>
      <c r="E406" s="308">
        <v>144317428.31321672</v>
      </c>
      <c r="F406" s="309"/>
      <c r="G406" s="309">
        <v>429490.66000000003</v>
      </c>
      <c r="H406" s="183">
        <v>2.3703112205724297E-2</v>
      </c>
      <c r="I406" s="59"/>
      <c r="J406" s="5"/>
      <c r="K406" s="209" t="b">
        <f>IF(ABS(E406-SUM(E385:E405))&lt;0.001,TRUE,FALSE)</f>
        <v>1</v>
      </c>
    </row>
    <row r="407" spans="1:11" s="60" customFormat="1" ht="10.5" customHeight="1" x14ac:dyDescent="0.2">
      <c r="A407" s="24"/>
      <c r="B407" s="35" t="s">
        <v>287</v>
      </c>
      <c r="C407" s="308">
        <v>2632874359.290524</v>
      </c>
      <c r="D407" s="308">
        <v>7422270458.7731857</v>
      </c>
      <c r="E407" s="308">
        <v>10055144818.063713</v>
      </c>
      <c r="F407" s="309">
        <v>105002152.60999639</v>
      </c>
      <c r="G407" s="309">
        <v>41161465.679000042</v>
      </c>
      <c r="H407" s="183">
        <v>5.5069299095875213E-2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1163060275.9093182</v>
      </c>
      <c r="D410" s="306">
        <v>1322695671.9999528</v>
      </c>
      <c r="E410" s="306">
        <v>2485755947.9092717</v>
      </c>
      <c r="F410" s="307">
        <v>222177454.13867235</v>
      </c>
      <c r="G410" s="307">
        <v>16284613.750783879</v>
      </c>
      <c r="H410" s="182">
        <v>-4.2511908799698905E-2</v>
      </c>
      <c r="I410" s="59"/>
      <c r="J410" s="5"/>
    </row>
    <row r="411" spans="1:11" s="60" customFormat="1" ht="10.5" customHeight="1" x14ac:dyDescent="0.2">
      <c r="A411" s="24"/>
      <c r="B411" s="37" t="s">
        <v>442</v>
      </c>
      <c r="C411" s="306">
        <v>2419345.7799996105</v>
      </c>
      <c r="D411" s="306">
        <v>1269086.5200000838</v>
      </c>
      <c r="E411" s="306">
        <v>3688432.2999996943</v>
      </c>
      <c r="F411" s="307">
        <v>171790.36999999968</v>
      </c>
      <c r="G411" s="307">
        <v>16831.110000000022</v>
      </c>
      <c r="H411" s="182">
        <v>-0.53527904696582762</v>
      </c>
      <c r="I411" s="59"/>
      <c r="J411" s="5"/>
    </row>
    <row r="412" spans="1:11" s="57" customFormat="1" ht="10.5" customHeight="1" x14ac:dyDescent="0.2">
      <c r="A412" s="6"/>
      <c r="B412" s="37" t="s">
        <v>147</v>
      </c>
      <c r="C412" s="306">
        <v>3672908.6500023571</v>
      </c>
      <c r="D412" s="306">
        <v>4035508.0499987705</v>
      </c>
      <c r="E412" s="306">
        <v>7708416.700001128</v>
      </c>
      <c r="F412" s="307">
        <v>623478.4199999983</v>
      </c>
      <c r="G412" s="307">
        <v>30521.140000000491</v>
      </c>
      <c r="H412" s="182">
        <v>-7.2756467356222654E-2</v>
      </c>
      <c r="I412" s="56"/>
      <c r="J412" s="5"/>
    </row>
    <row r="413" spans="1:11" s="57" customFormat="1" ht="10.5" customHeight="1" x14ac:dyDescent="0.2">
      <c r="A413" s="6"/>
      <c r="B413" s="37" t="s">
        <v>148</v>
      </c>
      <c r="C413" s="306">
        <v>20742288.059953559</v>
      </c>
      <c r="D413" s="306">
        <v>24650443.60999427</v>
      </c>
      <c r="E413" s="306">
        <v>45392731.669947833</v>
      </c>
      <c r="F413" s="307">
        <v>3609417.4800005276</v>
      </c>
      <c r="G413" s="307">
        <v>198200.46999999223</v>
      </c>
      <c r="H413" s="182">
        <v>-6.7256159039744356E-2</v>
      </c>
      <c r="I413" s="56"/>
      <c r="J413" s="5"/>
    </row>
    <row r="414" spans="1:11" s="60" customFormat="1" ht="10.5" customHeight="1" x14ac:dyDescent="0.2">
      <c r="A414" s="24"/>
      <c r="B414" s="37" t="s">
        <v>125</v>
      </c>
      <c r="C414" s="306">
        <v>8279916.6599995885</v>
      </c>
      <c r="D414" s="306">
        <v>8974287.7800023854</v>
      </c>
      <c r="E414" s="306">
        <v>17254204.440001972</v>
      </c>
      <c r="F414" s="307">
        <v>1493744.899999944</v>
      </c>
      <c r="G414" s="307">
        <v>186509.89000000118</v>
      </c>
      <c r="H414" s="182">
        <v>4.7034902378991994E-2</v>
      </c>
      <c r="I414" s="59"/>
      <c r="J414" s="5"/>
    </row>
    <row r="415" spans="1:11" s="60" customFormat="1" ht="10.5" customHeight="1" x14ac:dyDescent="0.2">
      <c r="A415" s="24"/>
      <c r="B415" s="37" t="s">
        <v>149</v>
      </c>
      <c r="C415" s="306">
        <v>224798.9200000253</v>
      </c>
      <c r="D415" s="306">
        <v>1078173.7699999572</v>
      </c>
      <c r="E415" s="306">
        <v>1302972.6899999825</v>
      </c>
      <c r="F415" s="307">
        <v>3821.2999999999984</v>
      </c>
      <c r="G415" s="307">
        <v>5006.0100000000029</v>
      </c>
      <c r="H415" s="182">
        <v>-0.14543691030827355</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692.6</v>
      </c>
      <c r="D417" s="306">
        <v>-265945386</v>
      </c>
      <c r="E417" s="306">
        <v>-265944693.40000001</v>
      </c>
      <c r="F417" s="307">
        <v>-332801</v>
      </c>
      <c r="G417" s="307">
        <v>-1759244</v>
      </c>
      <c r="H417" s="182">
        <v>0.32554790777980758</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160157.78433000002</v>
      </c>
      <c r="E419" s="306">
        <v>160157.78433000002</v>
      </c>
      <c r="F419" s="307"/>
      <c r="G419" s="307"/>
      <c r="H419" s="182"/>
      <c r="I419" s="59"/>
      <c r="K419" s="209"/>
    </row>
    <row r="420" spans="1:11" s="60" customFormat="1" ht="10.5" customHeight="1" x14ac:dyDescent="0.2">
      <c r="A420" s="24"/>
      <c r="B420" s="575" t="s">
        <v>491</v>
      </c>
      <c r="C420" s="306"/>
      <c r="D420" s="306">
        <v>935499.48999999347</v>
      </c>
      <c r="E420" s="306">
        <v>935499.48999999347</v>
      </c>
      <c r="F420" s="307"/>
      <c r="G420" s="307">
        <v>7927.9899999999761</v>
      </c>
      <c r="H420" s="182"/>
      <c r="I420" s="59"/>
      <c r="K420" s="209"/>
    </row>
    <row r="421" spans="1:11" s="60" customFormat="1" ht="10.5" customHeight="1" x14ac:dyDescent="0.2">
      <c r="A421" s="24"/>
      <c r="B421" s="41" t="s">
        <v>150</v>
      </c>
      <c r="C421" s="311">
        <v>1198400226.5792735</v>
      </c>
      <c r="D421" s="311">
        <v>1097853443.0042787</v>
      </c>
      <c r="E421" s="311">
        <v>2296253669.5835519</v>
      </c>
      <c r="F421" s="312">
        <v>227746905.60867283</v>
      </c>
      <c r="G421" s="312">
        <v>14970366.360783873</v>
      </c>
      <c r="H421" s="184">
        <v>-7.408619723190224E-2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30.9.2024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14946191257.900829</v>
      </c>
      <c r="E434" s="306">
        <v>14946191257.900829</v>
      </c>
      <c r="F434" s="307">
        <v>25220439.179999992</v>
      </c>
      <c r="G434" s="307">
        <v>76003551.590000495</v>
      </c>
      <c r="H434" s="182">
        <v>7.0438340330991167E-2</v>
      </c>
      <c r="I434" s="56"/>
      <c r="J434" s="5"/>
    </row>
    <row r="435" spans="1:11" s="57" customFormat="1" ht="10.5" customHeight="1" x14ac:dyDescent="0.2">
      <c r="A435" s="6"/>
      <c r="B435" s="16" t="s">
        <v>10</v>
      </c>
      <c r="C435" s="306">
        <v>3461118331.400733</v>
      </c>
      <c r="D435" s="306"/>
      <c r="E435" s="306">
        <v>3461118331.400733</v>
      </c>
      <c r="F435" s="307">
        <v>96560.800000000221</v>
      </c>
      <c r="G435" s="307">
        <v>20763339.749999754</v>
      </c>
      <c r="H435" s="182">
        <v>2.5997148824233873E-2</v>
      </c>
      <c r="I435" s="56"/>
      <c r="J435" s="5"/>
    </row>
    <row r="436" spans="1:11" s="60" customFormat="1" ht="10.5" customHeight="1" x14ac:dyDescent="0.2">
      <c r="A436" s="24"/>
      <c r="B436" s="16" t="s">
        <v>9</v>
      </c>
      <c r="C436" s="306">
        <v>249983.29000000126</v>
      </c>
      <c r="D436" s="306"/>
      <c r="E436" s="306">
        <v>249983.29000000126</v>
      </c>
      <c r="F436" s="307"/>
      <c r="G436" s="307">
        <v>229.65999999999997</v>
      </c>
      <c r="H436" s="182"/>
      <c r="I436" s="59"/>
      <c r="J436" s="5"/>
    </row>
    <row r="437" spans="1:11" s="60" customFormat="1" x14ac:dyDescent="0.2">
      <c r="A437" s="24"/>
      <c r="B437" s="16" t="s">
        <v>299</v>
      </c>
      <c r="C437" s="306">
        <v>343882320.42995793</v>
      </c>
      <c r="D437" s="306"/>
      <c r="E437" s="306">
        <v>343882320.42995793</v>
      </c>
      <c r="F437" s="307"/>
      <c r="G437" s="307">
        <v>1242053.9799999697</v>
      </c>
      <c r="H437" s="182">
        <v>6.5182411912497296E-2</v>
      </c>
      <c r="I437" s="59"/>
      <c r="J437" s="5"/>
    </row>
    <row r="438" spans="1:11" s="57" customFormat="1" x14ac:dyDescent="0.2">
      <c r="A438" s="6"/>
      <c r="B438" s="16" t="s">
        <v>11</v>
      </c>
      <c r="C438" s="306">
        <v>1759054.610000005</v>
      </c>
      <c r="D438" s="306"/>
      <c r="E438" s="306">
        <v>1759054.610000005</v>
      </c>
      <c r="F438" s="307"/>
      <c r="G438" s="307">
        <v>1716605.080000005</v>
      </c>
      <c r="H438" s="182">
        <v>6.268186881893012E-3</v>
      </c>
      <c r="I438" s="56"/>
      <c r="J438" s="5"/>
    </row>
    <row r="439" spans="1:11" s="57" customFormat="1" ht="10.5" customHeight="1" x14ac:dyDescent="0.2">
      <c r="A439" s="6"/>
      <c r="B439" s="16" t="s">
        <v>75</v>
      </c>
      <c r="C439" s="306">
        <v>48404182.160037197</v>
      </c>
      <c r="D439" s="306"/>
      <c r="E439" s="306">
        <v>48404182.160037197</v>
      </c>
      <c r="F439" s="313"/>
      <c r="G439" s="313">
        <v>254849.74000000439</v>
      </c>
      <c r="H439" s="185">
        <v>4.6568673205206412E-2</v>
      </c>
      <c r="I439" s="66"/>
      <c r="J439" s="5"/>
    </row>
    <row r="440" spans="1:11" s="57" customFormat="1" ht="10.5" customHeight="1" x14ac:dyDescent="0.2">
      <c r="A440" s="6"/>
      <c r="B440" s="16" t="s">
        <v>85</v>
      </c>
      <c r="C440" s="306">
        <v>7686499.0599999484</v>
      </c>
      <c r="D440" s="306">
        <v>1502849115.2499752</v>
      </c>
      <c r="E440" s="306">
        <v>1510535614.3099751</v>
      </c>
      <c r="F440" s="313">
        <v>1510535614.3099751</v>
      </c>
      <c r="G440" s="313">
        <v>8326415.1200000001</v>
      </c>
      <c r="H440" s="185">
        <v>1.2651522859528974E-2</v>
      </c>
      <c r="I440" s="66"/>
      <c r="J440" s="5"/>
    </row>
    <row r="441" spans="1:11" s="57" customFormat="1" ht="10.5" customHeight="1" x14ac:dyDescent="0.2">
      <c r="A441" s="6"/>
      <c r="B441" s="37" t="s">
        <v>25</v>
      </c>
      <c r="C441" s="306">
        <v>10631078.879997799</v>
      </c>
      <c r="D441" s="306">
        <v>1691853.1</v>
      </c>
      <c r="E441" s="306">
        <v>12322931.979997801</v>
      </c>
      <c r="F441" s="313">
        <v>4066.0900000000011</v>
      </c>
      <c r="G441" s="313">
        <v>39147.729999999996</v>
      </c>
      <c r="H441" s="185">
        <v>7.4136542863847854E-2</v>
      </c>
      <c r="I441" s="56"/>
      <c r="J441" s="5"/>
    </row>
    <row r="442" spans="1:11" s="57" customFormat="1" ht="10.5" customHeight="1" x14ac:dyDescent="0.2">
      <c r="A442" s="6"/>
      <c r="B442" s="37" t="s">
        <v>48</v>
      </c>
      <c r="C442" s="306"/>
      <c r="D442" s="306">
        <v>5115976.0989301782</v>
      </c>
      <c r="E442" s="306">
        <v>5115976.0989301782</v>
      </c>
      <c r="F442" s="307">
        <v>1201.6766700000001</v>
      </c>
      <c r="G442" s="307">
        <v>15111.175090000017</v>
      </c>
      <c r="H442" s="182">
        <v>-1.9612656243862214E-2</v>
      </c>
      <c r="I442" s="56"/>
      <c r="J442" s="5"/>
    </row>
    <row r="443" spans="1:11" s="60" customFormat="1" ht="10.5" customHeight="1" x14ac:dyDescent="0.2">
      <c r="A443" s="24"/>
      <c r="B443" s="37" t="s">
        <v>355</v>
      </c>
      <c r="C443" s="306">
        <v>79719.220000000118</v>
      </c>
      <c r="D443" s="306">
        <v>12808330.801368024</v>
      </c>
      <c r="E443" s="306">
        <v>12888050.021368025</v>
      </c>
      <c r="F443" s="307"/>
      <c r="G443" s="307">
        <v>24161.580000000034</v>
      </c>
      <c r="H443" s="182"/>
      <c r="I443" s="59"/>
      <c r="J443" s="5"/>
    </row>
    <row r="444" spans="1:11" s="57" customFormat="1" ht="12.75" customHeight="1" x14ac:dyDescent="0.2">
      <c r="A444" s="6"/>
      <c r="B444" s="37" t="s">
        <v>79</v>
      </c>
      <c r="C444" s="314"/>
      <c r="D444" s="306">
        <v>88159129.042000189</v>
      </c>
      <c r="E444" s="306">
        <v>88159129.042000189</v>
      </c>
      <c r="F444" s="313"/>
      <c r="G444" s="313">
        <v>110120.12000000002</v>
      </c>
      <c r="H444" s="185">
        <v>1.8935929974343457E-2</v>
      </c>
      <c r="I444" s="56"/>
    </row>
    <row r="445" spans="1:11" s="57" customFormat="1" ht="10.5" customHeight="1" x14ac:dyDescent="0.2">
      <c r="A445" s="6"/>
      <c r="B445" s="563" t="s">
        <v>432</v>
      </c>
      <c r="C445" s="314">
        <v>370283153.15853345</v>
      </c>
      <c r="D445" s="306">
        <v>484148825.89632165</v>
      </c>
      <c r="E445" s="306">
        <v>854431979.05485511</v>
      </c>
      <c r="F445" s="313"/>
      <c r="G445" s="313">
        <v>5996939.7199999504</v>
      </c>
      <c r="H445" s="185">
        <v>3.5562319553796629E-2</v>
      </c>
      <c r="I445" s="56"/>
      <c r="J445" s="5"/>
    </row>
    <row r="446" spans="1:11" s="57" customFormat="1" ht="10.5" customHeight="1" x14ac:dyDescent="0.2">
      <c r="A446" s="6"/>
      <c r="B446" s="563" t="s">
        <v>440</v>
      </c>
      <c r="C446" s="314">
        <v>12829424.669999938</v>
      </c>
      <c r="D446" s="306">
        <v>4026933.9200000246</v>
      </c>
      <c r="E446" s="306">
        <v>16856358.589999963</v>
      </c>
      <c r="F446" s="313"/>
      <c r="G446" s="313">
        <v>90944.840000000055</v>
      </c>
      <c r="H446" s="185"/>
      <c r="I446" s="56"/>
      <c r="J446" s="5"/>
    </row>
    <row r="447" spans="1:11" s="60" customFormat="1" ht="15" customHeight="1" x14ac:dyDescent="0.2">
      <c r="A447" s="24"/>
      <c r="B447" s="574" t="s">
        <v>457</v>
      </c>
      <c r="C447" s="314"/>
      <c r="D447" s="306">
        <v>17514.77</v>
      </c>
      <c r="E447" s="306">
        <v>17514.77</v>
      </c>
      <c r="F447" s="313"/>
      <c r="G447" s="313"/>
      <c r="H447" s="185">
        <v>-0.64579581513837803</v>
      </c>
      <c r="I447" s="56"/>
      <c r="J447" s="5"/>
      <c r="K447" s="57"/>
    </row>
    <row r="448" spans="1:11" s="60" customFormat="1" ht="16.5" customHeight="1" x14ac:dyDescent="0.2">
      <c r="A448" s="24"/>
      <c r="B448" s="574" t="s">
        <v>476</v>
      </c>
      <c r="C448" s="314">
        <v>45911989.300001226</v>
      </c>
      <c r="D448" s="306">
        <v>65839328.999997549</v>
      </c>
      <c r="E448" s="306">
        <v>111751318.29999876</v>
      </c>
      <c r="F448" s="313">
        <v>1388</v>
      </c>
      <c r="G448" s="313">
        <v>387882.8199999996</v>
      </c>
      <c r="H448" s="185">
        <v>-0.32082940845317431</v>
      </c>
      <c r="I448" s="56"/>
      <c r="J448" s="5"/>
      <c r="K448" s="57"/>
    </row>
    <row r="449" spans="1:11" s="60" customFormat="1" ht="14.25" customHeight="1" x14ac:dyDescent="0.2">
      <c r="A449" s="24"/>
      <c r="B449" s="574" t="s">
        <v>493</v>
      </c>
      <c r="C449" s="314"/>
      <c r="D449" s="306">
        <v>14179194.903489998</v>
      </c>
      <c r="E449" s="306">
        <v>14179194.903489998</v>
      </c>
      <c r="F449" s="313"/>
      <c r="G449" s="313"/>
      <c r="H449" s="185"/>
      <c r="I449" s="56"/>
      <c r="J449" s="5"/>
      <c r="K449" s="57"/>
    </row>
    <row r="450" spans="1:11" s="60" customFormat="1" ht="14.25" customHeight="1" x14ac:dyDescent="0.2">
      <c r="A450" s="24"/>
      <c r="B450" s="563" t="s">
        <v>445</v>
      </c>
      <c r="C450" s="314"/>
      <c r="D450" s="306">
        <v>269704.49000013823</v>
      </c>
      <c r="E450" s="306">
        <v>269704.49000013823</v>
      </c>
      <c r="F450" s="313"/>
      <c r="G450" s="313">
        <v>877.94000000001711</v>
      </c>
      <c r="H450" s="185">
        <v>9.5536926141275291E-3</v>
      </c>
      <c r="I450" s="56"/>
      <c r="J450" s="5"/>
      <c r="K450" s="57"/>
    </row>
    <row r="451" spans="1:11" ht="14.25" customHeight="1" x14ac:dyDescent="0.2">
      <c r="A451" s="2"/>
      <c r="B451" s="16" t="s">
        <v>280</v>
      </c>
      <c r="C451" s="310"/>
      <c r="D451" s="306">
        <v>-687743646.11003613</v>
      </c>
      <c r="E451" s="306">
        <v>-687743646.11003613</v>
      </c>
      <c r="F451" s="313"/>
      <c r="G451" s="313">
        <v>-4273711.6100000171</v>
      </c>
      <c r="H451" s="185">
        <v>0.36456290510768974</v>
      </c>
      <c r="I451" s="59"/>
      <c r="J451" s="60"/>
      <c r="K451" s="60"/>
    </row>
    <row r="452" spans="1:11" ht="10.5" customHeight="1" x14ac:dyDescent="0.2">
      <c r="A452" s="2"/>
      <c r="B452" s="29" t="s">
        <v>156</v>
      </c>
      <c r="C452" s="308">
        <v>4302835736.1792603</v>
      </c>
      <c r="D452" s="308">
        <v>16437553519.062878</v>
      </c>
      <c r="E452" s="308">
        <v>20740389255.242138</v>
      </c>
      <c r="F452" s="315">
        <v>1535859270.0566454</v>
      </c>
      <c r="G452" s="315">
        <v>110698519.23509017</v>
      </c>
      <c r="H452" s="186">
        <v>4.7531448707671453E-2</v>
      </c>
      <c r="I452" s="69"/>
      <c r="K452" s="209" t="b">
        <f>IF(ABS(E452-SUM(E434:E451))&lt;0.001,TRUE,FALSE)</f>
        <v>1</v>
      </c>
    </row>
    <row r="453" spans="1:11" ht="21" customHeight="1" x14ac:dyDescent="0.2">
      <c r="A453" s="2"/>
      <c r="B453" s="29" t="s">
        <v>153</v>
      </c>
      <c r="C453" s="308"/>
      <c r="D453" s="308">
        <v>324636.56</v>
      </c>
      <c r="E453" s="308">
        <v>324636.56</v>
      </c>
      <c r="F453" s="315"/>
      <c r="G453" s="315"/>
      <c r="H453" s="186">
        <v>-8.7236655889155745E-2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1075338038.6098042</v>
      </c>
      <c r="D456" s="317">
        <v>3607258354.1297898</v>
      </c>
      <c r="E456" s="317">
        <v>4682596392.7395935</v>
      </c>
      <c r="F456" s="318"/>
      <c r="G456" s="318">
        <v>25685779.949999887</v>
      </c>
      <c r="H456" s="281">
        <v>7.3059574084633816E-2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312062205.49989784</v>
      </c>
      <c r="D458" s="317">
        <v>104255627.53998701</v>
      </c>
      <c r="E458" s="317">
        <v>416317833.03988487</v>
      </c>
      <c r="F458" s="318"/>
      <c r="G458" s="318">
        <v>2354006.7400000012</v>
      </c>
      <c r="H458" s="281">
        <v>2.5110372678147197E-2</v>
      </c>
      <c r="I458" s="69"/>
    </row>
    <row r="459" spans="1:11" ht="10.5" customHeight="1" x14ac:dyDescent="0.2">
      <c r="A459" s="2"/>
      <c r="B459" s="16" t="s">
        <v>258</v>
      </c>
      <c r="C459" s="317">
        <v>55099306.929999664</v>
      </c>
      <c r="D459" s="317">
        <v>15125394.650000002</v>
      </c>
      <c r="E459" s="317">
        <v>70224701.57999967</v>
      </c>
      <c r="F459" s="318"/>
      <c r="G459" s="318">
        <v>230082.66999999987</v>
      </c>
      <c r="H459" s="281">
        <v>0.16552278781046925</v>
      </c>
      <c r="I459" s="69"/>
    </row>
    <row r="460" spans="1:11" ht="10.5" customHeight="1" x14ac:dyDescent="0.2">
      <c r="A460" s="2"/>
      <c r="B460" s="67" t="s">
        <v>259</v>
      </c>
      <c r="C460" s="317">
        <v>208559973.37000006</v>
      </c>
      <c r="D460" s="317">
        <v>63461024.87000028</v>
      </c>
      <c r="E460" s="317">
        <v>272020998.24000037</v>
      </c>
      <c r="F460" s="318"/>
      <c r="G460" s="318">
        <v>1307030.56</v>
      </c>
      <c r="H460" s="281">
        <v>-1.8686187719841207E-2</v>
      </c>
      <c r="I460" s="69"/>
    </row>
    <row r="461" spans="1:11" ht="10.5" customHeight="1" x14ac:dyDescent="0.2">
      <c r="A461" s="2"/>
      <c r="B461" s="67" t="s">
        <v>260</v>
      </c>
      <c r="C461" s="317">
        <v>7684358.4500005022</v>
      </c>
      <c r="D461" s="317">
        <v>16608209.980001045</v>
      </c>
      <c r="E461" s="317">
        <v>24292568.430001546</v>
      </c>
      <c r="F461" s="318"/>
      <c r="G461" s="318">
        <v>124969.09000000004</v>
      </c>
      <c r="H461" s="281">
        <v>0.11083475416857147</v>
      </c>
      <c r="I461" s="71"/>
    </row>
    <row r="462" spans="1:11" ht="18.75" customHeight="1" x14ac:dyDescent="0.2">
      <c r="A462" s="2"/>
      <c r="B462" s="67" t="s">
        <v>261</v>
      </c>
      <c r="C462" s="317"/>
      <c r="D462" s="317">
        <v>10900093.780000074</v>
      </c>
      <c r="E462" s="317">
        <v>10900093.780000074</v>
      </c>
      <c r="F462" s="318"/>
      <c r="G462" s="318">
        <v>82143.950000000026</v>
      </c>
      <c r="H462" s="281">
        <v>2.3410024031859322E-2</v>
      </c>
      <c r="I462" s="69"/>
    </row>
    <row r="463" spans="1:11" ht="10.5" customHeight="1" x14ac:dyDescent="0.2">
      <c r="A463" s="2"/>
      <c r="B463" s="67" t="s">
        <v>262</v>
      </c>
      <c r="C463" s="317">
        <v>7124930.6100001046</v>
      </c>
      <c r="D463" s="317">
        <v>61023105.630000293</v>
      </c>
      <c r="E463" s="317">
        <v>68148036.240000397</v>
      </c>
      <c r="F463" s="318"/>
      <c r="G463" s="318">
        <v>232619.97000000038</v>
      </c>
      <c r="H463" s="281">
        <v>3.8924084204656761E-2</v>
      </c>
      <c r="I463" s="69"/>
    </row>
    <row r="464" spans="1:11" ht="10.5" customHeight="1" x14ac:dyDescent="0.2">
      <c r="A464" s="2"/>
      <c r="B464" s="67" t="s">
        <v>264</v>
      </c>
      <c r="C464" s="317"/>
      <c r="D464" s="317">
        <v>241725115.4299975</v>
      </c>
      <c r="E464" s="317">
        <v>241725115.4299975</v>
      </c>
      <c r="F464" s="318"/>
      <c r="G464" s="318">
        <v>1106263.4499999993</v>
      </c>
      <c r="H464" s="281">
        <v>5.4186127883290691E-2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477406.38999999571</v>
      </c>
      <c r="D467" s="317">
        <v>1783656.6800000584</v>
      </c>
      <c r="E467" s="317">
        <v>2261063.0700000543</v>
      </c>
      <c r="F467" s="318"/>
      <c r="G467" s="318">
        <v>8680.9600000000028</v>
      </c>
      <c r="H467" s="281">
        <v>-4.2377262247021985E-2</v>
      </c>
      <c r="I467" s="69"/>
    </row>
    <row r="468" spans="1:11" ht="10.5" customHeight="1" x14ac:dyDescent="0.2">
      <c r="A468" s="2"/>
      <c r="B468" s="16" t="s">
        <v>270</v>
      </c>
      <c r="C468" s="317"/>
      <c r="D468" s="317">
        <v>-3724.73</v>
      </c>
      <c r="E468" s="317">
        <v>-3724.73</v>
      </c>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110778390.28999937</v>
      </c>
      <c r="E470" s="317">
        <v>110778390.28999937</v>
      </c>
      <c r="F470" s="318"/>
      <c r="G470" s="318">
        <v>441444.02000000101</v>
      </c>
      <c r="H470" s="281">
        <v>1.260032496296537E-2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435059.31000000006</v>
      </c>
      <c r="E472" s="317">
        <v>435059.31000000006</v>
      </c>
      <c r="F472" s="318"/>
      <c r="G472" s="318">
        <v>5487.79</v>
      </c>
      <c r="H472" s="281">
        <v>0.22940795630482769</v>
      </c>
      <c r="I472" s="69"/>
    </row>
    <row r="473" spans="1:11" s="28" customFormat="1" x14ac:dyDescent="0.2">
      <c r="A473" s="54"/>
      <c r="B473" s="29" t="s">
        <v>155</v>
      </c>
      <c r="C473" s="308">
        <v>1666346219.8597019</v>
      </c>
      <c r="D473" s="308">
        <v>4233350307.5597749</v>
      </c>
      <c r="E473" s="308">
        <v>5899696527.4194765</v>
      </c>
      <c r="F473" s="315"/>
      <c r="G473" s="315">
        <v>31578509.149999887</v>
      </c>
      <c r="H473" s="186">
        <v>6.3605837177310942E-2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88348823.500000104</v>
      </c>
      <c r="D475" s="308">
        <v>52039006.789999783</v>
      </c>
      <c r="E475" s="308">
        <v>140387830.2899999</v>
      </c>
      <c r="F475" s="315"/>
      <c r="G475" s="315">
        <v>653787.39999999956</v>
      </c>
      <c r="H475" s="186">
        <v>5.596879949163136E-2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27138.349999999991</v>
      </c>
      <c r="D477" s="306">
        <v>51436.34</v>
      </c>
      <c r="E477" s="306">
        <v>78574.689999999988</v>
      </c>
      <c r="F477" s="313"/>
      <c r="G477" s="313">
        <v>399.35</v>
      </c>
      <c r="H477" s="185"/>
      <c r="I477" s="69"/>
    </row>
    <row r="478" spans="1:11" s="28" customFormat="1" ht="10.5" customHeight="1" x14ac:dyDescent="0.2">
      <c r="A478" s="54"/>
      <c r="B478" s="75" t="s">
        <v>159</v>
      </c>
      <c r="C478" s="306">
        <v>111583536.79999858</v>
      </c>
      <c r="D478" s="306">
        <v>1032233770.1789916</v>
      </c>
      <c r="E478" s="306">
        <v>1143817306.9789901</v>
      </c>
      <c r="F478" s="313"/>
      <c r="G478" s="313">
        <v>4070002.040000001</v>
      </c>
      <c r="H478" s="185">
        <v>4.4290728472434759E-2</v>
      </c>
      <c r="I478" s="70"/>
    </row>
    <row r="479" spans="1:11" ht="10.5" customHeight="1" x14ac:dyDescent="0.2">
      <c r="A479" s="2"/>
      <c r="B479" s="75" t="s">
        <v>26</v>
      </c>
      <c r="C479" s="306">
        <v>34459794.670000032</v>
      </c>
      <c r="D479" s="306">
        <v>573742869.67000747</v>
      </c>
      <c r="E479" s="306">
        <v>608202664.34000754</v>
      </c>
      <c r="F479" s="313"/>
      <c r="G479" s="313">
        <v>3211545.6900000018</v>
      </c>
      <c r="H479" s="185">
        <v>8.1552772258325135E-2</v>
      </c>
      <c r="I479" s="69"/>
    </row>
    <row r="480" spans="1:11" ht="10.5" customHeight="1" x14ac:dyDescent="0.2">
      <c r="A480" s="2"/>
      <c r="B480" s="75" t="s">
        <v>27</v>
      </c>
      <c r="C480" s="306">
        <v>103557745.35000066</v>
      </c>
      <c r="D480" s="306">
        <v>1758886767.0900185</v>
      </c>
      <c r="E480" s="306">
        <v>1862444512.4400191</v>
      </c>
      <c r="F480" s="313"/>
      <c r="G480" s="313">
        <v>9470064.1899999566</v>
      </c>
      <c r="H480" s="185">
        <v>6.4943224257398846E-2</v>
      </c>
      <c r="I480" s="69"/>
    </row>
    <row r="481" spans="1:11" ht="10.5" customHeight="1" x14ac:dyDescent="0.2">
      <c r="A481" s="2"/>
      <c r="B481" s="75" t="s">
        <v>274</v>
      </c>
      <c r="C481" s="306">
        <v>3012463.2700000033</v>
      </c>
      <c r="D481" s="306">
        <v>44533335.509999737</v>
      </c>
      <c r="E481" s="306">
        <v>47545798.77999974</v>
      </c>
      <c r="F481" s="313"/>
      <c r="G481" s="313">
        <v>358049.75000000017</v>
      </c>
      <c r="H481" s="185">
        <v>2.6421546935750939E-2</v>
      </c>
      <c r="I481" s="69"/>
    </row>
    <row r="482" spans="1:11" ht="10.5" customHeight="1" x14ac:dyDescent="0.2">
      <c r="A482" s="2"/>
      <c r="B482" s="75" t="s">
        <v>273</v>
      </c>
      <c r="C482" s="306">
        <v>11847.5</v>
      </c>
      <c r="D482" s="306">
        <v>140890</v>
      </c>
      <c r="E482" s="306">
        <v>152737.5</v>
      </c>
      <c r="F482" s="313"/>
      <c r="G482" s="313">
        <v>110760</v>
      </c>
      <c r="H482" s="185">
        <v>-4.0480704796487577E-2</v>
      </c>
      <c r="I482" s="69"/>
    </row>
    <row r="483" spans="1:11" ht="10.5" customHeight="1" x14ac:dyDescent="0.2">
      <c r="A483" s="2"/>
      <c r="B483" s="75" t="s">
        <v>49</v>
      </c>
      <c r="C483" s="306">
        <v>46452.33</v>
      </c>
      <c r="D483" s="306">
        <v>369880462.05647314</v>
      </c>
      <c r="E483" s="306">
        <v>369926914.38647312</v>
      </c>
      <c r="F483" s="313"/>
      <c r="G483" s="313">
        <v>1170960.3399999999</v>
      </c>
      <c r="H483" s="185">
        <v>-5.0384242061728424E-3</v>
      </c>
      <c r="I483" s="69"/>
    </row>
    <row r="484" spans="1:11" ht="10.5" customHeight="1" x14ac:dyDescent="0.2">
      <c r="A484" s="2"/>
      <c r="B484" s="37" t="s">
        <v>349</v>
      </c>
      <c r="C484" s="305"/>
      <c r="D484" s="306">
        <v>29835862.521859974</v>
      </c>
      <c r="E484" s="306">
        <v>29835862.521859974</v>
      </c>
      <c r="F484" s="313"/>
      <c r="G484" s="313"/>
      <c r="H484" s="185"/>
      <c r="I484" s="69"/>
    </row>
    <row r="485" spans="1:11" x14ac:dyDescent="0.2">
      <c r="A485" s="2"/>
      <c r="B485" s="574" t="s">
        <v>459</v>
      </c>
      <c r="C485" s="306"/>
      <c r="D485" s="306">
        <v>298726.09999999998</v>
      </c>
      <c r="E485" s="306">
        <v>298726.09999999998</v>
      </c>
      <c r="F485" s="313"/>
      <c r="G485" s="313"/>
      <c r="H485" s="185">
        <v>-0.49421690868849444</v>
      </c>
      <c r="I485" s="69"/>
    </row>
    <row r="486" spans="1:11" x14ac:dyDescent="0.2">
      <c r="A486" s="2"/>
      <c r="B486" s="75" t="s">
        <v>28</v>
      </c>
      <c r="C486" s="306">
        <v>1731834.6499999987</v>
      </c>
      <c r="D486" s="306">
        <v>16606608.650000021</v>
      </c>
      <c r="E486" s="306">
        <v>18338443.300000019</v>
      </c>
      <c r="F486" s="313"/>
      <c r="G486" s="313">
        <v>33996.559999999998</v>
      </c>
      <c r="H486" s="185">
        <v>-0.1516434700835787</v>
      </c>
      <c r="I486" s="69"/>
    </row>
    <row r="487" spans="1:11" ht="10.5" customHeight="1" x14ac:dyDescent="0.2">
      <c r="A487" s="2"/>
      <c r="B487" s="37" t="s">
        <v>280</v>
      </c>
      <c r="C487" s="306"/>
      <c r="D487" s="306">
        <v>-28928622.219999995</v>
      </c>
      <c r="E487" s="306">
        <v>-28928622.219999995</v>
      </c>
      <c r="F487" s="313"/>
      <c r="G487" s="313">
        <v>-150634.75999999998</v>
      </c>
      <c r="H487" s="185">
        <v>0.11780714883666987</v>
      </c>
      <c r="I487" s="69"/>
    </row>
    <row r="488" spans="1:11" ht="10.5" customHeight="1" x14ac:dyDescent="0.2">
      <c r="A488" s="2"/>
      <c r="B488" s="35" t="s">
        <v>160</v>
      </c>
      <c r="C488" s="308">
        <v>254430812.91999927</v>
      </c>
      <c r="D488" s="308">
        <v>3797282105.8973503</v>
      </c>
      <c r="E488" s="308">
        <v>4051712918.8173494</v>
      </c>
      <c r="F488" s="315"/>
      <c r="G488" s="315">
        <v>18275143.159999959</v>
      </c>
      <c r="H488" s="186">
        <v>5.9440856789765739E-2</v>
      </c>
      <c r="I488" s="69"/>
      <c r="K488" s="209" t="b">
        <f>IF(ABS(E488-SUM(E477:E487))&lt;0.001,TRUE,FALSE)</f>
        <v>1</v>
      </c>
    </row>
    <row r="489" spans="1:11" ht="10.5" customHeight="1" x14ac:dyDescent="0.2">
      <c r="A489" s="2"/>
      <c r="B489" s="76" t="s">
        <v>33</v>
      </c>
      <c r="C489" s="306">
        <v>18871.43</v>
      </c>
      <c r="D489" s="306">
        <v>2299046.1900000004</v>
      </c>
      <c r="E489" s="306">
        <v>2317917.6200000006</v>
      </c>
      <c r="F489" s="313"/>
      <c r="G489" s="313"/>
      <c r="H489" s="185">
        <v>-0.61857278491942602</v>
      </c>
      <c r="I489" s="69"/>
    </row>
    <row r="490" spans="1:11" x14ac:dyDescent="0.2">
      <c r="A490" s="2"/>
      <c r="B490" s="76" t="s">
        <v>383</v>
      </c>
      <c r="C490" s="306"/>
      <c r="D490" s="306">
        <v>149908036.21359003</v>
      </c>
      <c r="E490" s="306">
        <v>149908036.21359003</v>
      </c>
      <c r="F490" s="313"/>
      <c r="G490" s="313"/>
      <c r="H490" s="185">
        <v>0.20710639015742704</v>
      </c>
      <c r="I490" s="69"/>
    </row>
    <row r="491" spans="1:11" ht="10.5" customHeight="1" x14ac:dyDescent="0.2">
      <c r="A491" s="2"/>
      <c r="B491" s="76" t="s">
        <v>446</v>
      </c>
      <c r="C491" s="306"/>
      <c r="D491" s="306">
        <v>3149498.1294350014</v>
      </c>
      <c r="E491" s="306">
        <v>3149498.1294350014</v>
      </c>
      <c r="F491" s="313"/>
      <c r="G491" s="313"/>
      <c r="H491" s="185"/>
      <c r="I491" s="69"/>
    </row>
    <row r="492" spans="1:11" ht="10.5" customHeight="1" x14ac:dyDescent="0.2">
      <c r="A492" s="2"/>
      <c r="B492" s="76" t="s">
        <v>477</v>
      </c>
      <c r="C492" s="306"/>
      <c r="D492" s="306">
        <v>20661520.916210093</v>
      </c>
      <c r="E492" s="306">
        <v>20661520.916210093</v>
      </c>
      <c r="F492" s="313"/>
      <c r="G492" s="313">
        <v>90470.479784999712</v>
      </c>
      <c r="H492" s="185">
        <v>-0.50791833372649875</v>
      </c>
      <c r="I492" s="69"/>
    </row>
    <row r="493" spans="1:11" ht="10.5" customHeight="1" x14ac:dyDescent="0.2">
      <c r="A493" s="2"/>
      <c r="B493" s="76" t="s">
        <v>492</v>
      </c>
      <c r="C493" s="306"/>
      <c r="D493" s="306">
        <v>2913415.4759950018</v>
      </c>
      <c r="E493" s="306">
        <v>2913415.4759950018</v>
      </c>
      <c r="F493" s="313"/>
      <c r="G493" s="313">
        <v>244.81061500000001</v>
      </c>
      <c r="H493" s="185"/>
      <c r="I493" s="69"/>
    </row>
    <row r="494" spans="1:11" x14ac:dyDescent="0.2">
      <c r="A494" s="2"/>
      <c r="B494" s="76" t="s">
        <v>439</v>
      </c>
      <c r="C494" s="306"/>
      <c r="D494" s="306">
        <v>115646093.63238502</v>
      </c>
      <c r="E494" s="306">
        <v>115646093.63238502</v>
      </c>
      <c r="F494" s="313"/>
      <c r="G494" s="313"/>
      <c r="H494" s="185">
        <v>0.43499067026386706</v>
      </c>
      <c r="I494" s="69"/>
    </row>
    <row r="495" spans="1:11" x14ac:dyDescent="0.2">
      <c r="A495" s="2"/>
      <c r="B495" s="76" t="s">
        <v>480</v>
      </c>
      <c r="C495" s="306"/>
      <c r="D495" s="306">
        <v>1162613.22</v>
      </c>
      <c r="E495" s="306">
        <v>1162613.22</v>
      </c>
      <c r="F495" s="313"/>
      <c r="G495" s="313">
        <v>110</v>
      </c>
      <c r="H495" s="185">
        <v>0.4482248018943551</v>
      </c>
      <c r="I495" s="69"/>
    </row>
    <row r="496" spans="1:11" s="80" customFormat="1" ht="12.75" x14ac:dyDescent="0.2">
      <c r="A496" s="2"/>
      <c r="B496" s="76" t="s">
        <v>490</v>
      </c>
      <c r="C496" s="306">
        <v>573184.91999999993</v>
      </c>
      <c r="D496" s="306">
        <v>21914417.919999961</v>
      </c>
      <c r="E496" s="306">
        <v>22487602.839999963</v>
      </c>
      <c r="F496" s="313"/>
      <c r="G496" s="313">
        <v>81279.750000000015</v>
      </c>
      <c r="H496" s="185"/>
      <c r="I496" s="79"/>
      <c r="J496" s="5"/>
    </row>
    <row r="497" spans="1:12" s="80" customFormat="1" ht="12.75" x14ac:dyDescent="0.2">
      <c r="A497" s="2"/>
      <c r="B497" s="76" t="s">
        <v>494</v>
      </c>
      <c r="C497" s="306"/>
      <c r="D497" s="306">
        <v>86263373.713192031</v>
      </c>
      <c r="E497" s="306">
        <v>86263373.713192031</v>
      </c>
      <c r="F497" s="313"/>
      <c r="G497" s="313"/>
      <c r="H497" s="185"/>
      <c r="I497" s="79"/>
      <c r="J497" s="5"/>
    </row>
    <row r="498" spans="1:12" s="80" customFormat="1" ht="12.75" x14ac:dyDescent="0.2">
      <c r="A498" s="2"/>
      <c r="B498" s="76" t="s">
        <v>499</v>
      </c>
      <c r="C498" s="306"/>
      <c r="D498" s="306">
        <v>4130297.7199999997</v>
      </c>
      <c r="E498" s="306">
        <v>4130297.7199999997</v>
      </c>
      <c r="F498" s="313"/>
      <c r="G498" s="313">
        <v>4657.9799999999996</v>
      </c>
      <c r="H498" s="185"/>
      <c r="I498" s="79"/>
      <c r="J498" s="5"/>
    </row>
    <row r="499" spans="1:12" s="80" customFormat="1" ht="12.75" x14ac:dyDescent="0.2">
      <c r="A499" s="2"/>
      <c r="B499" s="73" t="s">
        <v>158</v>
      </c>
      <c r="C499" s="306"/>
      <c r="D499" s="306">
        <v>772342.86999999988</v>
      </c>
      <c r="E499" s="306">
        <v>772342.86999999988</v>
      </c>
      <c r="F499" s="313"/>
      <c r="G499" s="313">
        <v>264.93</v>
      </c>
      <c r="H499" s="185">
        <v>0.97358907904075442</v>
      </c>
      <c r="I499" s="79"/>
      <c r="J499" s="5"/>
    </row>
    <row r="500" spans="1:12" ht="16.5" customHeight="1" x14ac:dyDescent="0.2">
      <c r="A500" s="77"/>
      <c r="B500" s="78" t="s">
        <v>297</v>
      </c>
      <c r="C500" s="308">
        <v>343371692.76999944</v>
      </c>
      <c r="D500" s="308">
        <v>4258141768.6881576</v>
      </c>
      <c r="E500" s="308">
        <v>4601513461.4581566</v>
      </c>
      <c r="F500" s="315"/>
      <c r="G500" s="315">
        <v>19105958.510399956</v>
      </c>
      <c r="H500" s="186">
        <v>8.529954586787003E-2</v>
      </c>
      <c r="I500" s="69"/>
      <c r="K500" s="209" t="b">
        <f>IF(ABS(E500-SUM(E475,E488,E489:E499))&lt;0.001,TRUE,FALSE)</f>
        <v>1</v>
      </c>
      <c r="L500" s="164"/>
    </row>
    <row r="501" spans="1:12" ht="12" customHeight="1" x14ac:dyDescent="0.2">
      <c r="A501" s="2"/>
      <c r="B501" s="76" t="s">
        <v>80</v>
      </c>
      <c r="C501" s="306"/>
      <c r="D501" s="306">
        <v>4677763225.3399382</v>
      </c>
      <c r="E501" s="306">
        <v>4677763225.3399382</v>
      </c>
      <c r="F501" s="313"/>
      <c r="G501" s="313"/>
      <c r="H501" s="185">
        <v>3.2117610728751522E-2</v>
      </c>
      <c r="I501" s="69"/>
    </row>
    <row r="502" spans="1:12" ht="12" customHeight="1" x14ac:dyDescent="0.2">
      <c r="A502" s="2"/>
      <c r="B502" s="76" t="s">
        <v>81</v>
      </c>
      <c r="C502" s="306"/>
      <c r="D502" s="306">
        <v>3349592704.1399717</v>
      </c>
      <c r="E502" s="306">
        <v>3349592704.1399717</v>
      </c>
      <c r="F502" s="313"/>
      <c r="G502" s="313"/>
      <c r="H502" s="185">
        <v>8.8728675936091017E-2</v>
      </c>
      <c r="I502" s="69"/>
    </row>
    <row r="503" spans="1:12" ht="12" customHeight="1" x14ac:dyDescent="0.2">
      <c r="A503" s="2"/>
      <c r="B503" s="76" t="s">
        <v>438</v>
      </c>
      <c r="C503" s="306"/>
      <c r="D503" s="306">
        <v>323481869.20000023</v>
      </c>
      <c r="E503" s="306">
        <v>323481869.20000023</v>
      </c>
      <c r="F503" s="313"/>
      <c r="G503" s="313"/>
      <c r="H503" s="185">
        <v>8.9912774339282686E-2</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8350837798.6799097</v>
      </c>
      <c r="E507" s="308">
        <v>8350837798.6799097</v>
      </c>
      <c r="F507" s="315"/>
      <c r="G507" s="315"/>
      <c r="H507" s="186">
        <v>5.6318605138989453E-2</v>
      </c>
      <c r="I507" s="70"/>
      <c r="J507" s="5"/>
      <c r="K507" s="209" t="b">
        <f>IF(ABS(E507-SUM(E501:E506))&lt;0.001,TRUE,FALSE)</f>
        <v>1</v>
      </c>
    </row>
    <row r="508" spans="1:12" ht="10.5" customHeight="1" x14ac:dyDescent="0.2">
      <c r="A508" s="54"/>
      <c r="B508" s="52" t="s">
        <v>157</v>
      </c>
      <c r="C508" s="308">
        <v>10143828234.678761</v>
      </c>
      <c r="D508" s="308">
        <v>41800331932.328178</v>
      </c>
      <c r="E508" s="308">
        <v>51944160167.006935</v>
      </c>
      <c r="F508" s="315">
        <v>1535859270.0566454</v>
      </c>
      <c r="G508" s="315">
        <v>217514818.93527395</v>
      </c>
      <c r="H508" s="186">
        <v>4.9328170661445014E-2</v>
      </c>
      <c r="I508" s="69"/>
      <c r="K508" s="209" t="b">
        <f>IF(ABS(E508-SUM(E421,E407,E452:E453,E473,E474,E475,E488:E499,E507))&lt;0.001,TRUE,FALSE)</f>
        <v>1</v>
      </c>
    </row>
    <row r="509" spans="1:12" ht="10.5" customHeight="1" x14ac:dyDescent="0.2">
      <c r="A509" s="2"/>
      <c r="B509" s="167" t="s">
        <v>181</v>
      </c>
      <c r="C509" s="319">
        <v>4.17</v>
      </c>
      <c r="D509" s="319">
        <v>214.52999999999997</v>
      </c>
      <c r="E509" s="319">
        <v>218.69999999999996</v>
      </c>
      <c r="F509" s="320"/>
      <c r="G509" s="320"/>
      <c r="H509" s="240">
        <v>-0.23461888430041311</v>
      </c>
      <c r="I509" s="69"/>
    </row>
    <row r="510" spans="1:12" s="28" customFormat="1" x14ac:dyDescent="0.2">
      <c r="A510" s="2"/>
      <c r="B510" s="168" t="s">
        <v>182</v>
      </c>
      <c r="C510" s="321"/>
      <c r="D510" s="321">
        <v>233.52</v>
      </c>
      <c r="E510" s="321">
        <v>233.52</v>
      </c>
      <c r="F510" s="322"/>
      <c r="G510" s="322"/>
      <c r="H510" s="194"/>
      <c r="I510" s="70"/>
      <c r="J510" s="5"/>
    </row>
    <row r="511" spans="1:12" s="28" customFormat="1" ht="12.75" x14ac:dyDescent="0.2">
      <c r="A511" s="54"/>
      <c r="B511" s="212" t="s">
        <v>31</v>
      </c>
      <c r="C511" s="431">
        <v>18603491739.728706</v>
      </c>
      <c r="D511" s="431">
        <v>52472762725.656433</v>
      </c>
      <c r="E511" s="431">
        <v>71076254465.385162</v>
      </c>
      <c r="F511" s="432"/>
      <c r="G511" s="432">
        <v>321070946.08821291</v>
      </c>
      <c r="H511" s="433">
        <v>4.5729540384710665E-2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305137.44000000029</v>
      </c>
      <c r="E515" s="323">
        <v>305137.44000000029</v>
      </c>
      <c r="F515" s="324"/>
      <c r="G515" s="324"/>
      <c r="H515" s="433">
        <v>-6.0600142207254848E-2</v>
      </c>
      <c r="I515" s="70"/>
    </row>
    <row r="516" spans="1:11" s="28" customFormat="1" ht="12" x14ac:dyDescent="0.2">
      <c r="A516" s="54"/>
      <c r="B516" s="229" t="s">
        <v>421</v>
      </c>
      <c r="C516" s="229"/>
      <c r="D516" s="323">
        <v>77295048.41034995</v>
      </c>
      <c r="E516" s="323">
        <v>77295048.41034995</v>
      </c>
      <c r="F516" s="323"/>
      <c r="G516" s="324"/>
      <c r="H516" s="433">
        <v>4.92012351395541E-2</v>
      </c>
      <c r="I516" s="70"/>
    </row>
    <row r="517" spans="1:11" s="28" customFormat="1" ht="12" hidden="1" x14ac:dyDescent="0.2">
      <c r="A517" s="54"/>
      <c r="B517" s="229" t="s">
        <v>495</v>
      </c>
      <c r="C517" s="323"/>
      <c r="D517" s="323">
        <v>73164580.762052</v>
      </c>
      <c r="E517" s="323">
        <v>73164580.762052</v>
      </c>
      <c r="F517" s="323"/>
      <c r="G517" s="324"/>
      <c r="H517" s="433">
        <v>-0.5267926006457635</v>
      </c>
      <c r="I517" s="70"/>
    </row>
    <row r="518" spans="1:11" s="28" customFormat="1" ht="12" x14ac:dyDescent="0.2">
      <c r="A518" s="54"/>
      <c r="B518" s="229" t="s">
        <v>389</v>
      </c>
      <c r="C518" s="323"/>
      <c r="D518" s="323">
        <v>70399.649999999994</v>
      </c>
      <c r="E518" s="323">
        <v>70399.649999999994</v>
      </c>
      <c r="F518" s="323"/>
      <c r="G518" s="324">
        <v>93.23</v>
      </c>
      <c r="H518" s="433">
        <v>0.46445293258157738</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PERIODE DU 1.1 AU 30.9.2024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597"/>
      <c r="C526" s="598"/>
      <c r="D526" s="87"/>
      <c r="E526" s="88" t="s">
        <v>6</v>
      </c>
      <c r="F526" s="339" t="str">
        <f>$H$5</f>
        <v>PCAP</v>
      </c>
      <c r="G526" s="197"/>
      <c r="H526" s="89"/>
      <c r="I526" s="20"/>
    </row>
    <row r="527" spans="1:11" ht="12.75" customHeight="1" x14ac:dyDescent="0.2">
      <c r="B527" s="616" t="s">
        <v>296</v>
      </c>
      <c r="C527" s="617"/>
      <c r="D527" s="90"/>
      <c r="E527" s="301"/>
      <c r="F527" s="239"/>
      <c r="G527" s="199"/>
      <c r="H527" s="90"/>
      <c r="I527" s="20"/>
    </row>
    <row r="528" spans="1:11" ht="22.5" customHeight="1" x14ac:dyDescent="0.2">
      <c r="A528" s="91"/>
      <c r="B528" s="620" t="s">
        <v>295</v>
      </c>
      <c r="C528" s="621"/>
      <c r="D528" s="93"/>
      <c r="E528" s="303"/>
      <c r="F528" s="237"/>
      <c r="G528" s="200"/>
      <c r="H528" s="93"/>
      <c r="I528" s="20"/>
    </row>
    <row r="529" spans="1:11" ht="22.5" customHeight="1" x14ac:dyDescent="0.2">
      <c r="A529" s="91"/>
      <c r="B529" s="92" t="s">
        <v>294</v>
      </c>
      <c r="C529" s="172"/>
      <c r="D529" s="93"/>
      <c r="E529" s="303">
        <v>55231756933.286911</v>
      </c>
      <c r="F529" s="237">
        <v>4.1051500820082465E-2</v>
      </c>
      <c r="G529" s="200"/>
      <c r="H529" s="93"/>
      <c r="I529" s="20"/>
      <c r="J529" s="104"/>
      <c r="K529" s="209" t="b">
        <f>IF(ABS(E529-SUM(E530,E535,E547:E548,E551:E556))&lt;0.001,TRUE,FALSE)</f>
        <v>1</v>
      </c>
    </row>
    <row r="530" spans="1:11" ht="15" customHeight="1" x14ac:dyDescent="0.2">
      <c r="B530" s="618" t="s">
        <v>410</v>
      </c>
      <c r="C530" s="619"/>
      <c r="D530" s="90"/>
      <c r="E530" s="303">
        <v>13643907638.732992</v>
      </c>
      <c r="F530" s="237">
        <v>2.7725340794524378E-3</v>
      </c>
      <c r="G530" s="201"/>
      <c r="H530" s="90"/>
      <c r="I530" s="20"/>
      <c r="J530" s="104"/>
      <c r="K530" s="209" t="b">
        <f>IF(ABS(E530-SUM(E531:E534))&lt;0.001,TRUE,FALSE)</f>
        <v>1</v>
      </c>
    </row>
    <row r="531" spans="1:11" ht="15" customHeight="1" x14ac:dyDescent="0.2">
      <c r="B531" s="609" t="s">
        <v>72</v>
      </c>
      <c r="C531" s="610"/>
      <c r="D531" s="90"/>
      <c r="E531" s="301">
        <v>944872146.69159889</v>
      </c>
      <c r="F531" s="239">
        <v>8.8887750425867829E-2</v>
      </c>
      <c r="G531" s="199"/>
      <c r="H531" s="90"/>
      <c r="I531" s="20"/>
      <c r="J531" s="104"/>
    </row>
    <row r="532" spans="1:11" ht="15" customHeight="1" x14ac:dyDescent="0.2">
      <c r="B532" s="421" t="s">
        <v>404</v>
      </c>
      <c r="C532" s="404"/>
      <c r="D532" s="90"/>
      <c r="E532" s="301">
        <v>10474084546.610937</v>
      </c>
      <c r="F532" s="239">
        <v>-0.14503472935298833</v>
      </c>
      <c r="G532" s="199"/>
      <c r="H532" s="90"/>
      <c r="I532" s="20"/>
      <c r="J532" s="104"/>
    </row>
    <row r="533" spans="1:11" ht="15" customHeight="1" x14ac:dyDescent="0.2">
      <c r="B533" s="421" t="s">
        <v>407</v>
      </c>
      <c r="C533" s="404"/>
      <c r="D533" s="90"/>
      <c r="E533" s="301">
        <v>35794727.647211522</v>
      </c>
      <c r="F533" s="239">
        <v>-0.36503526479872017</v>
      </c>
      <c r="G533" s="199"/>
      <c r="H533" s="90"/>
      <c r="I533" s="20"/>
      <c r="J533" s="104"/>
    </row>
    <row r="534" spans="1:11" ht="15" customHeight="1" x14ac:dyDescent="0.2">
      <c r="B534" s="421" t="s">
        <v>405</v>
      </c>
      <c r="C534" s="404"/>
      <c r="D534" s="90"/>
      <c r="E534" s="301">
        <v>2189156217.7832456</v>
      </c>
      <c r="F534" s="239"/>
      <c r="G534" s="199"/>
      <c r="H534" s="90"/>
      <c r="I534" s="20"/>
      <c r="J534" s="104"/>
    </row>
    <row r="535" spans="1:11" ht="15" customHeight="1" x14ac:dyDescent="0.2">
      <c r="B535" s="601" t="s">
        <v>71</v>
      </c>
      <c r="C535" s="602"/>
      <c r="D535" s="90"/>
      <c r="E535" s="303">
        <v>35046299964.198723</v>
      </c>
      <c r="F535" s="237">
        <v>7.0459694358377511E-2</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v>0</v>
      </c>
      <c r="F537" s="239"/>
      <c r="G537" s="199"/>
      <c r="H537" s="90"/>
      <c r="I537" s="20"/>
      <c r="J537" s="104"/>
    </row>
    <row r="538" spans="1:11" ht="15" customHeight="1" x14ac:dyDescent="0.2">
      <c r="B538" s="622" t="s">
        <v>413</v>
      </c>
      <c r="C538" s="623"/>
      <c r="D538" s="90"/>
      <c r="E538" s="301">
        <v>27080322667.985821</v>
      </c>
      <c r="F538" s="239">
        <v>6.9970597659726907E-2</v>
      </c>
      <c r="G538" s="199"/>
      <c r="H538" s="90"/>
      <c r="I538" s="20"/>
      <c r="J538" s="104"/>
    </row>
    <row r="539" spans="1:11" ht="15" customHeight="1" x14ac:dyDescent="0.2">
      <c r="B539" s="609" t="s">
        <v>357</v>
      </c>
      <c r="C539" s="610"/>
      <c r="D539" s="90"/>
      <c r="E539" s="301">
        <v>4889974102.0887241</v>
      </c>
      <c r="F539" s="239">
        <v>0.13718612114652995</v>
      </c>
      <c r="G539" s="199"/>
      <c r="H539" s="90"/>
      <c r="I539" s="20"/>
      <c r="J539" s="104"/>
    </row>
    <row r="540" spans="1:11" ht="15" customHeight="1" x14ac:dyDescent="0.2">
      <c r="B540" s="609" t="s">
        <v>358</v>
      </c>
      <c r="C540" s="610"/>
      <c r="D540" s="90"/>
      <c r="E540" s="301">
        <v>844592397.55374527</v>
      </c>
      <c r="F540" s="239">
        <v>-4.9316520008322318E-3</v>
      </c>
      <c r="G540" s="199"/>
      <c r="H540" s="90"/>
      <c r="I540" s="20"/>
      <c r="J540" s="104"/>
    </row>
    <row r="541" spans="1:11" ht="12.75" customHeight="1" x14ac:dyDescent="0.2">
      <c r="B541" s="609" t="s">
        <v>359</v>
      </c>
      <c r="C541" s="610"/>
      <c r="D541" s="90"/>
      <c r="E541" s="301">
        <v>2231410796.5704236</v>
      </c>
      <c r="F541" s="239">
        <v>-2.1840631992665394E-2</v>
      </c>
      <c r="G541" s="199"/>
      <c r="H541" s="90"/>
      <c r="I541" s="20"/>
      <c r="J541" s="104"/>
      <c r="K541" s="209" t="b">
        <f>IF(ABS(E541-SUM(E542:E546))&lt;0.001,TRUE,FALSE)</f>
        <v>1</v>
      </c>
    </row>
    <row r="542" spans="1:11" ht="15" customHeight="1" x14ac:dyDescent="0.2">
      <c r="B542" s="614" t="s">
        <v>394</v>
      </c>
      <c r="C542" s="615"/>
      <c r="D542" s="90"/>
      <c r="E542" s="301">
        <v>1750489182.8157392</v>
      </c>
      <c r="F542" s="239">
        <v>-2.0065068527204022E-2</v>
      </c>
      <c r="G542" s="199"/>
      <c r="H542" s="90"/>
      <c r="I542" s="20"/>
      <c r="J542" s="104"/>
    </row>
    <row r="543" spans="1:11" ht="15" customHeight="1" x14ac:dyDescent="0.2">
      <c r="B543" s="614" t="s">
        <v>395</v>
      </c>
      <c r="C543" s="615"/>
      <c r="D543" s="90"/>
      <c r="E543" s="301">
        <v>35706791.988737859</v>
      </c>
      <c r="F543" s="239">
        <v>2.3791001664891676E-2</v>
      </c>
      <c r="G543" s="199"/>
      <c r="H543" s="90"/>
      <c r="I543" s="20"/>
      <c r="J543" s="104"/>
    </row>
    <row r="544" spans="1:11" ht="15" customHeight="1" x14ac:dyDescent="0.2">
      <c r="B544" s="614" t="s">
        <v>396</v>
      </c>
      <c r="C544" s="615"/>
      <c r="D544" s="90"/>
      <c r="E544" s="301">
        <v>60135786.496838011</v>
      </c>
      <c r="F544" s="239">
        <v>-0.16092240543778291</v>
      </c>
      <c r="G544" s="199"/>
      <c r="H544" s="90"/>
      <c r="I544" s="20"/>
      <c r="J544" s="104"/>
    </row>
    <row r="545" spans="1:11" ht="15" customHeight="1" x14ac:dyDescent="0.2">
      <c r="B545" s="614" t="s">
        <v>397</v>
      </c>
      <c r="C545" s="615"/>
      <c r="D545" s="90"/>
      <c r="E545" s="301">
        <v>14766234.974889908</v>
      </c>
      <c r="F545" s="239">
        <v>-5.880974387117377E-2</v>
      </c>
      <c r="G545" s="199"/>
      <c r="H545" s="90"/>
      <c r="I545" s="20"/>
      <c r="J545" s="104"/>
    </row>
    <row r="546" spans="1:11" ht="12.75" x14ac:dyDescent="0.2">
      <c r="B546" s="628" t="s">
        <v>406</v>
      </c>
      <c r="C546" s="629"/>
      <c r="D546" s="90"/>
      <c r="E546" s="301">
        <v>370312800.29421842</v>
      </c>
      <c r="F546" s="239">
        <v>-6.3184748603056784E-3</v>
      </c>
      <c r="G546" s="199"/>
      <c r="H546" s="90"/>
      <c r="I546" s="20"/>
      <c r="J546" s="104"/>
    </row>
    <row r="547" spans="1:11" ht="18.75" customHeight="1" x14ac:dyDescent="0.2">
      <c r="B547" s="601" t="s">
        <v>362</v>
      </c>
      <c r="C547" s="602"/>
      <c r="D547" s="90"/>
      <c r="E547" s="303">
        <v>15031470.799999909</v>
      </c>
      <c r="F547" s="237">
        <v>9.5930669154227655E-2</v>
      </c>
      <c r="G547" s="199"/>
      <c r="H547" s="90"/>
      <c r="I547" s="20"/>
      <c r="J547" s="104"/>
      <c r="K547" s="209"/>
    </row>
    <row r="548" spans="1:11" ht="27.75" customHeight="1" x14ac:dyDescent="0.2">
      <c r="B548" s="611" t="s">
        <v>363</v>
      </c>
      <c r="C548" s="613"/>
      <c r="D548" s="90"/>
      <c r="E548" s="303">
        <v>6526517859.555191</v>
      </c>
      <c r="F548" s="237">
        <v>-2.5082734399033968E-2</v>
      </c>
      <c r="G548" s="201"/>
      <c r="H548" s="90"/>
      <c r="I548" s="20"/>
      <c r="J548" s="104"/>
      <c r="K548" s="209" t="b">
        <f>IF(ABS(E548-SUM(E549:E550))&lt;0.001,TRUE,FALSE)</f>
        <v>1</v>
      </c>
    </row>
    <row r="549" spans="1:11" ht="17.25" customHeight="1" x14ac:dyDescent="0.2">
      <c r="B549" s="423" t="s">
        <v>408</v>
      </c>
      <c r="C549" s="405"/>
      <c r="D549" s="90"/>
      <c r="E549" s="301">
        <v>6251988105.3309174</v>
      </c>
      <c r="F549" s="239">
        <v>-4.649702580434989E-2</v>
      </c>
      <c r="G549" s="201"/>
      <c r="H549" s="90"/>
      <c r="I549" s="20"/>
      <c r="J549" s="104"/>
    </row>
    <row r="550" spans="1:11" ht="24" customHeight="1" x14ac:dyDescent="0.2">
      <c r="B550" s="423" t="s">
        <v>409</v>
      </c>
      <c r="C550" s="405"/>
      <c r="D550" s="90"/>
      <c r="E550" s="301">
        <v>274529754.22427398</v>
      </c>
      <c r="F550" s="239">
        <v>0.99556683010813329</v>
      </c>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7"/>
      <c r="D552" s="360"/>
      <c r="E552" s="301"/>
      <c r="F552" s="239"/>
      <c r="G552" s="361"/>
      <c r="H552" s="360"/>
      <c r="I552" s="362"/>
      <c r="J552" s="359"/>
    </row>
    <row r="553" spans="1:11" s="363" customFormat="1" ht="19.5" customHeight="1" x14ac:dyDescent="0.2">
      <c r="A553" s="356"/>
      <c r="B553" s="611" t="s">
        <v>366</v>
      </c>
      <c r="C553" s="627"/>
      <c r="D553" s="360"/>
      <c r="E553" s="301"/>
      <c r="F553" s="239"/>
      <c r="G553" s="361"/>
      <c r="H553" s="360"/>
      <c r="I553" s="362"/>
      <c r="J553" s="359"/>
    </row>
    <row r="554" spans="1:11" s="363" customFormat="1" ht="18.75" customHeight="1" x14ac:dyDescent="0.2">
      <c r="A554" s="356"/>
      <c r="B554" s="611" t="s">
        <v>367</v>
      </c>
      <c r="C554" s="627"/>
      <c r="D554" s="360"/>
      <c r="E554" s="301"/>
      <c r="F554" s="239"/>
      <c r="G554" s="361"/>
      <c r="H554" s="360"/>
      <c r="I554" s="362"/>
      <c r="J554" s="359"/>
    </row>
    <row r="555" spans="1:11" ht="12.75" customHeight="1" x14ac:dyDescent="0.2">
      <c r="A555" s="356"/>
      <c r="B555" s="611" t="s">
        <v>368</v>
      </c>
      <c r="C555" s="612"/>
      <c r="D555" s="360"/>
      <c r="E555" s="301"/>
      <c r="F555" s="239"/>
      <c r="G555" s="361"/>
      <c r="H555" s="360"/>
      <c r="I555" s="20"/>
      <c r="J555" s="104"/>
    </row>
    <row r="556" spans="1:11" s="95" customFormat="1" ht="16.5" customHeight="1" x14ac:dyDescent="0.2">
      <c r="A556" s="6"/>
      <c r="B556" s="611" t="s">
        <v>369</v>
      </c>
      <c r="C556" s="612"/>
      <c r="D556" s="90"/>
      <c r="E556" s="301"/>
      <c r="F556" s="239"/>
      <c r="G556" s="201"/>
      <c r="H556" s="90"/>
      <c r="I556" s="94"/>
      <c r="J556" s="104"/>
    </row>
    <row r="557" spans="1:11" s="95" customFormat="1" ht="16.5" customHeight="1" x14ac:dyDescent="0.2">
      <c r="A557" s="91"/>
      <c r="B557" s="599" t="s">
        <v>66</v>
      </c>
      <c r="C557" s="600"/>
      <c r="D557" s="93"/>
      <c r="E557" s="303">
        <v>2317561429.0070424</v>
      </c>
      <c r="F557" s="237">
        <v>2.7622685663945878E-2</v>
      </c>
      <c r="G557" s="200"/>
      <c r="H557" s="93"/>
      <c r="I557" s="94"/>
      <c r="J557" s="104"/>
    </row>
    <row r="558" spans="1:11" ht="16.5" customHeight="1" x14ac:dyDescent="0.2">
      <c r="A558" s="91"/>
      <c r="B558" s="601" t="s">
        <v>375</v>
      </c>
      <c r="C558" s="602"/>
      <c r="D558" s="93"/>
      <c r="E558" s="301">
        <v>2286393908.1370506</v>
      </c>
      <c r="F558" s="239">
        <v>2.6752553120287459E-2</v>
      </c>
      <c r="G558" s="200"/>
      <c r="H558" s="93"/>
      <c r="I558" s="20"/>
      <c r="J558" s="104"/>
    </row>
    <row r="559" spans="1:11" ht="13.5" customHeight="1" x14ac:dyDescent="0.2">
      <c r="B559" s="601" t="s">
        <v>236</v>
      </c>
      <c r="C559" s="602"/>
      <c r="D559" s="90"/>
      <c r="E559" s="301">
        <v>-615567.99999999977</v>
      </c>
      <c r="F559" s="239">
        <v>-0.27604764503321233</v>
      </c>
      <c r="G559" s="199"/>
      <c r="H559" s="90"/>
      <c r="I559" s="20"/>
      <c r="J559" s="104"/>
    </row>
    <row r="560" spans="1:11" s="95" customFormat="1" ht="16.5" customHeight="1" x14ac:dyDescent="0.2">
      <c r="A560" s="6"/>
      <c r="B560" s="601" t="s">
        <v>316</v>
      </c>
      <c r="C560" s="602"/>
      <c r="D560" s="90"/>
      <c r="E560" s="301">
        <v>-43884</v>
      </c>
      <c r="F560" s="239">
        <v>1.1758196154378231E-2</v>
      </c>
      <c r="G560" s="199"/>
      <c r="H560" s="90"/>
      <c r="I560" s="94"/>
      <c r="J560" s="104"/>
    </row>
    <row r="561" spans="1:11" ht="18" customHeight="1" x14ac:dyDescent="0.2">
      <c r="A561" s="91"/>
      <c r="B561" s="599" t="s">
        <v>67</v>
      </c>
      <c r="C561" s="600"/>
      <c r="D561" s="93"/>
      <c r="E561" s="303">
        <v>397031725.99780452</v>
      </c>
      <c r="F561" s="237">
        <v>9.4480465258155011E-2</v>
      </c>
      <c r="G561" s="200"/>
      <c r="H561" s="93"/>
      <c r="I561" s="20"/>
      <c r="J561" s="104"/>
      <c r="K561" s="209" t="b">
        <f>IF(ABS(E561-SUM(E562:E563))&lt;0.001,TRUE,FALSE)</f>
        <v>1</v>
      </c>
    </row>
    <row r="562" spans="1:11" ht="12.75" x14ac:dyDescent="0.2">
      <c r="B562" s="601" t="s">
        <v>68</v>
      </c>
      <c r="C562" s="602"/>
      <c r="D562" s="90"/>
      <c r="E562" s="301">
        <v>359479071.13000035</v>
      </c>
      <c r="F562" s="239">
        <v>0.10488504942075472</v>
      </c>
      <c r="G562" s="199"/>
      <c r="H562" s="90"/>
      <c r="I562" s="20"/>
      <c r="J562" s="104"/>
    </row>
    <row r="563" spans="1:11" s="95" customFormat="1" ht="12.75" x14ac:dyDescent="0.2">
      <c r="A563" s="6"/>
      <c r="B563" s="601" t="s">
        <v>69</v>
      </c>
      <c r="C563" s="602"/>
      <c r="D563" s="90"/>
      <c r="E563" s="301">
        <v>37552654.86780414</v>
      </c>
      <c r="F563" s="239">
        <v>3.9771622636979309E-3</v>
      </c>
      <c r="G563" s="199"/>
      <c r="H563" s="90"/>
      <c r="I563" s="94"/>
      <c r="J563" s="104"/>
    </row>
    <row r="564" spans="1:11" ht="31.5" customHeight="1" x14ac:dyDescent="0.2">
      <c r="A564" s="91"/>
      <c r="B564" s="630" t="s">
        <v>293</v>
      </c>
      <c r="C564" s="631"/>
      <c r="D564" s="98"/>
      <c r="E564" s="326">
        <v>57946350088.291763</v>
      </c>
      <c r="F564" s="243">
        <v>4.0855643402290864E-2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30.9.2024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88" t="s">
        <v>6</v>
      </c>
      <c r="F568" s="339" t="str">
        <f>$H$5</f>
        <v>PCAP</v>
      </c>
      <c r="G568" s="89"/>
      <c r="H568" s="20"/>
    </row>
    <row r="569" spans="1:11" s="104" customFormat="1" ht="27" customHeight="1" x14ac:dyDescent="0.2">
      <c r="A569" s="6"/>
      <c r="B569" s="632" t="s">
        <v>292</v>
      </c>
      <c r="C569" s="633"/>
      <c r="D569" s="634"/>
      <c r="E569" s="101"/>
      <c r="F569" s="176"/>
      <c r="G569" s="102"/>
      <c r="H569" s="103"/>
    </row>
    <row r="570" spans="1:11" s="104" customFormat="1" ht="32.25" customHeight="1" x14ac:dyDescent="0.2">
      <c r="A570" s="6"/>
      <c r="B570" s="624" t="s">
        <v>291</v>
      </c>
      <c r="C570" s="625"/>
      <c r="D570" s="626"/>
      <c r="E570" s="327">
        <v>9169086802.107996</v>
      </c>
      <c r="F570" s="177">
        <v>3.7108074654027545E-2</v>
      </c>
      <c r="G570" s="105"/>
      <c r="H570" s="106"/>
      <c r="K570" s="209" t="b">
        <f>IF(ABS(E570-SUM(E571,E585,E593:E594,E598))&lt;0.001,TRUE,FALSE)</f>
        <v>1</v>
      </c>
    </row>
    <row r="571" spans="1:11" s="104" customFormat="1" ht="28.5" customHeight="1" x14ac:dyDescent="0.2">
      <c r="A571" s="6"/>
      <c r="B571" s="595" t="s">
        <v>183</v>
      </c>
      <c r="C571" s="596"/>
      <c r="D571" s="635"/>
      <c r="E571" s="327">
        <v>7356690360.5675745</v>
      </c>
      <c r="F571" s="177">
        <v>2.917459196719796E-2</v>
      </c>
      <c r="G571" s="109"/>
      <c r="H571" s="106"/>
      <c r="K571" s="209" t="b">
        <f>IF(ABS(E571-SUM(E572:E584))&lt;0.001,TRUE,FALSE)</f>
        <v>1</v>
      </c>
    </row>
    <row r="572" spans="1:11" s="104" customFormat="1" ht="12.75" x14ac:dyDescent="0.2">
      <c r="A572" s="6"/>
      <c r="B572" s="603" t="s">
        <v>53</v>
      </c>
      <c r="C572" s="604"/>
      <c r="D572" s="605"/>
      <c r="E572" s="328">
        <v>5416912391.6699629</v>
      </c>
      <c r="F572" s="174">
        <v>4.0953487422383805E-2</v>
      </c>
      <c r="G572" s="109"/>
      <c r="H572" s="106"/>
    </row>
    <row r="573" spans="1:11" s="104" customFormat="1" ht="12.75" x14ac:dyDescent="0.2">
      <c r="A573" s="6"/>
      <c r="B573" s="169" t="s">
        <v>360</v>
      </c>
      <c r="C573" s="383"/>
      <c r="D573" s="384"/>
      <c r="E573" s="328">
        <v>215466893.12457803</v>
      </c>
      <c r="F573" s="174">
        <v>-0.36410893105568831</v>
      </c>
      <c r="G573" s="109"/>
      <c r="H573" s="106"/>
    </row>
    <row r="574" spans="1:11" s="104" customFormat="1" ht="42.75" customHeight="1" x14ac:dyDescent="0.2">
      <c r="A574" s="6"/>
      <c r="B574" s="603" t="s">
        <v>429</v>
      </c>
      <c r="C574" s="604"/>
      <c r="D574" s="605"/>
      <c r="E574" s="328">
        <v>303953454.89000028</v>
      </c>
      <c r="F574" s="174">
        <v>3.0246144500074568E-2</v>
      </c>
      <c r="G574" s="109"/>
      <c r="H574" s="106"/>
    </row>
    <row r="575" spans="1:11" s="104" customFormat="1" ht="15" customHeight="1" x14ac:dyDescent="0.2">
      <c r="A575" s="6"/>
      <c r="B575" s="603" t="s">
        <v>54</v>
      </c>
      <c r="C575" s="604"/>
      <c r="D575" s="605"/>
      <c r="E575" s="328">
        <v>20380008.769999988</v>
      </c>
      <c r="F575" s="174">
        <v>2.2597271011188136E-2</v>
      </c>
      <c r="G575" s="109"/>
      <c r="H575" s="106"/>
    </row>
    <row r="576" spans="1:11" s="104" customFormat="1" ht="15" customHeight="1" x14ac:dyDescent="0.2">
      <c r="A576" s="6"/>
      <c r="B576" s="603" t="s">
        <v>496</v>
      </c>
      <c r="C576" s="604"/>
      <c r="D576" s="605"/>
      <c r="E576" s="328">
        <v>48618015.949999608</v>
      </c>
      <c r="F576" s="174">
        <v>2.503646009722571E-2</v>
      </c>
      <c r="G576" s="109"/>
      <c r="H576" s="106"/>
    </row>
    <row r="577" spans="1:11" s="104" customFormat="1" ht="12.75" x14ac:dyDescent="0.2">
      <c r="A577" s="6"/>
      <c r="B577" s="603" t="s">
        <v>302</v>
      </c>
      <c r="C577" s="604"/>
      <c r="D577" s="605"/>
      <c r="E577" s="328">
        <v>5242.7900000000091</v>
      </c>
      <c r="F577" s="174">
        <v>0.81591124780925339</v>
      </c>
      <c r="G577" s="109"/>
      <c r="H577" s="106"/>
    </row>
    <row r="578" spans="1:11" s="104" customFormat="1" ht="12.75" x14ac:dyDescent="0.2">
      <c r="A578" s="6"/>
      <c r="B578" s="169" t="s">
        <v>184</v>
      </c>
      <c r="C578" s="170"/>
      <c r="D578" s="171"/>
      <c r="E578" s="328">
        <v>580655495.36000049</v>
      </c>
      <c r="F578" s="174">
        <v>0.15260485243829458</v>
      </c>
      <c r="G578" s="109"/>
      <c r="H578" s="110"/>
    </row>
    <row r="579" spans="1:11" s="104" customFormat="1" ht="12.75" x14ac:dyDescent="0.2">
      <c r="A579" s="6"/>
      <c r="B579" s="395" t="s">
        <v>373</v>
      </c>
      <c r="C579" s="170"/>
      <c r="D579" s="171"/>
      <c r="E579" s="328">
        <v>647507140.24000025</v>
      </c>
      <c r="F579" s="174">
        <v>3.5838023060409174E-2</v>
      </c>
      <c r="G579" s="109"/>
      <c r="H579" s="110"/>
    </row>
    <row r="580" spans="1:11" s="104" customFormat="1" ht="14.25" customHeight="1" x14ac:dyDescent="0.2">
      <c r="A580" s="6"/>
      <c r="B580" s="169" t="s">
        <v>185</v>
      </c>
      <c r="C580" s="170"/>
      <c r="D580" s="171"/>
      <c r="E580" s="328">
        <v>585795.61303500063</v>
      </c>
      <c r="F580" s="174">
        <v>-0.14909044816846051</v>
      </c>
      <c r="G580" s="109"/>
      <c r="H580" s="110"/>
    </row>
    <row r="581" spans="1:11" s="104" customFormat="1" ht="12.75" x14ac:dyDescent="0.2">
      <c r="A581" s="6"/>
      <c r="B581" s="603" t="s">
        <v>186</v>
      </c>
      <c r="C581" s="604"/>
      <c r="D581" s="605"/>
      <c r="E581" s="328">
        <v>119501141.04999778</v>
      </c>
      <c r="F581" s="174">
        <v>8.1241434110498112E-2</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787105.10999999149</v>
      </c>
      <c r="F583" s="174">
        <v>2.4194076009342425E-2</v>
      </c>
      <c r="G583" s="109"/>
      <c r="H583" s="106"/>
    </row>
    <row r="584" spans="1:11" s="104" customFormat="1" ht="21" customHeight="1" x14ac:dyDescent="0.2">
      <c r="A584" s="6"/>
      <c r="B584" s="603" t="s">
        <v>378</v>
      </c>
      <c r="C584" s="604"/>
      <c r="D584" s="605"/>
      <c r="E584" s="328">
        <v>2317676</v>
      </c>
      <c r="F584" s="174">
        <v>3.3389661983511676E-2</v>
      </c>
      <c r="G584" s="109"/>
      <c r="H584" s="106"/>
    </row>
    <row r="585" spans="1:11" s="104" customFormat="1" ht="18" customHeight="1" x14ac:dyDescent="0.2">
      <c r="A585" s="6"/>
      <c r="B585" s="595" t="s">
        <v>55</v>
      </c>
      <c r="C585" s="596"/>
      <c r="D585" s="635"/>
      <c r="E585" s="327">
        <v>213111972.33044213</v>
      </c>
      <c r="F585" s="177">
        <v>4.6942076264748112E-2</v>
      </c>
      <c r="G585" s="108"/>
      <c r="H585" s="106"/>
      <c r="K585" s="209" t="b">
        <f>IF(ABS(E585-SUM(E586,E589,E592))&lt;0.001,TRUE,FALSE)</f>
        <v>1</v>
      </c>
    </row>
    <row r="586" spans="1:11" s="104" customFormat="1" ht="15" customHeight="1" x14ac:dyDescent="0.2">
      <c r="A586" s="6"/>
      <c r="B586" s="606" t="s">
        <v>56</v>
      </c>
      <c r="C586" s="607"/>
      <c r="D586" s="608"/>
      <c r="E586" s="328">
        <v>119052082.81873915</v>
      </c>
      <c r="F586" s="174">
        <v>1.0467596521558375E-2</v>
      </c>
      <c r="G586" s="109"/>
      <c r="H586" s="106"/>
      <c r="K586" s="209" t="b">
        <f>IF(ABS(E586-SUM(E587:E588))&lt;0.001,TRUE,FALSE)</f>
        <v>1</v>
      </c>
    </row>
    <row r="587" spans="1:11" s="104" customFormat="1" ht="15" customHeight="1" x14ac:dyDescent="0.2">
      <c r="A587" s="6"/>
      <c r="B587" s="603" t="s">
        <v>57</v>
      </c>
      <c r="C587" s="604"/>
      <c r="D587" s="605"/>
      <c r="E587" s="328">
        <v>4363106.240000315</v>
      </c>
      <c r="F587" s="174">
        <v>6.0731396238108193E-2</v>
      </c>
      <c r="G587" s="109"/>
      <c r="H587" s="111"/>
    </row>
    <row r="588" spans="1:11" s="104" customFormat="1" ht="18" customHeight="1" x14ac:dyDescent="0.2">
      <c r="A588" s="24"/>
      <c r="B588" s="603" t="s">
        <v>58</v>
      </c>
      <c r="C588" s="604"/>
      <c r="D588" s="605"/>
      <c r="E588" s="328">
        <v>114688976.57873884</v>
      </c>
      <c r="F588" s="174">
        <v>8.6493021446325535E-3</v>
      </c>
      <c r="G588" s="109"/>
      <c r="H588" s="112"/>
    </row>
    <row r="589" spans="1:11" s="104" customFormat="1" ht="15" customHeight="1" x14ac:dyDescent="0.2">
      <c r="A589" s="24"/>
      <c r="B589" s="606" t="s">
        <v>379</v>
      </c>
      <c r="C589" s="607"/>
      <c r="D589" s="608"/>
      <c r="E589" s="328">
        <v>94059889.511703029</v>
      </c>
      <c r="F589" s="174">
        <v>9.7064420974625643E-2</v>
      </c>
      <c r="G589" s="109"/>
      <c r="H589" s="107"/>
      <c r="K589" s="209" t="b">
        <f>IF(ABS(E589-SUM(E590:E591))&lt;0.001,TRUE,FALSE)</f>
        <v>1</v>
      </c>
    </row>
    <row r="590" spans="1:11" s="104" customFormat="1" ht="15" customHeight="1" x14ac:dyDescent="0.2">
      <c r="A590" s="6"/>
      <c r="B590" s="603" t="s">
        <v>372</v>
      </c>
      <c r="C590" s="604"/>
      <c r="D590" s="605"/>
      <c r="E590" s="328">
        <v>14886.34</v>
      </c>
      <c r="F590" s="174"/>
      <c r="G590" s="109"/>
      <c r="H590" s="106"/>
    </row>
    <row r="591" spans="1:11" s="104" customFormat="1" ht="15" customHeight="1" x14ac:dyDescent="0.2">
      <c r="A591" s="6"/>
      <c r="B591" s="603" t="s">
        <v>434</v>
      </c>
      <c r="C591" s="604"/>
      <c r="D591" s="605"/>
      <c r="E591" s="328">
        <v>94045003.171703026</v>
      </c>
      <c r="F591" s="174">
        <v>9.6969887122632326E-2</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5"/>
      <c r="E593" s="327">
        <v>689995092.0299859</v>
      </c>
      <c r="F593" s="177">
        <v>1.4661562351805602E-2</v>
      </c>
      <c r="G593" s="109"/>
      <c r="H593" s="107"/>
    </row>
    <row r="594" spans="1:11" s="104" customFormat="1" ht="17.25" customHeight="1" x14ac:dyDescent="0.2">
      <c r="A594" s="6"/>
      <c r="B594" s="595" t="s">
        <v>190</v>
      </c>
      <c r="C594" s="596"/>
      <c r="D594" s="635"/>
      <c r="E594" s="327">
        <v>982069215.67998958</v>
      </c>
      <c r="F594" s="177">
        <v>0.11490077710120361</v>
      </c>
      <c r="G594" s="109"/>
      <c r="H594" s="106"/>
      <c r="K594" s="209" t="b">
        <f>IF(ABS(E594-SUM(E595:E597))&lt;0.001,TRUE,FALSE)</f>
        <v>1</v>
      </c>
    </row>
    <row r="595" spans="1:11" s="104" customFormat="1" ht="17.25" customHeight="1" x14ac:dyDescent="0.2">
      <c r="A595" s="6"/>
      <c r="B595" s="603" t="s">
        <v>191</v>
      </c>
      <c r="C595" s="604"/>
      <c r="D595" s="605"/>
      <c r="E595" s="328">
        <v>841159801.18999124</v>
      </c>
      <c r="F595" s="174">
        <v>0.12295415456764891</v>
      </c>
      <c r="G595" s="109"/>
      <c r="H595" s="106"/>
    </row>
    <row r="596" spans="1:11" s="104" customFormat="1" ht="17.25" customHeight="1" x14ac:dyDescent="0.2">
      <c r="A596" s="6"/>
      <c r="B596" s="603" t="s">
        <v>392</v>
      </c>
      <c r="C596" s="604"/>
      <c r="D596" s="605"/>
      <c r="E596" s="328">
        <v>380896.53000000381</v>
      </c>
      <c r="F596" s="174">
        <v>7.3001108054872255E-2</v>
      </c>
      <c r="G596" s="109"/>
      <c r="H596" s="106"/>
    </row>
    <row r="597" spans="1:11" s="104" customFormat="1" ht="33" customHeight="1" x14ac:dyDescent="0.2">
      <c r="A597" s="6"/>
      <c r="B597" s="419" t="s">
        <v>393</v>
      </c>
      <c r="C597" s="383"/>
      <c r="D597" s="384"/>
      <c r="E597" s="328">
        <v>140528517.95999837</v>
      </c>
      <c r="F597" s="174">
        <v>6.9119873968230605E-2</v>
      </c>
      <c r="G597" s="109"/>
      <c r="H597" s="106"/>
    </row>
    <row r="598" spans="1:11" s="104" customFormat="1" ht="32.25" customHeight="1" x14ac:dyDescent="0.2">
      <c r="A598" s="6"/>
      <c r="B598" s="595" t="s">
        <v>82</v>
      </c>
      <c r="C598" s="647"/>
      <c r="D598" s="648"/>
      <c r="E598" s="327">
        <v>-72779838.5</v>
      </c>
      <c r="F598" s="177">
        <v>1.6879650171844895E-2</v>
      </c>
      <c r="G598" s="102"/>
      <c r="H598" s="106"/>
    </row>
    <row r="599" spans="1:11" s="104" customFormat="1" ht="12.75" customHeight="1" x14ac:dyDescent="0.2">
      <c r="A599" s="24"/>
      <c r="B599" s="624" t="s">
        <v>60</v>
      </c>
      <c r="C599" s="625"/>
      <c r="D599" s="626"/>
      <c r="E599" s="327">
        <v>433126928.70557296</v>
      </c>
      <c r="F599" s="177">
        <v>-0.2735012164255014</v>
      </c>
      <c r="G599" s="105"/>
      <c r="H599" s="107"/>
      <c r="K599" s="209" t="b">
        <f>IF(ABS(E599-SUM(E600:E602))&lt;0.001,TRUE,FALSE)</f>
        <v>1</v>
      </c>
    </row>
    <row r="600" spans="1:11" s="104" customFormat="1" ht="12.75" customHeight="1" x14ac:dyDescent="0.2">
      <c r="A600" s="24"/>
      <c r="B600" s="638" t="s">
        <v>390</v>
      </c>
      <c r="C600" s="639"/>
      <c r="D600" s="640"/>
      <c r="E600" s="328">
        <v>297545120.42046666</v>
      </c>
      <c r="F600" s="174">
        <v>-0.23847907815804048</v>
      </c>
      <c r="G600" s="105"/>
      <c r="H600" s="107"/>
    </row>
    <row r="601" spans="1:11" s="104" customFormat="1" ht="12.75" x14ac:dyDescent="0.2">
      <c r="A601" s="24"/>
      <c r="B601" s="638" t="s">
        <v>391</v>
      </c>
      <c r="C601" s="639"/>
      <c r="D601" s="640"/>
      <c r="E601" s="328">
        <v>135581808.2851063</v>
      </c>
      <c r="F601" s="174">
        <v>-0.34010335154864568</v>
      </c>
      <c r="G601" s="105"/>
      <c r="H601" s="107"/>
    </row>
    <row r="602" spans="1:11" s="104" customFormat="1" ht="12.75" x14ac:dyDescent="0.2">
      <c r="A602" s="24"/>
      <c r="B602" s="638" t="s">
        <v>462</v>
      </c>
      <c r="C602" s="639"/>
      <c r="D602" s="640"/>
      <c r="E602" s="328"/>
      <c r="F602" s="174"/>
      <c r="G602" s="105"/>
      <c r="H602" s="107"/>
    </row>
    <row r="603" spans="1:11" s="359" customFormat="1" ht="12.75" hidden="1" x14ac:dyDescent="0.2">
      <c r="A603" s="6"/>
      <c r="B603" s="624"/>
      <c r="C603" s="625"/>
      <c r="D603" s="626"/>
      <c r="E603" s="327"/>
      <c r="F603" s="177"/>
      <c r="G603" s="109"/>
      <c r="H603" s="106"/>
    </row>
    <row r="604" spans="1:11" s="359" customFormat="1" ht="32.25" customHeight="1" x14ac:dyDescent="0.2">
      <c r="A604" s="356"/>
      <c r="B604" s="624" t="s">
        <v>481</v>
      </c>
      <c r="C604" s="625"/>
      <c r="D604" s="626"/>
      <c r="E604" s="327"/>
      <c r="F604" s="327"/>
      <c r="G604" s="357"/>
      <c r="H604" s="358"/>
    </row>
    <row r="605" spans="1:11" s="359" customFormat="1" ht="24.75" customHeight="1" x14ac:dyDescent="0.2">
      <c r="A605" s="356"/>
      <c r="B605" s="624" t="s">
        <v>482</v>
      </c>
      <c r="C605" s="636"/>
      <c r="D605" s="637"/>
      <c r="E605" s="328"/>
      <c r="F605" s="174"/>
      <c r="G605" s="357"/>
      <c r="H605" s="358"/>
    </row>
    <row r="606" spans="1:11" s="359" customFormat="1" ht="21" customHeight="1" x14ac:dyDescent="0.2">
      <c r="A606" s="356"/>
      <c r="B606" s="624" t="s">
        <v>342</v>
      </c>
      <c r="C606" s="636"/>
      <c r="D606" s="637"/>
      <c r="E606" s="327">
        <v>2411425898.2538033</v>
      </c>
      <c r="F606" s="177">
        <v>-2.1393930036325615E-2</v>
      </c>
      <c r="G606" s="357"/>
      <c r="H606" s="358"/>
      <c r="K606" s="209" t="b">
        <f>IF(ABS(E606-SUM(E607,E616))&lt;0.001,TRUE,FALSE)</f>
        <v>1</v>
      </c>
    </row>
    <row r="607" spans="1:11" s="104" customFormat="1" ht="18" customHeight="1" x14ac:dyDescent="0.2">
      <c r="A607" s="356"/>
      <c r="B607" s="595" t="s">
        <v>61</v>
      </c>
      <c r="C607" s="596"/>
      <c r="D607" s="635"/>
      <c r="E607" s="327">
        <v>683680593.17783999</v>
      </c>
      <c r="F607" s="177">
        <v>-7.6248180124016685E-3</v>
      </c>
      <c r="G607" s="357"/>
      <c r="H607" s="358"/>
      <c r="K607" s="209" t="b">
        <f>IF(ABS(E607-SUM(E608:E615))&lt;0.001,TRUE,FALSE)</f>
        <v>0</v>
      </c>
    </row>
    <row r="608" spans="1:11" s="104" customFormat="1" ht="15" customHeight="1" x14ac:dyDescent="0.2">
      <c r="A608" s="6"/>
      <c r="B608" s="603" t="s">
        <v>471</v>
      </c>
      <c r="C608" s="604"/>
      <c r="D608" s="605"/>
      <c r="E608" s="328">
        <v>59703.420000000006</v>
      </c>
      <c r="F608" s="174">
        <v>-0.97209224552295859</v>
      </c>
      <c r="G608" s="108"/>
      <c r="H608" s="106"/>
    </row>
    <row r="609" spans="1:11" s="104" customFormat="1" ht="15" customHeight="1" x14ac:dyDescent="0.2">
      <c r="A609" s="6"/>
      <c r="B609" s="603" t="s">
        <v>473</v>
      </c>
      <c r="C609" s="604"/>
      <c r="D609" s="605"/>
      <c r="E609" s="328">
        <v>677406607.39807558</v>
      </c>
      <c r="F609" s="174">
        <v>-4.8997382642552711E-3</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v>33.959999999999994</v>
      </c>
      <c r="F611" s="174">
        <v>-0.97308116077585871</v>
      </c>
      <c r="G611" s="109"/>
      <c r="H611" s="106"/>
    </row>
    <row r="612" spans="1:11" s="104" customFormat="1" ht="12.75" customHeight="1" x14ac:dyDescent="0.2">
      <c r="A612" s="6"/>
      <c r="B612" s="603" t="s">
        <v>399</v>
      </c>
      <c r="C612" s="604"/>
      <c r="D612" s="605"/>
      <c r="E612" s="328">
        <v>0</v>
      </c>
      <c r="F612" s="174">
        <v>-1</v>
      </c>
      <c r="G612" s="109"/>
      <c r="H612" s="106"/>
    </row>
    <row r="613" spans="1:11" s="104" customFormat="1" ht="12.75" customHeight="1" x14ac:dyDescent="0.2">
      <c r="A613" s="6"/>
      <c r="B613" s="603" t="s">
        <v>400</v>
      </c>
      <c r="C613" s="604"/>
      <c r="D613" s="605"/>
      <c r="E613" s="328">
        <v>0</v>
      </c>
      <c r="F613" s="174"/>
      <c r="G613" s="102"/>
      <c r="H613" s="106"/>
    </row>
    <row r="614" spans="1:11" s="104" customFormat="1" ht="12.75" customHeight="1" x14ac:dyDescent="0.2">
      <c r="A614" s="6"/>
      <c r="B614" s="638" t="s">
        <v>443</v>
      </c>
      <c r="C614" s="639"/>
      <c r="D614" s="640"/>
      <c r="E614" s="328">
        <v>5915033.0997629901</v>
      </c>
      <c r="F614" s="174">
        <v>-6.0521938474136117E-2</v>
      </c>
      <c r="G614" s="102"/>
      <c r="H614" s="106"/>
    </row>
    <row r="615" spans="1:11" s="104" customFormat="1" ht="11.25" customHeight="1" x14ac:dyDescent="0.2">
      <c r="A615" s="6"/>
      <c r="B615" s="638" t="s">
        <v>401</v>
      </c>
      <c r="C615" s="639"/>
      <c r="D615" s="640"/>
      <c r="E615" s="328">
        <v>298833.03000000049</v>
      </c>
      <c r="F615" s="174">
        <v>2.3859946780928398E-2</v>
      </c>
      <c r="G615" s="102"/>
      <c r="H615" s="106"/>
    </row>
    <row r="616" spans="1:11" s="104" customFormat="1" ht="18.75" customHeight="1" x14ac:dyDescent="0.2">
      <c r="A616" s="6"/>
      <c r="B616" s="595" t="s">
        <v>62</v>
      </c>
      <c r="C616" s="596"/>
      <c r="D616" s="635"/>
      <c r="E616" s="327">
        <v>1727745305.075963</v>
      </c>
      <c r="F616" s="177">
        <v>-2.6737525204689971E-2</v>
      </c>
      <c r="G616" s="109"/>
      <c r="H616" s="113"/>
      <c r="K616" s="209" t="b">
        <f>IF(ABS(E616-SUM(E617:E625))&lt;0.001,TRUE,FALSE)</f>
        <v>1</v>
      </c>
    </row>
    <row r="617" spans="1:11" s="104" customFormat="1" ht="12.75" customHeight="1" x14ac:dyDescent="0.2">
      <c r="A617" s="6"/>
      <c r="B617" s="603" t="s">
        <v>470</v>
      </c>
      <c r="C617" s="604"/>
      <c r="D617" s="605"/>
      <c r="E617" s="328">
        <v>722643923.09258342</v>
      </c>
      <c r="F617" s="174">
        <v>-0.49096787848231471</v>
      </c>
      <c r="G617" s="109"/>
      <c r="H617" s="113"/>
    </row>
    <row r="618" spans="1:11" s="104" customFormat="1" ht="12.75" customHeight="1" x14ac:dyDescent="0.2">
      <c r="A618" s="6"/>
      <c r="B618" s="603" t="s">
        <v>474</v>
      </c>
      <c r="C618" s="604"/>
      <c r="D618" s="605"/>
      <c r="E618" s="328">
        <v>821809313.49338007</v>
      </c>
      <c r="F618" s="174"/>
      <c r="G618" s="109"/>
      <c r="H618" s="113"/>
    </row>
    <row r="619" spans="1:11" s="104" customFormat="1" ht="12.75" customHeight="1" x14ac:dyDescent="0.2">
      <c r="A619" s="6"/>
      <c r="B619" s="603" t="s">
        <v>402</v>
      </c>
      <c r="C619" s="604"/>
      <c r="D619" s="605"/>
      <c r="E619" s="328">
        <v>13174146.250000006</v>
      </c>
      <c r="F619" s="174">
        <v>-0.90729097014318527</v>
      </c>
      <c r="G619" s="109"/>
      <c r="H619" s="113"/>
    </row>
    <row r="620" spans="1:11" s="104" customFormat="1" ht="12.75" customHeight="1" x14ac:dyDescent="0.2">
      <c r="A620" s="6"/>
      <c r="B620" s="603" t="s">
        <v>469</v>
      </c>
      <c r="C620" s="604"/>
      <c r="D620" s="605"/>
      <c r="E620" s="328">
        <v>4968531.5900000054</v>
      </c>
      <c r="F620" s="174">
        <v>-0.61748317990849699</v>
      </c>
      <c r="G620" s="109"/>
      <c r="H620" s="113"/>
    </row>
    <row r="621" spans="1:11" s="104" customFormat="1" ht="12.75" customHeight="1" x14ac:dyDescent="0.2">
      <c r="A621" s="6"/>
      <c r="B621" s="603" t="s">
        <v>472</v>
      </c>
      <c r="C621" s="604"/>
      <c r="D621" s="605"/>
      <c r="E621" s="328">
        <v>68897849.420000076</v>
      </c>
      <c r="F621" s="174"/>
      <c r="G621" s="109"/>
      <c r="H621" s="113"/>
    </row>
    <row r="622" spans="1:11" s="104" customFormat="1" ht="12.75" customHeight="1" x14ac:dyDescent="0.2">
      <c r="A622" s="6"/>
      <c r="B622" s="603" t="s">
        <v>399</v>
      </c>
      <c r="C622" s="604"/>
      <c r="D622" s="605"/>
      <c r="E622" s="328">
        <v>66121944.313027024</v>
      </c>
      <c r="F622" s="174">
        <v>-0.5689232372398314</v>
      </c>
      <c r="G622" s="109"/>
      <c r="H622" s="113"/>
    </row>
    <row r="623" spans="1:11" s="104" customFormat="1" ht="12.75" customHeight="1" x14ac:dyDescent="0.2">
      <c r="A623" s="6"/>
      <c r="B623" s="603" t="s">
        <v>400</v>
      </c>
      <c r="C623" s="604"/>
      <c r="D623" s="605"/>
      <c r="E623" s="328">
        <v>-17400</v>
      </c>
      <c r="F623" s="174">
        <v>-0.90990431216602463</v>
      </c>
      <c r="G623" s="109"/>
      <c r="H623" s="113"/>
    </row>
    <row r="624" spans="1:11" s="457" customFormat="1" ht="12.75" customHeight="1" x14ac:dyDescent="0.2">
      <c r="A624" s="6"/>
      <c r="B624" s="169" t="s">
        <v>425</v>
      </c>
      <c r="C624" s="383"/>
      <c r="D624" s="384"/>
      <c r="E624" s="328">
        <v>22168981.431312978</v>
      </c>
      <c r="F624" s="174">
        <v>-0.13074659767259911</v>
      </c>
      <c r="G624" s="109"/>
      <c r="H624" s="113"/>
    </row>
    <row r="625" spans="1:11" s="457" customFormat="1" ht="21" customHeight="1" x14ac:dyDescent="0.2">
      <c r="A625" s="452"/>
      <c r="B625" s="644" t="s">
        <v>403</v>
      </c>
      <c r="C625" s="645"/>
      <c r="D625" s="646"/>
      <c r="E625" s="453">
        <v>7978015.4856750779</v>
      </c>
      <c r="F625" s="454">
        <v>-0.6336580297002723</v>
      </c>
      <c r="G625" s="455"/>
      <c r="H625" s="456"/>
    </row>
    <row r="626" spans="1:11" s="457" customFormat="1" ht="18.75" customHeight="1" x14ac:dyDescent="0.2">
      <c r="A626" s="452"/>
      <c r="B626" s="624" t="s">
        <v>343</v>
      </c>
      <c r="C626" s="625"/>
      <c r="D626" s="625"/>
      <c r="E626" s="458"/>
      <c r="F626" s="459"/>
      <c r="G626" s="460"/>
      <c r="H626" s="461"/>
    </row>
    <row r="627" spans="1:11" s="457" customFormat="1" ht="15" customHeight="1" x14ac:dyDescent="0.2">
      <c r="A627" s="452"/>
      <c r="B627" s="624" t="s">
        <v>344</v>
      </c>
      <c r="C627" s="625"/>
      <c r="D627" s="625"/>
      <c r="E627" s="458">
        <v>176765278.84627375</v>
      </c>
      <c r="F627" s="459">
        <v>-3.8476930068501725E-3</v>
      </c>
      <c r="G627" s="460"/>
      <c r="H627" s="461"/>
      <c r="K627" s="209" t="b">
        <f>IF(ABS(E627-SUM(E628:E630))&lt;0.001,TRUE,FALSE)</f>
        <v>1</v>
      </c>
    </row>
    <row r="628" spans="1:11" s="457" customFormat="1" ht="12.75" customHeight="1" x14ac:dyDescent="0.2">
      <c r="A628" s="452"/>
      <c r="B628" s="595" t="s">
        <v>63</v>
      </c>
      <c r="C628" s="596"/>
      <c r="D628" s="596"/>
      <c r="E628" s="453">
        <v>54761847.716273829</v>
      </c>
      <c r="F628" s="454">
        <v>3.352319623547162E-2</v>
      </c>
      <c r="G628" s="462"/>
      <c r="H628" s="461"/>
    </row>
    <row r="629" spans="1:11" s="466" customFormat="1" ht="22.5" customHeight="1" x14ac:dyDescent="0.2">
      <c r="A629" s="452"/>
      <c r="B629" s="595" t="s">
        <v>64</v>
      </c>
      <c r="C629" s="596"/>
      <c r="D629" s="596"/>
      <c r="E629" s="453">
        <v>122003431.12999992</v>
      </c>
      <c r="F629" s="454">
        <v>5.2765525407825642E-2</v>
      </c>
      <c r="G629" s="462"/>
      <c r="H629" s="461"/>
      <c r="J629" s="457"/>
    </row>
    <row r="630" spans="1:11" s="466" customFormat="1" ht="22.5" customHeight="1" x14ac:dyDescent="0.2">
      <c r="A630" s="452"/>
      <c r="B630" s="595" t="s">
        <v>478</v>
      </c>
      <c r="C630" s="596"/>
      <c r="D630" s="596"/>
      <c r="E630" s="453"/>
      <c r="F630" s="454"/>
      <c r="G630" s="462"/>
      <c r="H630" s="461"/>
      <c r="J630" s="457"/>
    </row>
    <row r="631" spans="1:11" s="466" customFormat="1" ht="22.5" customHeight="1" x14ac:dyDescent="0.2">
      <c r="A631" s="452"/>
      <c r="B631" s="595" t="s">
        <v>479</v>
      </c>
      <c r="C631" s="596"/>
      <c r="D631" s="596"/>
      <c r="E631" s="453"/>
      <c r="F631" s="454"/>
      <c r="G631" s="462"/>
      <c r="H631" s="461"/>
      <c r="J631" s="457"/>
    </row>
    <row r="632" spans="1:11" ht="18.75" customHeight="1" x14ac:dyDescent="0.2">
      <c r="A632" s="463"/>
      <c r="B632" s="641" t="s">
        <v>290</v>
      </c>
      <c r="C632" s="642"/>
      <c r="D632" s="643"/>
      <c r="E632" s="326">
        <v>12190404907.913645</v>
      </c>
      <c r="F632" s="243">
        <v>9.2405965330526474E-3</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30.9.2024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88" t="s">
        <v>6</v>
      </c>
      <c r="F636" s="339" t="str">
        <f>$H$5</f>
        <v>PCAP</v>
      </c>
      <c r="G636" s="197"/>
      <c r="H636" s="89"/>
      <c r="I636" s="20"/>
    </row>
    <row r="637" spans="1:11" ht="15.75" customHeight="1" x14ac:dyDescent="0.2">
      <c r="A637" s="114"/>
      <c r="B637" s="126" t="s">
        <v>475</v>
      </c>
      <c r="C637" s="126"/>
      <c r="D637" s="126"/>
      <c r="E637" s="326">
        <v>750118078.27966177</v>
      </c>
      <c r="F637" s="243">
        <v>0.1348085410917188</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70886873074.485077</v>
      </c>
      <c r="F639" s="249">
        <v>3.6181470379890168E-2</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44317629.679999903</v>
      </c>
      <c r="F641" s="249">
        <v>-0.12924893877039956</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75924397.099999994</v>
      </c>
      <c r="F643" s="408">
        <v>1.4582388624182929E-2</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17778.93</v>
      </c>
      <c r="F650" s="251">
        <v>-0.24397643003575797</v>
      </c>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3396079575</v>
      </c>
      <c r="F657" s="249">
        <v>0</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145630302086.84262</v>
      </c>
      <c r="F659" s="256">
        <v>3.9249694528163293E-2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0:D630"/>
    <mergeCell ref="B602:D602"/>
    <mergeCell ref="B615:D615"/>
    <mergeCell ref="B614:D614"/>
    <mergeCell ref="B616:D616"/>
    <mergeCell ref="B617:D617"/>
    <mergeCell ref="B603:D603"/>
    <mergeCell ref="B629:D629"/>
    <mergeCell ref="B621:D621"/>
    <mergeCell ref="B607:D607"/>
    <mergeCell ref="B545:C545"/>
    <mergeCell ref="B613:D613"/>
    <mergeCell ref="B604:D604"/>
    <mergeCell ref="B582:D582"/>
    <mergeCell ref="B598:D598"/>
    <mergeCell ref="B611:D611"/>
    <mergeCell ref="B612:D612"/>
    <mergeCell ref="B595:D595"/>
    <mergeCell ref="B596:D596"/>
    <mergeCell ref="B608:D608"/>
    <mergeCell ref="B599:D599"/>
    <mergeCell ref="B606:D606"/>
    <mergeCell ref="B632:D632"/>
    <mergeCell ref="B620:D620"/>
    <mergeCell ref="B622:D622"/>
    <mergeCell ref="B623:D623"/>
    <mergeCell ref="B626:D626"/>
    <mergeCell ref="B625:D625"/>
    <mergeCell ref="B627:D627"/>
    <mergeCell ref="B628:D628"/>
    <mergeCell ref="B605:D605"/>
    <mergeCell ref="B600:D600"/>
    <mergeCell ref="B601:D601"/>
    <mergeCell ref="B609:D609"/>
    <mergeCell ref="B618:D618"/>
    <mergeCell ref="B619:D619"/>
    <mergeCell ref="B610:D610"/>
    <mergeCell ref="B591:D591"/>
    <mergeCell ref="B592:D592"/>
    <mergeCell ref="B593:D593"/>
    <mergeCell ref="B594:D594"/>
    <mergeCell ref="B585:D585"/>
    <mergeCell ref="B587:D587"/>
    <mergeCell ref="B588:D588"/>
    <mergeCell ref="B589:D589"/>
    <mergeCell ref="B590:D590"/>
    <mergeCell ref="B555:C555"/>
    <mergeCell ref="B563:C563"/>
    <mergeCell ref="B568:C568"/>
    <mergeCell ref="B583:D583"/>
    <mergeCell ref="B584:D584"/>
    <mergeCell ref="B557:C557"/>
    <mergeCell ref="B575:D575"/>
    <mergeCell ref="B576:D576"/>
    <mergeCell ref="B571:D571"/>
    <mergeCell ref="B577:D577"/>
    <mergeCell ref="B543:C543"/>
    <mergeCell ref="B562:C562"/>
    <mergeCell ref="B570:D570"/>
    <mergeCell ref="B553:C553"/>
    <mergeCell ref="B546:C546"/>
    <mergeCell ref="B564:C564"/>
    <mergeCell ref="B569:D569"/>
    <mergeCell ref="B551:C551"/>
    <mergeCell ref="B552:C552"/>
    <mergeCell ref="B554:C554"/>
    <mergeCell ref="B538:C538"/>
    <mergeCell ref="B531:C531"/>
    <mergeCell ref="B535:C535"/>
    <mergeCell ref="B536:C536"/>
    <mergeCell ref="B542:C542"/>
    <mergeCell ref="B540:C540"/>
    <mergeCell ref="B537:C537"/>
    <mergeCell ref="B526:C526"/>
    <mergeCell ref="B541:C541"/>
    <mergeCell ref="B556:C556"/>
    <mergeCell ref="B548:C548"/>
    <mergeCell ref="B544:C544"/>
    <mergeCell ref="B527:C527"/>
    <mergeCell ref="B530:C530"/>
    <mergeCell ref="B547:C547"/>
    <mergeCell ref="B528:C528"/>
    <mergeCell ref="B539:C539"/>
    <mergeCell ref="B631:D631"/>
    <mergeCell ref="B636:C636"/>
    <mergeCell ref="B561:C561"/>
    <mergeCell ref="B558:C558"/>
    <mergeCell ref="B560:C560"/>
    <mergeCell ref="B572:D572"/>
    <mergeCell ref="B574:D574"/>
    <mergeCell ref="B559:C559"/>
    <mergeCell ref="B586:D586"/>
    <mergeCell ref="B581:D581"/>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450" zoomScale="115" zoomScaleNormal="100" zoomScaleSheetLayoutView="115" workbookViewId="0">
      <selection activeCell="L478" sqref="L478"/>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30.9.2024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20545532.190000027</v>
      </c>
      <c r="D9" s="290">
        <v>239135.76000000013</v>
      </c>
      <c r="E9" s="290">
        <v>103623.96999999999</v>
      </c>
      <c r="F9" s="179">
        <v>-4.6945027301022568E-2</v>
      </c>
      <c r="G9" s="20"/>
      <c r="H9" s="5"/>
      <c r="I9" s="5"/>
    </row>
    <row r="10" spans="1:9" ht="10.5" customHeight="1" x14ac:dyDescent="0.2">
      <c r="B10" s="16" t="s">
        <v>100</v>
      </c>
      <c r="C10" s="289">
        <v>351527.54000000004</v>
      </c>
      <c r="D10" s="290"/>
      <c r="E10" s="290">
        <v>1270.3999999999999</v>
      </c>
      <c r="F10" s="179">
        <v>-0.16538861625602042</v>
      </c>
      <c r="G10" s="20"/>
      <c r="H10" s="5"/>
      <c r="I10" s="5"/>
    </row>
    <row r="11" spans="1:9" ht="10.5" customHeight="1" x14ac:dyDescent="0.2">
      <c r="B11" s="16" t="s">
        <v>340</v>
      </c>
      <c r="C11" s="289">
        <v>3178256.640000002</v>
      </c>
      <c r="D11" s="290">
        <v>34904.760000000024</v>
      </c>
      <c r="E11" s="290">
        <v>9545.7900000000027</v>
      </c>
      <c r="F11" s="179">
        <v>-0.1291884397071803</v>
      </c>
      <c r="G11" s="20"/>
      <c r="H11" s="5"/>
      <c r="I11" s="5"/>
    </row>
    <row r="12" spans="1:9" ht="10.5" customHeight="1" x14ac:dyDescent="0.2">
      <c r="B12" s="340" t="s">
        <v>90</v>
      </c>
      <c r="C12" s="289">
        <v>3175387.1100000017</v>
      </c>
      <c r="D12" s="290">
        <v>34649.160000000025</v>
      </c>
      <c r="E12" s="290">
        <v>9488.1900000000023</v>
      </c>
      <c r="F12" s="179">
        <v>-0.12893706941716554</v>
      </c>
      <c r="G12" s="20"/>
      <c r="H12" s="5"/>
      <c r="I12" s="5"/>
    </row>
    <row r="13" spans="1:9" ht="10.5" customHeight="1" x14ac:dyDescent="0.2">
      <c r="B13" s="33" t="s">
        <v>304</v>
      </c>
      <c r="C13" s="289">
        <v>46631.650000000045</v>
      </c>
      <c r="D13" s="290">
        <v>1797.1699999999998</v>
      </c>
      <c r="E13" s="290">
        <v>244.07999999999998</v>
      </c>
      <c r="F13" s="179">
        <v>-2.9459230404844994E-2</v>
      </c>
      <c r="G13" s="20"/>
      <c r="H13" s="5"/>
      <c r="I13" s="5"/>
    </row>
    <row r="14" spans="1:9" ht="10.5" customHeight="1" x14ac:dyDescent="0.2">
      <c r="B14" s="33" t="s">
        <v>305</v>
      </c>
      <c r="C14" s="289">
        <v>1963.38</v>
      </c>
      <c r="D14" s="290">
        <v>926.84</v>
      </c>
      <c r="E14" s="290"/>
      <c r="F14" s="179">
        <v>-0.29829414476717386</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2475705.35</v>
      </c>
      <c r="D16" s="290">
        <v>18630.330000000009</v>
      </c>
      <c r="E16" s="290">
        <v>6761.590000000002</v>
      </c>
      <c r="F16" s="179">
        <v>-0.16067214620645831</v>
      </c>
      <c r="G16" s="20"/>
      <c r="H16" s="5"/>
      <c r="I16" s="5"/>
    </row>
    <row r="17" spans="1:9" ht="10.5" customHeight="1" x14ac:dyDescent="0.2">
      <c r="B17" s="33" t="s">
        <v>308</v>
      </c>
      <c r="C17" s="289">
        <v>1112.6700000000003</v>
      </c>
      <c r="D17" s="290">
        <v>176.05</v>
      </c>
      <c r="E17" s="290"/>
      <c r="F17" s="179">
        <v>-8.130356523605875E-2</v>
      </c>
      <c r="G17" s="20"/>
      <c r="H17" s="5"/>
      <c r="I17" s="5"/>
    </row>
    <row r="18" spans="1:9" ht="10.5" customHeight="1" x14ac:dyDescent="0.2">
      <c r="B18" s="33" t="s">
        <v>309</v>
      </c>
      <c r="C18" s="289">
        <v>649974.06000000145</v>
      </c>
      <c r="D18" s="290">
        <v>13118.770000000011</v>
      </c>
      <c r="E18" s="290">
        <v>2482.5200000000004</v>
      </c>
      <c r="F18" s="179">
        <v>9.4520475610664345E-3</v>
      </c>
      <c r="G18" s="20"/>
      <c r="H18" s="5"/>
      <c r="I18" s="5"/>
    </row>
    <row r="19" spans="1:9" ht="10.5" customHeight="1" x14ac:dyDescent="0.2">
      <c r="B19" s="33" t="s">
        <v>89</v>
      </c>
      <c r="C19" s="289">
        <v>2869.53</v>
      </c>
      <c r="D19" s="290">
        <v>255.6</v>
      </c>
      <c r="E19" s="290">
        <v>57.599999999999994</v>
      </c>
      <c r="F19" s="179">
        <v>-0.33996315149061695</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464.8</v>
      </c>
      <c r="D23" s="290"/>
      <c r="E23" s="290"/>
      <c r="F23" s="179">
        <v>-0.27374999999999994</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533.59999999999991</v>
      </c>
      <c r="D25" s="290">
        <v>533.59999999999991</v>
      </c>
      <c r="E25" s="290"/>
      <c r="F25" s="179">
        <v>-9.3749999999999889E-2</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5984559.7927949913</v>
      </c>
      <c r="D30" s="290"/>
      <c r="E30" s="290"/>
      <c r="F30" s="179">
        <v>-1.048318210583199E-2</v>
      </c>
      <c r="G30" s="34"/>
      <c r="H30" s="5"/>
      <c r="I30" s="5"/>
    </row>
    <row r="31" spans="1:9" ht="10.5" customHeight="1" x14ac:dyDescent="0.2">
      <c r="B31" s="16" t="s">
        <v>381</v>
      </c>
      <c r="C31" s="289">
        <v>676056.64999999967</v>
      </c>
      <c r="D31" s="290"/>
      <c r="E31" s="290">
        <v>5578.6100000000006</v>
      </c>
      <c r="F31" s="179">
        <v>-5.7648472396362505E-2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5449.5</v>
      </c>
      <c r="D34" s="290">
        <v>3680</v>
      </c>
      <c r="E34" s="290"/>
      <c r="F34" s="179">
        <v>-3.0855415258758678E-2</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30742380.712795019</v>
      </c>
      <c r="D37" s="292">
        <v>278254.12000000017</v>
      </c>
      <c r="E37" s="292">
        <v>120018.76999999999</v>
      </c>
      <c r="F37" s="178">
        <v>-5.1182498311894586E-2</v>
      </c>
      <c r="G37" s="36"/>
    </row>
    <row r="38" spans="1:9" ht="10.5" customHeight="1" x14ac:dyDescent="0.2">
      <c r="B38" s="31" t="s">
        <v>102</v>
      </c>
      <c r="C38" s="291"/>
      <c r="D38" s="292"/>
      <c r="E38" s="292"/>
      <c r="F38" s="178"/>
      <c r="G38" s="20"/>
      <c r="H38" s="5"/>
      <c r="I38" s="5"/>
    </row>
    <row r="39" spans="1:9" ht="10.5" customHeight="1" x14ac:dyDescent="0.2">
      <c r="B39" s="16" t="s">
        <v>104</v>
      </c>
      <c r="C39" s="289">
        <v>98444700.109999448</v>
      </c>
      <c r="D39" s="290">
        <v>53958373.469999574</v>
      </c>
      <c r="E39" s="290">
        <v>446672.93999999989</v>
      </c>
      <c r="F39" s="179">
        <v>-6.1149168932366327E-2</v>
      </c>
      <c r="G39" s="34"/>
      <c r="H39" s="5"/>
      <c r="I39" s="5"/>
    </row>
    <row r="40" spans="1:9" ht="10.5" customHeight="1" x14ac:dyDescent="0.2">
      <c r="B40" s="33" t="s">
        <v>106</v>
      </c>
      <c r="C40" s="289">
        <v>98376479.879999444</v>
      </c>
      <c r="D40" s="290">
        <v>53937381.779999562</v>
      </c>
      <c r="E40" s="290">
        <v>446484.58999999985</v>
      </c>
      <c r="F40" s="179">
        <v>-6.1173282518921512E-2</v>
      </c>
      <c r="G40" s="34"/>
      <c r="H40" s="5"/>
      <c r="I40" s="5"/>
    </row>
    <row r="41" spans="1:9" ht="10.5" customHeight="1" x14ac:dyDescent="0.2">
      <c r="B41" s="33" t="s">
        <v>304</v>
      </c>
      <c r="C41" s="289">
        <v>682654.75999999989</v>
      </c>
      <c r="D41" s="290">
        <v>567593.88</v>
      </c>
      <c r="E41" s="290">
        <v>4128.07</v>
      </c>
      <c r="F41" s="179">
        <v>-5.2060386158175986E-2</v>
      </c>
      <c r="G41" s="34"/>
      <c r="H41" s="5"/>
      <c r="I41" s="5"/>
    </row>
    <row r="42" spans="1:9" ht="10.5" customHeight="1" x14ac:dyDescent="0.2">
      <c r="B42" s="33" t="s">
        <v>305</v>
      </c>
      <c r="C42" s="289">
        <v>30956409.229999755</v>
      </c>
      <c r="D42" s="290">
        <v>30330657.909999754</v>
      </c>
      <c r="E42" s="290">
        <v>153504.56999999995</v>
      </c>
      <c r="F42" s="179">
        <v>-8.6588848065109913E-2</v>
      </c>
      <c r="G42" s="34"/>
      <c r="H42" s="5"/>
      <c r="I42" s="5"/>
    </row>
    <row r="43" spans="1:9" ht="10.5" customHeight="1" x14ac:dyDescent="0.2">
      <c r="B43" s="33" t="s">
        <v>306</v>
      </c>
      <c r="C43" s="289">
        <v>20133149.359999798</v>
      </c>
      <c r="D43" s="290">
        <v>18779779.689999796</v>
      </c>
      <c r="E43" s="290">
        <v>99809.5</v>
      </c>
      <c r="F43" s="179">
        <v>-6.1375081234930406E-2</v>
      </c>
      <c r="G43" s="34"/>
      <c r="H43" s="5"/>
      <c r="I43" s="5"/>
    </row>
    <row r="44" spans="1:9" ht="10.5" customHeight="1" x14ac:dyDescent="0.2">
      <c r="B44" s="33" t="s">
        <v>307</v>
      </c>
      <c r="C44" s="289">
        <v>39104692.449999876</v>
      </c>
      <c r="D44" s="290">
        <v>770800.47000000044</v>
      </c>
      <c r="E44" s="290">
        <v>158259.15999999992</v>
      </c>
      <c r="F44" s="179">
        <v>-4.6828164245140802E-2</v>
      </c>
      <c r="G44" s="34"/>
      <c r="H44" s="5"/>
      <c r="I44" s="5"/>
    </row>
    <row r="45" spans="1:9" ht="10.5" customHeight="1" x14ac:dyDescent="0.2">
      <c r="B45" s="33" t="s">
        <v>308</v>
      </c>
      <c r="C45" s="289">
        <v>671160.24999999686</v>
      </c>
      <c r="D45" s="290">
        <v>147221.21000000014</v>
      </c>
      <c r="E45" s="290">
        <v>3189.0699999999997</v>
      </c>
      <c r="F45" s="179">
        <v>4.5121804388205344E-2</v>
      </c>
      <c r="G45" s="34"/>
      <c r="H45" s="5"/>
      <c r="I45" s="5"/>
    </row>
    <row r="46" spans="1:9" ht="10.5" customHeight="1" x14ac:dyDescent="0.2">
      <c r="B46" s="33" t="s">
        <v>309</v>
      </c>
      <c r="C46" s="289">
        <v>6828413.830000014</v>
      </c>
      <c r="D46" s="290">
        <v>3341328.6200000141</v>
      </c>
      <c r="E46" s="290">
        <v>27594.22</v>
      </c>
      <c r="F46" s="179">
        <v>-3.2503976425539705E-2</v>
      </c>
      <c r="G46" s="34"/>
      <c r="H46" s="5"/>
      <c r="I46" s="5"/>
    </row>
    <row r="47" spans="1:9" ht="10.5" customHeight="1" x14ac:dyDescent="0.2">
      <c r="B47" s="33" t="s">
        <v>105</v>
      </c>
      <c r="C47" s="289">
        <v>68220.229999999763</v>
      </c>
      <c r="D47" s="290">
        <v>20991.690000000006</v>
      </c>
      <c r="E47" s="290">
        <v>188.35000000000002</v>
      </c>
      <c r="F47" s="179">
        <v>-2.503794721874586E-2</v>
      </c>
      <c r="G47" s="34"/>
      <c r="H47" s="5"/>
      <c r="I47" s="5"/>
    </row>
    <row r="48" spans="1:9" ht="10.5" customHeight="1" x14ac:dyDescent="0.2">
      <c r="B48" s="16" t="s">
        <v>22</v>
      </c>
      <c r="C48" s="289">
        <v>44358544.329999961</v>
      </c>
      <c r="D48" s="290">
        <v>7318792.479999993</v>
      </c>
      <c r="E48" s="290">
        <v>194818.27000000002</v>
      </c>
      <c r="F48" s="179">
        <v>-5.7141404664217688E-2</v>
      </c>
      <c r="G48" s="34"/>
      <c r="H48" s="5"/>
      <c r="I48" s="5"/>
    </row>
    <row r="49" spans="1:9" ht="10.5" customHeight="1" x14ac:dyDescent="0.2">
      <c r="B49" s="16" t="s">
        <v>107</v>
      </c>
      <c r="C49" s="289">
        <v>826066.10000000254</v>
      </c>
      <c r="D49" s="290">
        <v>825566.10000000254</v>
      </c>
      <c r="E49" s="290">
        <v>4972.8300000000008</v>
      </c>
      <c r="F49" s="179">
        <v>8.9216088770813995E-2</v>
      </c>
      <c r="G49" s="34"/>
      <c r="H49" s="5"/>
      <c r="I49" s="5"/>
    </row>
    <row r="50" spans="1:9" ht="10.5" customHeight="1" x14ac:dyDescent="0.2">
      <c r="B50" s="33" t="s">
        <v>110</v>
      </c>
      <c r="C50" s="289">
        <v>506198.91000000242</v>
      </c>
      <c r="D50" s="290">
        <v>506198.91000000242</v>
      </c>
      <c r="E50" s="290">
        <v>3688.9200000000005</v>
      </c>
      <c r="F50" s="179">
        <v>3.0137278399943401E-2</v>
      </c>
      <c r="G50" s="34"/>
      <c r="H50" s="5"/>
      <c r="I50" s="5"/>
    </row>
    <row r="51" spans="1:9" ht="10.5" customHeight="1" x14ac:dyDescent="0.2">
      <c r="B51" s="33" t="s">
        <v>109</v>
      </c>
      <c r="C51" s="289">
        <v>303217.19000000018</v>
      </c>
      <c r="D51" s="290">
        <v>303217.19000000018</v>
      </c>
      <c r="E51" s="290">
        <v>1283.9100000000001</v>
      </c>
      <c r="F51" s="179">
        <v>0.18762237848789654</v>
      </c>
      <c r="G51" s="34"/>
      <c r="H51" s="5"/>
      <c r="I51" s="5"/>
    </row>
    <row r="52" spans="1:9" ht="10.5" customHeight="1" x14ac:dyDescent="0.2">
      <c r="B52" s="33" t="s">
        <v>112</v>
      </c>
      <c r="C52" s="289">
        <v>16150</v>
      </c>
      <c r="D52" s="290">
        <v>16150</v>
      </c>
      <c r="E52" s="290"/>
      <c r="F52" s="179">
        <v>0.38034188034188032</v>
      </c>
      <c r="G52" s="20"/>
      <c r="H52" s="5"/>
      <c r="I52" s="5"/>
    </row>
    <row r="53" spans="1:9" ht="10.5" customHeight="1" x14ac:dyDescent="0.2">
      <c r="B53" s="33" t="s">
        <v>111</v>
      </c>
      <c r="C53" s="289">
        <v>500</v>
      </c>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257033.35999999943</v>
      </c>
      <c r="D56" s="290">
        <v>257033.35999999943</v>
      </c>
      <c r="E56" s="290">
        <v>736.00000000000011</v>
      </c>
      <c r="F56" s="179">
        <v>-0.15255174764011448</v>
      </c>
      <c r="G56" s="34"/>
      <c r="H56" s="5"/>
      <c r="I56" s="5"/>
    </row>
    <row r="57" spans="1:9" ht="10.5" customHeight="1" x14ac:dyDescent="0.2">
      <c r="B57" s="16" t="s">
        <v>381</v>
      </c>
      <c r="C57" s="289">
        <v>727777.17999999959</v>
      </c>
      <c r="D57" s="290">
        <v>225</v>
      </c>
      <c r="E57" s="290">
        <v>4891.7</v>
      </c>
      <c r="F57" s="179">
        <v>0.17574438560817196</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2217423.533520001</v>
      </c>
      <c r="D62" s="290"/>
      <c r="E62" s="290"/>
      <c r="F62" s="179">
        <v>6.660420415568602E-2</v>
      </c>
      <c r="G62" s="34"/>
      <c r="H62" s="5"/>
      <c r="I62" s="5"/>
    </row>
    <row r="63" spans="1:9" ht="10.5" customHeight="1" x14ac:dyDescent="0.2">
      <c r="B63" s="16" t="s">
        <v>94</v>
      </c>
      <c r="C63" s="289">
        <v>677.25</v>
      </c>
      <c r="D63" s="290"/>
      <c r="E63" s="290"/>
      <c r="F63" s="179">
        <v>-0.37</v>
      </c>
      <c r="G63" s="34"/>
      <c r="H63" s="5"/>
      <c r="I63" s="5"/>
    </row>
    <row r="64" spans="1:9" s="28" customFormat="1" ht="10.5" customHeight="1" x14ac:dyDescent="0.2">
      <c r="A64" s="24"/>
      <c r="B64" s="16" t="s">
        <v>92</v>
      </c>
      <c r="C64" s="289">
        <v>2198.88</v>
      </c>
      <c r="D64" s="290"/>
      <c r="E64" s="290"/>
      <c r="F64" s="179">
        <v>-0.23663252907481358</v>
      </c>
      <c r="G64" s="27"/>
      <c r="H64" s="5"/>
    </row>
    <row r="65" spans="1:9" ht="10.5" customHeight="1" x14ac:dyDescent="0.2">
      <c r="B65" s="16" t="s">
        <v>93</v>
      </c>
      <c r="C65" s="289">
        <v>2111</v>
      </c>
      <c r="D65" s="290"/>
      <c r="E65" s="290"/>
      <c r="F65" s="179">
        <v>-4.867057232987837E-2</v>
      </c>
      <c r="G65" s="20"/>
      <c r="H65" s="5"/>
      <c r="I65" s="5"/>
    </row>
    <row r="66" spans="1:9" ht="12" customHeight="1" x14ac:dyDescent="0.2">
      <c r="B66" s="16" t="s">
        <v>91</v>
      </c>
      <c r="C66" s="289">
        <v>30</v>
      </c>
      <c r="D66" s="290"/>
      <c r="E66" s="290"/>
      <c r="F66" s="179"/>
      <c r="G66" s="34"/>
      <c r="H66" s="5"/>
      <c r="I66" s="5"/>
    </row>
    <row r="67" spans="1:9" ht="10.5" customHeight="1" x14ac:dyDescent="0.2">
      <c r="B67" s="16" t="s">
        <v>100</v>
      </c>
      <c r="C67" s="289">
        <v>3286.47</v>
      </c>
      <c r="D67" s="290">
        <v>56.5</v>
      </c>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3367451.9599999981</v>
      </c>
      <c r="D71" s="290">
        <v>3366251.9599999981</v>
      </c>
      <c r="E71" s="290">
        <v>27189.08</v>
      </c>
      <c r="F71" s="179">
        <v>-8.3191020587857767E-2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40255.899999999994</v>
      </c>
      <c r="D74" s="290">
        <v>29307.899999999998</v>
      </c>
      <c r="E74" s="290">
        <v>108</v>
      </c>
      <c r="F74" s="179">
        <v>-0.15244777211702909</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150249404.07351938</v>
      </c>
      <c r="D77" s="292">
        <v>65755606.769999564</v>
      </c>
      <c r="E77" s="292">
        <v>679472.81999999983</v>
      </c>
      <c r="F77" s="178">
        <v>-5.749460255071448E-2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64904076.519999981</v>
      </c>
      <c r="D79" s="290">
        <v>7557928.2399999937</v>
      </c>
      <c r="E79" s="290">
        <v>298442.23999999999</v>
      </c>
      <c r="F79" s="179">
        <v>-5.3937399235700068E-2</v>
      </c>
      <c r="G79" s="27"/>
      <c r="H79" s="5"/>
    </row>
    <row r="80" spans="1:9" s="28" customFormat="1" ht="10.5" customHeight="1" x14ac:dyDescent="0.2">
      <c r="A80" s="24"/>
      <c r="B80" s="16" t="s">
        <v>104</v>
      </c>
      <c r="C80" s="289">
        <v>101622956.74999945</v>
      </c>
      <c r="D80" s="290">
        <v>53993278.229999572</v>
      </c>
      <c r="E80" s="290">
        <v>456218.72999999986</v>
      </c>
      <c r="F80" s="179">
        <v>-6.3437765500393151E-2</v>
      </c>
      <c r="G80" s="27"/>
      <c r="H80" s="5"/>
    </row>
    <row r="81" spans="1:9" s="28" customFormat="1" ht="10.5" customHeight="1" x14ac:dyDescent="0.2">
      <c r="A81" s="24"/>
      <c r="B81" s="33" t="s">
        <v>106</v>
      </c>
      <c r="C81" s="289">
        <v>101551866.98999944</v>
      </c>
      <c r="D81" s="290">
        <v>53972030.939999565</v>
      </c>
      <c r="E81" s="290">
        <v>455972.77999999985</v>
      </c>
      <c r="F81" s="179">
        <v>-6.345145810451791E-2</v>
      </c>
      <c r="G81" s="27"/>
      <c r="H81" s="5"/>
    </row>
    <row r="82" spans="1:9" s="28" customFormat="1" ht="10.5" customHeight="1" x14ac:dyDescent="0.2">
      <c r="A82" s="24"/>
      <c r="B82" s="33" t="s">
        <v>304</v>
      </c>
      <c r="C82" s="289">
        <v>729286.41</v>
      </c>
      <c r="D82" s="290">
        <v>569391.05000000005</v>
      </c>
      <c r="E82" s="290">
        <v>4372.1499999999996</v>
      </c>
      <c r="F82" s="179">
        <v>-5.0646783501295367E-2</v>
      </c>
      <c r="G82" s="27"/>
      <c r="H82" s="5"/>
    </row>
    <row r="83" spans="1:9" s="28" customFormat="1" ht="10.5" customHeight="1" x14ac:dyDescent="0.2">
      <c r="A83" s="24"/>
      <c r="B83" s="33" t="s">
        <v>305</v>
      </c>
      <c r="C83" s="289">
        <v>30958372.609999754</v>
      </c>
      <c r="D83" s="290">
        <v>30331584.749999754</v>
      </c>
      <c r="E83" s="290">
        <v>153504.56999999995</v>
      </c>
      <c r="F83" s="179">
        <v>-8.6606324822728453E-2</v>
      </c>
      <c r="G83" s="27"/>
      <c r="H83" s="5"/>
    </row>
    <row r="84" spans="1:9" s="28" customFormat="1" ht="10.5" customHeight="1" x14ac:dyDescent="0.2">
      <c r="A84" s="24"/>
      <c r="B84" s="33" t="s">
        <v>306</v>
      </c>
      <c r="C84" s="289">
        <v>20133149.359999798</v>
      </c>
      <c r="D84" s="290">
        <v>18779779.689999796</v>
      </c>
      <c r="E84" s="290">
        <v>99809.5</v>
      </c>
      <c r="F84" s="179">
        <v>-6.1368241573775739E-2</v>
      </c>
      <c r="G84" s="27"/>
      <c r="H84" s="5"/>
    </row>
    <row r="85" spans="1:9" s="28" customFormat="1" ht="10.5" customHeight="1" x14ac:dyDescent="0.2">
      <c r="A85" s="24"/>
      <c r="B85" s="33" t="s">
        <v>307</v>
      </c>
      <c r="C85" s="289">
        <v>41580397.799999878</v>
      </c>
      <c r="D85" s="290">
        <v>789430.8000000004</v>
      </c>
      <c r="E85" s="290">
        <v>165020.74999999991</v>
      </c>
      <c r="F85" s="179">
        <v>-5.4464178735850077E-2</v>
      </c>
      <c r="G85" s="27"/>
      <c r="H85" s="5"/>
    </row>
    <row r="86" spans="1:9" ht="10.5" customHeight="1" x14ac:dyDescent="0.2">
      <c r="B86" s="33" t="s">
        <v>308</v>
      </c>
      <c r="C86" s="289">
        <v>672272.91999999678</v>
      </c>
      <c r="D86" s="290">
        <v>147397.26000000013</v>
      </c>
      <c r="E86" s="290">
        <v>3189.0699999999997</v>
      </c>
      <c r="F86" s="179">
        <v>4.4883818631453298E-2</v>
      </c>
      <c r="G86" s="34"/>
      <c r="H86" s="5"/>
      <c r="I86" s="5"/>
    </row>
    <row r="87" spans="1:9" ht="10.5" customHeight="1" x14ac:dyDescent="0.2">
      <c r="B87" s="33" t="s">
        <v>309</v>
      </c>
      <c r="C87" s="289">
        <v>7478387.8900000155</v>
      </c>
      <c r="D87" s="290">
        <v>3354447.3900000136</v>
      </c>
      <c r="E87" s="290">
        <v>30076.739999999998</v>
      </c>
      <c r="F87" s="179">
        <v>-2.8996315970947872E-2</v>
      </c>
      <c r="G87" s="34"/>
      <c r="H87" s="5"/>
      <c r="I87" s="5"/>
    </row>
    <row r="88" spans="1:9" ht="10.5" customHeight="1" x14ac:dyDescent="0.2">
      <c r="B88" s="33" t="s">
        <v>105</v>
      </c>
      <c r="C88" s="289">
        <v>71089.759999999747</v>
      </c>
      <c r="D88" s="290">
        <v>21247.290000000005</v>
      </c>
      <c r="E88" s="290">
        <v>245.95000000000002</v>
      </c>
      <c r="F88" s="179">
        <v>-4.3460335964668473E-2</v>
      </c>
      <c r="G88" s="34"/>
      <c r="H88" s="5"/>
      <c r="I88" s="5"/>
    </row>
    <row r="89" spans="1:9" s="28" customFormat="1" ht="10.5" customHeight="1" x14ac:dyDescent="0.2">
      <c r="A89" s="24"/>
      <c r="B89" s="16" t="s">
        <v>100</v>
      </c>
      <c r="C89" s="289">
        <v>354814.01</v>
      </c>
      <c r="D89" s="290">
        <v>56.5</v>
      </c>
      <c r="E89" s="290">
        <v>1270.3999999999999</v>
      </c>
      <c r="F89" s="179">
        <v>-0.19999734395175417</v>
      </c>
      <c r="G89" s="27"/>
      <c r="H89" s="5"/>
    </row>
    <row r="90" spans="1:9" ht="10.5" customHeight="1" x14ac:dyDescent="0.2">
      <c r="B90" s="16" t="s">
        <v>107</v>
      </c>
      <c r="C90" s="289">
        <v>826066.10000000254</v>
      </c>
      <c r="D90" s="290">
        <v>825566.10000000254</v>
      </c>
      <c r="E90" s="290">
        <v>4972.8300000000008</v>
      </c>
      <c r="F90" s="179">
        <v>8.9216088770813995E-2</v>
      </c>
      <c r="G90" s="34"/>
      <c r="H90" s="5"/>
      <c r="I90" s="5"/>
    </row>
    <row r="91" spans="1:9" ht="10.5" customHeight="1" x14ac:dyDescent="0.2">
      <c r="B91" s="33" t="s">
        <v>110</v>
      </c>
      <c r="C91" s="289">
        <v>506198.91000000242</v>
      </c>
      <c r="D91" s="290">
        <v>506198.91000000242</v>
      </c>
      <c r="E91" s="290">
        <v>3688.9200000000005</v>
      </c>
      <c r="F91" s="179">
        <v>3.0137278399943401E-2</v>
      </c>
      <c r="G91" s="34"/>
      <c r="H91" s="5"/>
      <c r="I91" s="5"/>
    </row>
    <row r="92" spans="1:9" ht="10.5" customHeight="1" x14ac:dyDescent="0.2">
      <c r="B92" s="33" t="s">
        <v>109</v>
      </c>
      <c r="C92" s="289">
        <v>303217.19000000018</v>
      </c>
      <c r="D92" s="290">
        <v>303217.19000000018</v>
      </c>
      <c r="E92" s="290">
        <v>1283.9100000000001</v>
      </c>
      <c r="F92" s="179">
        <v>0.18762237848789654</v>
      </c>
      <c r="G92" s="20"/>
      <c r="H92" s="5"/>
      <c r="I92" s="5"/>
    </row>
    <row r="93" spans="1:9" ht="10.5" customHeight="1" x14ac:dyDescent="0.2">
      <c r="B93" s="33" t="s">
        <v>112</v>
      </c>
      <c r="C93" s="289">
        <v>16150</v>
      </c>
      <c r="D93" s="290">
        <v>16150</v>
      </c>
      <c r="E93" s="290"/>
      <c r="F93" s="179">
        <v>0.38034188034188032</v>
      </c>
      <c r="G93" s="34"/>
      <c r="H93" s="5"/>
      <c r="I93" s="5"/>
    </row>
    <row r="94" spans="1:9" ht="10.5" customHeight="1" x14ac:dyDescent="0.2">
      <c r="B94" s="33" t="s">
        <v>111</v>
      </c>
      <c r="C94" s="289">
        <v>500</v>
      </c>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257566.95999999944</v>
      </c>
      <c r="D99" s="290">
        <v>257566.95999999944</v>
      </c>
      <c r="E99" s="290">
        <v>736.00000000000011</v>
      </c>
      <c r="F99" s="179">
        <v>-0.15243781728427397</v>
      </c>
      <c r="G99" s="34"/>
      <c r="H99" s="5"/>
      <c r="I99" s="5"/>
    </row>
    <row r="100" spans="1:9" ht="10.5" customHeight="1" x14ac:dyDescent="0.2">
      <c r="B100" s="16" t="s">
        <v>381</v>
      </c>
      <c r="C100" s="289">
        <v>1403833.8299999994</v>
      </c>
      <c r="D100" s="290">
        <v>225</v>
      </c>
      <c r="E100" s="290">
        <v>10470.310000000001</v>
      </c>
      <c r="F100" s="179">
        <v>5.0453664500263118E-2</v>
      </c>
      <c r="G100" s="34"/>
      <c r="H100" s="5"/>
      <c r="I100" s="5"/>
    </row>
    <row r="101" spans="1:9" ht="10.5" customHeight="1" x14ac:dyDescent="0.2">
      <c r="B101" s="16" t="s">
        <v>417</v>
      </c>
      <c r="C101" s="289">
        <v>8201983.3263149923</v>
      </c>
      <c r="D101" s="290"/>
      <c r="E101" s="290"/>
      <c r="F101" s="179">
        <v>9.2366314793546067E-3</v>
      </c>
      <c r="G101" s="34"/>
      <c r="H101" s="5"/>
      <c r="I101" s="5"/>
    </row>
    <row r="102" spans="1:9" ht="10.5" customHeight="1" x14ac:dyDescent="0.2">
      <c r="B102" s="16" t="s">
        <v>91</v>
      </c>
      <c r="C102" s="289">
        <v>494.8</v>
      </c>
      <c r="D102" s="290"/>
      <c r="E102" s="290"/>
      <c r="F102" s="179"/>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677.25</v>
      </c>
      <c r="D107" s="290"/>
      <c r="E107" s="290"/>
      <c r="F107" s="179">
        <v>-0.37</v>
      </c>
      <c r="G107" s="34"/>
      <c r="H107" s="5"/>
      <c r="I107" s="5"/>
    </row>
    <row r="108" spans="1:9" ht="10.5" customHeight="1" x14ac:dyDescent="0.2">
      <c r="B108" s="16" t="s">
        <v>92</v>
      </c>
      <c r="C108" s="289">
        <v>2198.88</v>
      </c>
      <c r="D108" s="290"/>
      <c r="E108" s="290"/>
      <c r="F108" s="179">
        <v>-0.23663252907481358</v>
      </c>
      <c r="G108" s="34"/>
      <c r="H108" s="5"/>
      <c r="I108" s="5"/>
    </row>
    <row r="109" spans="1:9" ht="10.5" customHeight="1" x14ac:dyDescent="0.2">
      <c r="B109" s="16" t="s">
        <v>93</v>
      </c>
      <c r="C109" s="289">
        <v>2111</v>
      </c>
      <c r="D109" s="290"/>
      <c r="E109" s="290"/>
      <c r="F109" s="179">
        <v>-4.867057232987837E-2</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3367451.9599999981</v>
      </c>
      <c r="D112" s="290">
        <v>3366251.9599999981</v>
      </c>
      <c r="E112" s="290">
        <v>27189.08</v>
      </c>
      <c r="F112" s="179">
        <v>-8.3191020587857767E-2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45705.399999999994</v>
      </c>
      <c r="D115" s="290">
        <v>32987.899999999994</v>
      </c>
      <c r="E115" s="290">
        <v>108</v>
      </c>
      <c r="F115" s="179">
        <v>-0.13957657108498078</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180991784.7863144</v>
      </c>
      <c r="D118" s="292">
        <v>66033860.889999546</v>
      </c>
      <c r="E118" s="292">
        <v>799491.58999999985</v>
      </c>
      <c r="F118" s="178">
        <v>-5.6428387089650145E-2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145277995.36000043</v>
      </c>
      <c r="D120" s="290">
        <v>78403.589999999982</v>
      </c>
      <c r="E120" s="290">
        <v>1015261.1300000005</v>
      </c>
      <c r="F120" s="179">
        <v>7.1582399164522137E-2</v>
      </c>
      <c r="G120" s="34"/>
      <c r="H120" s="5"/>
      <c r="I120" s="5"/>
    </row>
    <row r="121" spans="1:9" ht="10.5" customHeight="1" x14ac:dyDescent="0.2">
      <c r="B121" s="16" t="s">
        <v>100</v>
      </c>
      <c r="C121" s="289">
        <v>13608268.819999997</v>
      </c>
      <c r="D121" s="290"/>
      <c r="E121" s="290">
        <v>96001.060000000027</v>
      </c>
      <c r="F121" s="179">
        <v>0.4047044739625647</v>
      </c>
      <c r="G121" s="34"/>
      <c r="H121" s="5"/>
      <c r="I121" s="5"/>
    </row>
    <row r="122" spans="1:9" ht="10.5" customHeight="1" x14ac:dyDescent="0.2">
      <c r="B122" s="16" t="s">
        <v>177</v>
      </c>
      <c r="C122" s="289">
        <v>2092104.839999974</v>
      </c>
      <c r="D122" s="290">
        <v>109.2</v>
      </c>
      <c r="E122" s="290">
        <v>14987.150000000003</v>
      </c>
      <c r="F122" s="179">
        <v>0.18192728942050107</v>
      </c>
      <c r="G122" s="34"/>
      <c r="H122" s="5"/>
      <c r="I122" s="5"/>
    </row>
    <row r="123" spans="1:9" ht="10.5" customHeight="1" x14ac:dyDescent="0.2">
      <c r="B123" s="16" t="s">
        <v>22</v>
      </c>
      <c r="C123" s="289">
        <v>26068386.020000029</v>
      </c>
      <c r="D123" s="290">
        <v>51532.4</v>
      </c>
      <c r="E123" s="290">
        <v>166207.75</v>
      </c>
      <c r="F123" s="179">
        <v>0.10147329759265311</v>
      </c>
      <c r="G123" s="34"/>
      <c r="H123" s="5"/>
      <c r="I123" s="5"/>
    </row>
    <row r="124" spans="1:9" ht="10.5" customHeight="1" x14ac:dyDescent="0.2">
      <c r="B124" s="16" t="s">
        <v>381</v>
      </c>
      <c r="C124" s="289">
        <v>442893.19999999984</v>
      </c>
      <c r="D124" s="290"/>
      <c r="E124" s="290">
        <v>2150</v>
      </c>
      <c r="F124" s="179">
        <v>0.39853660112369016</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21485509.759999722</v>
      </c>
      <c r="D126" s="290">
        <v>16905.290000000008</v>
      </c>
      <c r="E126" s="290">
        <v>131275.53999999992</v>
      </c>
      <c r="F126" s="179">
        <v>8.1920742440598771E-2</v>
      </c>
      <c r="G126" s="34"/>
      <c r="H126" s="5"/>
      <c r="I126" s="5"/>
    </row>
    <row r="127" spans="1:9" ht="10.5" customHeight="1" x14ac:dyDescent="0.2">
      <c r="B127" s="37" t="s">
        <v>382</v>
      </c>
      <c r="C127" s="289">
        <v>1470388.6600000001</v>
      </c>
      <c r="D127" s="290"/>
      <c r="E127" s="290">
        <v>9450</v>
      </c>
      <c r="F127" s="179">
        <v>-0.13324576910264951</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7423</v>
      </c>
      <c r="D130" s="290"/>
      <c r="E130" s="290"/>
      <c r="F130" s="179">
        <v>-0.32017584027841373</v>
      </c>
      <c r="G130" s="208"/>
      <c r="H130" s="205"/>
      <c r="I130" s="34"/>
    </row>
    <row r="131" spans="1:9" ht="10.5" customHeight="1" x14ac:dyDescent="0.2">
      <c r="B131" s="41" t="s">
        <v>120</v>
      </c>
      <c r="C131" s="293">
        <v>210452969.66000015</v>
      </c>
      <c r="D131" s="294">
        <v>146950.48000000001</v>
      </c>
      <c r="E131" s="294">
        <v>1435332.6300000001</v>
      </c>
      <c r="F131" s="286">
        <v>9.2804686367901734E-2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30.9.2024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4680687.1399999773</v>
      </c>
      <c r="D144" s="290"/>
      <c r="E144" s="290">
        <v>39737.93</v>
      </c>
      <c r="F144" s="179">
        <v>5.0380848986006477E-2</v>
      </c>
      <c r="G144" s="36"/>
      <c r="H144" s="5"/>
    </row>
    <row r="145" spans="1:8" s="28" customFormat="1" ht="10.5" customHeight="1" x14ac:dyDescent="0.2">
      <c r="A145" s="24"/>
      <c r="B145" s="16" t="s">
        <v>117</v>
      </c>
      <c r="C145" s="289">
        <v>706186.15999999992</v>
      </c>
      <c r="D145" s="290"/>
      <c r="E145" s="290">
        <v>3924</v>
      </c>
      <c r="F145" s="179">
        <v>-5.355818436790527E-2</v>
      </c>
      <c r="G145" s="36"/>
      <c r="H145" s="5"/>
    </row>
    <row r="146" spans="1:8" s="28" customFormat="1" ht="10.5" customHeight="1" x14ac:dyDescent="0.2">
      <c r="A146" s="24"/>
      <c r="B146" s="16" t="s">
        <v>118</v>
      </c>
      <c r="C146" s="289">
        <v>15512.27</v>
      </c>
      <c r="D146" s="290"/>
      <c r="E146" s="290"/>
      <c r="F146" s="179">
        <v>-9.7390729563488376E-2</v>
      </c>
      <c r="G146" s="36"/>
      <c r="H146" s="5"/>
    </row>
    <row r="147" spans="1:8" s="28" customFormat="1" ht="10.5" customHeight="1" x14ac:dyDescent="0.2">
      <c r="A147" s="24"/>
      <c r="B147" s="16" t="s">
        <v>166</v>
      </c>
      <c r="C147" s="289">
        <v>221415.27000000075</v>
      </c>
      <c r="D147" s="290"/>
      <c r="E147" s="290">
        <v>1552.1200000000008</v>
      </c>
      <c r="F147" s="179">
        <v>5.1553284998779203E-2</v>
      </c>
      <c r="G147" s="36"/>
      <c r="H147" s="5"/>
    </row>
    <row r="148" spans="1:8" s="28" customFormat="1" ht="10.5" customHeight="1" x14ac:dyDescent="0.2">
      <c r="A148" s="24"/>
      <c r="B148" s="16" t="s">
        <v>22</v>
      </c>
      <c r="C148" s="289">
        <v>391455.79000000021</v>
      </c>
      <c r="D148" s="290"/>
      <c r="E148" s="290">
        <v>3013</v>
      </c>
      <c r="F148" s="179">
        <v>-1.001690267764066E-2</v>
      </c>
      <c r="G148" s="36"/>
      <c r="H148" s="5"/>
    </row>
    <row r="149" spans="1:8" s="28" customFormat="1" ht="10.5" customHeight="1" x14ac:dyDescent="0.2">
      <c r="A149" s="24"/>
      <c r="B149" s="16" t="s">
        <v>115</v>
      </c>
      <c r="C149" s="289">
        <v>181693.89000000013</v>
      </c>
      <c r="D149" s="290">
        <v>1035.06</v>
      </c>
      <c r="E149" s="290">
        <v>1012.06</v>
      </c>
      <c r="F149" s="179">
        <v>4.7964049413887988E-2</v>
      </c>
      <c r="G149" s="36"/>
      <c r="H149" s="5"/>
    </row>
    <row r="150" spans="1:8" s="28" customFormat="1" ht="12.75" customHeight="1" x14ac:dyDescent="0.2">
      <c r="A150" s="24"/>
      <c r="B150" s="16" t="s">
        <v>114</v>
      </c>
      <c r="C150" s="289">
        <v>182491.28999999966</v>
      </c>
      <c r="D150" s="290"/>
      <c r="E150" s="290">
        <v>691.2</v>
      </c>
      <c r="F150" s="179">
        <v>0.14011907534616097</v>
      </c>
      <c r="G150" s="36"/>
      <c r="H150" s="5"/>
    </row>
    <row r="151" spans="1:8" s="28" customFormat="1" ht="12.75" customHeight="1" x14ac:dyDescent="0.2">
      <c r="A151" s="24"/>
      <c r="B151" s="16" t="s">
        <v>100</v>
      </c>
      <c r="C151" s="289">
        <v>46</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17827.059999999998</v>
      </c>
      <c r="D155" s="290"/>
      <c r="E155" s="290">
        <v>30</v>
      </c>
      <c r="F155" s="179">
        <v>-6.9523243833465753E-2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1650217.3599999999</v>
      </c>
      <c r="D158" s="290"/>
      <c r="E158" s="290">
        <v>13252</v>
      </c>
      <c r="F158" s="179">
        <v>0.53558117334754529</v>
      </c>
      <c r="G158" s="36"/>
      <c r="H158" s="5"/>
    </row>
    <row r="159" spans="1:8" s="28" customFormat="1" ht="10.5" customHeight="1" x14ac:dyDescent="0.2">
      <c r="A159" s="24"/>
      <c r="B159" s="35" t="s">
        <v>119</v>
      </c>
      <c r="C159" s="291">
        <v>8047532.2299999762</v>
      </c>
      <c r="D159" s="292">
        <v>1035.06</v>
      </c>
      <c r="E159" s="292">
        <v>63212.310000000005</v>
      </c>
      <c r="F159" s="178">
        <v>0.10958417482381355</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4743199.8000000017</v>
      </c>
      <c r="D161" s="290"/>
      <c r="E161" s="290">
        <v>18551.600000000002</v>
      </c>
      <c r="F161" s="179">
        <v>1.0770403514471116E-2</v>
      </c>
      <c r="G161" s="36"/>
      <c r="H161" s="5"/>
    </row>
    <row r="162" spans="1:9" s="28" customFormat="1" ht="10.5" customHeight="1" x14ac:dyDescent="0.2">
      <c r="A162" s="24"/>
      <c r="B162" s="16" t="s">
        <v>104</v>
      </c>
      <c r="C162" s="289">
        <v>3752389.6899999958</v>
      </c>
      <c r="D162" s="290"/>
      <c r="E162" s="290">
        <v>15160.52</v>
      </c>
      <c r="F162" s="179">
        <v>4.5473913284080458E-2</v>
      </c>
      <c r="G162" s="36"/>
      <c r="H162" s="5"/>
    </row>
    <row r="163" spans="1:9" s="28" customFormat="1" ht="10.5" customHeight="1" x14ac:dyDescent="0.2">
      <c r="A163" s="24"/>
      <c r="B163" s="33" t="s">
        <v>106</v>
      </c>
      <c r="C163" s="289">
        <v>2469388.2099999981</v>
      </c>
      <c r="D163" s="290"/>
      <c r="E163" s="290">
        <v>13956.26</v>
      </c>
      <c r="F163" s="179">
        <v>-1.1654816247006483E-2</v>
      </c>
      <c r="G163" s="36"/>
      <c r="H163" s="5"/>
    </row>
    <row r="164" spans="1:9" s="28" customFormat="1" ht="10.5" customHeight="1" x14ac:dyDescent="0.2">
      <c r="A164" s="24"/>
      <c r="B164" s="33" t="s">
        <v>304</v>
      </c>
      <c r="C164" s="289">
        <v>11308.52</v>
      </c>
      <c r="D164" s="290"/>
      <c r="E164" s="290"/>
      <c r="F164" s="179">
        <v>1.181034742252951E-3</v>
      </c>
      <c r="G164" s="36"/>
      <c r="H164" s="5"/>
    </row>
    <row r="165" spans="1:9" s="28" customFormat="1" ht="10.5" customHeight="1" x14ac:dyDescent="0.2">
      <c r="A165" s="24"/>
      <c r="B165" s="33" t="s">
        <v>305</v>
      </c>
      <c r="C165" s="289">
        <v>799364.72999999963</v>
      </c>
      <c r="D165" s="290"/>
      <c r="E165" s="290">
        <v>5004.1299999999992</v>
      </c>
      <c r="F165" s="179">
        <v>0.17618441066367518</v>
      </c>
      <c r="G165" s="36"/>
      <c r="H165" s="5"/>
    </row>
    <row r="166" spans="1:9" ht="10.5" customHeight="1" x14ac:dyDescent="0.2">
      <c r="B166" s="33" t="s">
        <v>306</v>
      </c>
      <c r="C166" s="289">
        <v>235751.94000000003</v>
      </c>
      <c r="D166" s="290"/>
      <c r="E166" s="290">
        <v>260.28000000000003</v>
      </c>
      <c r="F166" s="179">
        <v>-0.41553439525128744</v>
      </c>
      <c r="G166" s="34"/>
      <c r="H166" s="5"/>
      <c r="I166" s="5"/>
    </row>
    <row r="167" spans="1:9" ht="10.5" customHeight="1" x14ac:dyDescent="0.2">
      <c r="B167" s="33" t="s">
        <v>307</v>
      </c>
      <c r="C167" s="289">
        <v>490445.93000000017</v>
      </c>
      <c r="D167" s="290"/>
      <c r="E167" s="290">
        <v>1612.5500000000002</v>
      </c>
      <c r="F167" s="179">
        <v>7.5676634072082249E-2</v>
      </c>
      <c r="G167" s="34"/>
      <c r="H167" s="5"/>
      <c r="I167" s="5"/>
    </row>
    <row r="168" spans="1:9" ht="10.5" customHeight="1" x14ac:dyDescent="0.2">
      <c r="B168" s="33" t="s">
        <v>308</v>
      </c>
      <c r="C168" s="289">
        <v>52070.449999999852</v>
      </c>
      <c r="D168" s="290"/>
      <c r="E168" s="290">
        <v>41.68</v>
      </c>
      <c r="F168" s="179">
        <v>0.15497952241444168</v>
      </c>
      <c r="G168" s="34"/>
      <c r="H168" s="5"/>
      <c r="I168" s="5"/>
    </row>
    <row r="169" spans="1:9" ht="10.5" customHeight="1" x14ac:dyDescent="0.2">
      <c r="B169" s="33" t="s">
        <v>309</v>
      </c>
      <c r="C169" s="289">
        <v>880446.6399999985</v>
      </c>
      <c r="D169" s="290"/>
      <c r="E169" s="290">
        <v>7037.6200000000008</v>
      </c>
      <c r="F169" s="179">
        <v>-2.5190720178825732E-2</v>
      </c>
      <c r="G169" s="34"/>
      <c r="H169" s="5"/>
      <c r="I169" s="5"/>
    </row>
    <row r="170" spans="1:9" s="28" customFormat="1" ht="10.5" customHeight="1" x14ac:dyDescent="0.2">
      <c r="A170" s="24"/>
      <c r="B170" s="33" t="s">
        <v>105</v>
      </c>
      <c r="C170" s="289">
        <v>1283001.4799999972</v>
      </c>
      <c r="D170" s="290"/>
      <c r="E170" s="290">
        <v>1204.26</v>
      </c>
      <c r="F170" s="179">
        <v>0.17634470531251289</v>
      </c>
      <c r="G170" s="36"/>
      <c r="H170" s="5"/>
    </row>
    <row r="171" spans="1:9" s="28" customFormat="1" ht="10.5" customHeight="1" x14ac:dyDescent="0.2">
      <c r="A171" s="24"/>
      <c r="B171" s="16" t="s">
        <v>116</v>
      </c>
      <c r="C171" s="289">
        <v>986968.36000000185</v>
      </c>
      <c r="D171" s="290"/>
      <c r="E171" s="290">
        <v>3572.7200000000003</v>
      </c>
      <c r="F171" s="179">
        <v>0.10341402548357159</v>
      </c>
      <c r="G171" s="36"/>
      <c r="H171" s="5"/>
    </row>
    <row r="172" spans="1:9" ht="10.5" customHeight="1" x14ac:dyDescent="0.2">
      <c r="B172" s="16" t="s">
        <v>117</v>
      </c>
      <c r="C172" s="289">
        <v>272839.67999999999</v>
      </c>
      <c r="D172" s="290"/>
      <c r="E172" s="290">
        <v>1090</v>
      </c>
      <c r="F172" s="179">
        <v>0.10109881994143799</v>
      </c>
      <c r="G172" s="20"/>
      <c r="H172" s="5"/>
      <c r="I172" s="5"/>
    </row>
    <row r="173" spans="1:9" ht="10.5" customHeight="1" x14ac:dyDescent="0.2">
      <c r="B173" s="16" t="s">
        <v>118</v>
      </c>
      <c r="C173" s="289">
        <v>1892</v>
      </c>
      <c r="D173" s="290"/>
      <c r="E173" s="290"/>
      <c r="F173" s="179">
        <v>0.35384615384615392</v>
      </c>
      <c r="G173" s="20"/>
      <c r="H173" s="5"/>
      <c r="I173" s="5"/>
    </row>
    <row r="174" spans="1:9" ht="10.5" customHeight="1" x14ac:dyDescent="0.2">
      <c r="B174" s="16" t="s">
        <v>115</v>
      </c>
      <c r="C174" s="289">
        <v>56000.709999999977</v>
      </c>
      <c r="D174" s="290"/>
      <c r="E174" s="290">
        <v>39</v>
      </c>
      <c r="F174" s="179">
        <v>1.8611246671593529E-2</v>
      </c>
      <c r="G174" s="20"/>
      <c r="H174" s="5"/>
      <c r="I174" s="5"/>
    </row>
    <row r="175" spans="1:9" ht="10.5" customHeight="1" x14ac:dyDescent="0.2">
      <c r="B175" s="16" t="s">
        <v>114</v>
      </c>
      <c r="C175" s="289">
        <v>64561.810000000092</v>
      </c>
      <c r="D175" s="290"/>
      <c r="E175" s="290">
        <v>345.6</v>
      </c>
      <c r="F175" s="179">
        <v>-3.6906366234430443E-2</v>
      </c>
      <c r="G175" s="20"/>
      <c r="H175" s="5"/>
      <c r="I175" s="5"/>
    </row>
    <row r="176" spans="1:9" ht="10.5" customHeight="1" x14ac:dyDescent="0.2">
      <c r="B176" s="16" t="s">
        <v>95</v>
      </c>
      <c r="C176" s="289">
        <v>7791.5199999999995</v>
      </c>
      <c r="D176" s="290"/>
      <c r="E176" s="290">
        <v>36.800000000000004</v>
      </c>
      <c r="F176" s="179">
        <v>-0.31282257523962731</v>
      </c>
      <c r="G176" s="20"/>
      <c r="H176" s="5"/>
      <c r="I176" s="5"/>
    </row>
    <row r="177" spans="1:9" ht="10.5" customHeight="1" x14ac:dyDescent="0.2">
      <c r="B177" s="16" t="s">
        <v>381</v>
      </c>
      <c r="C177" s="289">
        <v>538742.61</v>
      </c>
      <c r="D177" s="290"/>
      <c r="E177" s="290">
        <v>2636.5899999999997</v>
      </c>
      <c r="F177" s="179">
        <v>0.32077731465017179</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361111.96000000008</v>
      </c>
      <c r="D185" s="290"/>
      <c r="E185" s="290">
        <v>931.82</v>
      </c>
      <c r="F185" s="179">
        <v>9.0169750804988791E-2</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1179.78</v>
      </c>
      <c r="D187" s="290"/>
      <c r="E187" s="290"/>
      <c r="F187" s="179">
        <v>-0.33690795352993752</v>
      </c>
      <c r="G187" s="34"/>
      <c r="H187" s="5"/>
      <c r="I187" s="5"/>
    </row>
    <row r="188" spans="1:9" ht="10.5" customHeight="1" x14ac:dyDescent="0.2">
      <c r="B188" s="16" t="s">
        <v>93</v>
      </c>
      <c r="C188" s="289">
        <v>360</v>
      </c>
      <c r="D188" s="290"/>
      <c r="E188" s="290"/>
      <c r="F188" s="179">
        <v>0.38461538461538458</v>
      </c>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7574786.339999998</v>
      </c>
      <c r="D190" s="290"/>
      <c r="E190" s="290">
        <v>28181.399999999998</v>
      </c>
      <c r="F190" s="179">
        <v>0.83205786381914493</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116671.00999999991</v>
      </c>
      <c r="D196" s="290"/>
      <c r="E196" s="290">
        <v>197.2</v>
      </c>
      <c r="F196" s="179">
        <v>0.46089141026576819</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4560</v>
      </c>
      <c r="D200" s="296"/>
      <c r="E200" s="296"/>
      <c r="F200" s="190">
        <v>-0.19473042894732195</v>
      </c>
      <c r="G200" s="47"/>
      <c r="H200" s="5"/>
    </row>
    <row r="201" spans="1:9" s="28" customFormat="1" ht="10.5" customHeight="1" x14ac:dyDescent="0.2">
      <c r="A201" s="24"/>
      <c r="B201" s="268" t="s">
        <v>255</v>
      </c>
      <c r="C201" s="295">
        <v>227112.36</v>
      </c>
      <c r="D201" s="296"/>
      <c r="E201" s="296">
        <v>1650</v>
      </c>
      <c r="F201" s="190">
        <v>-9.2356374469179103E-3</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1500</v>
      </c>
      <c r="D205" s="296"/>
      <c r="E205" s="296">
        <v>60</v>
      </c>
      <c r="F205" s="190">
        <v>-0.23076923076923073</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342311.96</v>
      </c>
      <c r="D208" s="296"/>
      <c r="E208" s="296">
        <v>1493.05</v>
      </c>
      <c r="F208" s="190">
        <v>0.71448453917537935</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19054791.59</v>
      </c>
      <c r="D211" s="298"/>
      <c r="E211" s="298">
        <v>73946.299999999988</v>
      </c>
      <c r="F211" s="180">
        <v>0.27447195785232625</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96107118.13000001</v>
      </c>
      <c r="D213" s="296">
        <v>7609460.6399999941</v>
      </c>
      <c r="E213" s="296">
        <v>486214.58999999997</v>
      </c>
      <c r="F213" s="190">
        <v>-1.2861749736211903E-2</v>
      </c>
      <c r="G213" s="47"/>
      <c r="H213" s="5"/>
      <c r="I213" s="5"/>
    </row>
    <row r="214" spans="2:9" ht="10.5" customHeight="1" x14ac:dyDescent="0.2">
      <c r="B214" s="16" t="s">
        <v>104</v>
      </c>
      <c r="C214" s="295">
        <v>127082271.46999916</v>
      </c>
      <c r="D214" s="296">
        <v>54010183.519999571</v>
      </c>
      <c r="E214" s="296">
        <v>604206.9099999998</v>
      </c>
      <c r="F214" s="190">
        <v>-3.8455746384844058E-2</v>
      </c>
      <c r="G214" s="47"/>
      <c r="H214" s="5"/>
      <c r="I214" s="5"/>
    </row>
    <row r="215" spans="2:9" ht="10.5" customHeight="1" x14ac:dyDescent="0.2">
      <c r="B215" s="33" t="s">
        <v>106</v>
      </c>
      <c r="C215" s="295">
        <v>104021255.19999944</v>
      </c>
      <c r="D215" s="296">
        <v>53972030.939999565</v>
      </c>
      <c r="E215" s="296">
        <v>469929.03999999986</v>
      </c>
      <c r="F215" s="190">
        <v>-6.2284833385276128E-2</v>
      </c>
      <c r="G215" s="47"/>
      <c r="H215" s="5"/>
      <c r="I215" s="5"/>
    </row>
    <row r="216" spans="2:9" ht="10.5" customHeight="1" x14ac:dyDescent="0.2">
      <c r="B216" s="33" t="s">
        <v>326</v>
      </c>
      <c r="C216" s="295">
        <v>740594.93</v>
      </c>
      <c r="D216" s="296">
        <v>569391.05000000005</v>
      </c>
      <c r="E216" s="296">
        <v>4372.1499999999996</v>
      </c>
      <c r="F216" s="190">
        <v>-4.9895771980300596E-2</v>
      </c>
      <c r="G216" s="47"/>
      <c r="H216" s="5"/>
      <c r="I216" s="5"/>
    </row>
    <row r="217" spans="2:9" ht="10.5" customHeight="1" x14ac:dyDescent="0.2">
      <c r="B217" s="33" t="s">
        <v>327</v>
      </c>
      <c r="C217" s="295">
        <v>31757737.339999754</v>
      </c>
      <c r="D217" s="296">
        <v>30331584.749999754</v>
      </c>
      <c r="E217" s="296">
        <v>158508.69999999995</v>
      </c>
      <c r="F217" s="190">
        <v>-8.1440527757459247E-2</v>
      </c>
      <c r="G217" s="47"/>
      <c r="H217" s="5"/>
      <c r="I217" s="5"/>
    </row>
    <row r="218" spans="2:9" ht="10.5" customHeight="1" x14ac:dyDescent="0.2">
      <c r="B218" s="33" t="s">
        <v>328</v>
      </c>
      <c r="C218" s="295">
        <v>20368901.299999796</v>
      </c>
      <c r="D218" s="296">
        <v>18779779.689999796</v>
      </c>
      <c r="E218" s="296">
        <v>100069.78000000001</v>
      </c>
      <c r="F218" s="190">
        <v>-6.7905500894146709E-2</v>
      </c>
      <c r="G218" s="47"/>
      <c r="H218" s="5"/>
      <c r="I218" s="5"/>
    </row>
    <row r="219" spans="2:9" ht="10.5" customHeight="1" x14ac:dyDescent="0.2">
      <c r="B219" s="33" t="s">
        <v>329</v>
      </c>
      <c r="C219" s="295">
        <v>42070843.729999878</v>
      </c>
      <c r="D219" s="296">
        <v>789430.8000000004</v>
      </c>
      <c r="E219" s="296">
        <v>166633.2999999999</v>
      </c>
      <c r="F219" s="190">
        <v>-5.3128713337882494E-2</v>
      </c>
      <c r="G219" s="47"/>
      <c r="H219" s="5"/>
      <c r="I219" s="5"/>
    </row>
    <row r="220" spans="2:9" ht="10.5" customHeight="1" x14ac:dyDescent="0.2">
      <c r="B220" s="33" t="s">
        <v>330</v>
      </c>
      <c r="C220" s="295">
        <v>724343.36999999674</v>
      </c>
      <c r="D220" s="296">
        <v>147397.26000000013</v>
      </c>
      <c r="E220" s="296">
        <v>3230.7499999999995</v>
      </c>
      <c r="F220" s="190">
        <v>5.2093185676694409E-2</v>
      </c>
      <c r="G220" s="47"/>
      <c r="H220" s="5"/>
      <c r="I220" s="5"/>
    </row>
    <row r="221" spans="2:9" ht="10.5" customHeight="1" x14ac:dyDescent="0.2">
      <c r="B221" s="33" t="s">
        <v>331</v>
      </c>
      <c r="C221" s="295">
        <v>8358834.5300000142</v>
      </c>
      <c r="D221" s="296">
        <v>3354447.3900000136</v>
      </c>
      <c r="E221" s="296">
        <v>37114.36</v>
      </c>
      <c r="F221" s="190">
        <v>-2.8596868372078199E-2</v>
      </c>
      <c r="G221" s="47"/>
      <c r="H221" s="5"/>
      <c r="I221" s="5"/>
    </row>
    <row r="222" spans="2:9" ht="10.5" customHeight="1" x14ac:dyDescent="0.2">
      <c r="B222" s="33" t="s">
        <v>105</v>
      </c>
      <c r="C222" s="295">
        <v>23061016.269999724</v>
      </c>
      <c r="D222" s="296">
        <v>38152.580000000009</v>
      </c>
      <c r="E222" s="296">
        <v>134277.86999999994</v>
      </c>
      <c r="F222" s="190">
        <v>8.6030746226912314E-2</v>
      </c>
      <c r="G222" s="47"/>
      <c r="H222" s="5"/>
      <c r="I222" s="5"/>
    </row>
    <row r="223" spans="2:9" ht="10.5" customHeight="1" x14ac:dyDescent="0.2">
      <c r="B223" s="16" t="s">
        <v>116</v>
      </c>
      <c r="C223" s="295">
        <v>5667655.4999999795</v>
      </c>
      <c r="D223" s="296"/>
      <c r="E223" s="296">
        <v>43310.65</v>
      </c>
      <c r="F223" s="190">
        <v>5.9246403912750711E-2</v>
      </c>
      <c r="G223" s="20"/>
      <c r="H223" s="5"/>
      <c r="I223" s="5"/>
    </row>
    <row r="224" spans="2:9" ht="10.5" customHeight="1" x14ac:dyDescent="0.2">
      <c r="B224" s="16" t="s">
        <v>117</v>
      </c>
      <c r="C224" s="295">
        <v>979025.83999999985</v>
      </c>
      <c r="D224" s="296"/>
      <c r="E224" s="296">
        <v>5014</v>
      </c>
      <c r="F224" s="190">
        <v>-1.5002187210906404E-2</v>
      </c>
      <c r="G224" s="47"/>
      <c r="H224" s="5"/>
      <c r="I224" s="5"/>
    </row>
    <row r="225" spans="2:9" ht="10.5" customHeight="1" x14ac:dyDescent="0.2">
      <c r="B225" s="16" t="s">
        <v>118</v>
      </c>
      <c r="C225" s="295">
        <v>17404.27</v>
      </c>
      <c r="D225" s="296"/>
      <c r="E225" s="296"/>
      <c r="F225" s="190">
        <v>-6.3457265654049522E-2</v>
      </c>
      <c r="G225" s="47"/>
      <c r="H225" s="5"/>
      <c r="I225" s="5"/>
    </row>
    <row r="226" spans="2:9" ht="10.5" customHeight="1" x14ac:dyDescent="0.2">
      <c r="B226" s="16" t="s">
        <v>100</v>
      </c>
      <c r="C226" s="295">
        <v>14324240.789999995</v>
      </c>
      <c r="D226" s="296">
        <v>56.5</v>
      </c>
      <c r="E226" s="296">
        <v>98203.280000000028</v>
      </c>
      <c r="F226" s="190">
        <v>0.36911639693771159</v>
      </c>
      <c r="G226" s="47"/>
      <c r="H226" s="5"/>
      <c r="I226" s="5"/>
    </row>
    <row r="227" spans="2:9" ht="10.5" customHeight="1" x14ac:dyDescent="0.2">
      <c r="B227" s="16" t="s">
        <v>107</v>
      </c>
      <c r="C227" s="295">
        <v>826066.10000000254</v>
      </c>
      <c r="D227" s="296">
        <v>825566.10000000254</v>
      </c>
      <c r="E227" s="296">
        <v>4972.8300000000008</v>
      </c>
      <c r="F227" s="190">
        <v>8.9216088770813995E-2</v>
      </c>
      <c r="G227" s="47"/>
      <c r="H227" s="5"/>
      <c r="I227" s="5"/>
    </row>
    <row r="228" spans="2:9" ht="10.5" customHeight="1" x14ac:dyDescent="0.2">
      <c r="B228" s="33" t="s">
        <v>110</v>
      </c>
      <c r="C228" s="289">
        <v>506198.91000000242</v>
      </c>
      <c r="D228" s="290">
        <v>506198.91000000242</v>
      </c>
      <c r="E228" s="290">
        <v>3688.9200000000005</v>
      </c>
      <c r="F228" s="179">
        <v>3.0137278399943401E-2</v>
      </c>
      <c r="G228" s="47"/>
      <c r="H228" s="5"/>
      <c r="I228" s="5"/>
    </row>
    <row r="229" spans="2:9" ht="10.5" customHeight="1" x14ac:dyDescent="0.2">
      <c r="B229" s="33" t="s">
        <v>109</v>
      </c>
      <c r="C229" s="295">
        <v>303217.19000000018</v>
      </c>
      <c r="D229" s="296">
        <v>303217.19000000018</v>
      </c>
      <c r="E229" s="296">
        <v>1283.9100000000001</v>
      </c>
      <c r="F229" s="190">
        <v>0.18762237848789654</v>
      </c>
      <c r="G229" s="47"/>
      <c r="H229" s="5"/>
      <c r="I229" s="5"/>
    </row>
    <row r="230" spans="2:9" ht="10.5" customHeight="1" x14ac:dyDescent="0.2">
      <c r="B230" s="33" t="s">
        <v>112</v>
      </c>
      <c r="C230" s="295">
        <v>16150</v>
      </c>
      <c r="D230" s="296">
        <v>16150</v>
      </c>
      <c r="E230" s="296"/>
      <c r="F230" s="190">
        <v>0.38034188034188032</v>
      </c>
      <c r="G230" s="47"/>
      <c r="H230" s="5"/>
      <c r="I230" s="5"/>
    </row>
    <row r="231" spans="2:9" ht="10.5" customHeight="1" x14ac:dyDescent="0.2">
      <c r="B231" s="33" t="s">
        <v>111</v>
      </c>
      <c r="C231" s="295">
        <v>500</v>
      </c>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237694.60000000009</v>
      </c>
      <c r="D236" s="296">
        <v>1035.06</v>
      </c>
      <c r="E236" s="296">
        <v>1051.06</v>
      </c>
      <c r="F236" s="190">
        <v>4.0897243153646512E-2</v>
      </c>
      <c r="G236" s="47"/>
      <c r="H236" s="5"/>
      <c r="I236" s="5"/>
    </row>
    <row r="237" spans="2:9" ht="10.5" customHeight="1" x14ac:dyDescent="0.2">
      <c r="B237" s="16" t="s">
        <v>114</v>
      </c>
      <c r="C237" s="295">
        <v>247053.09999999974</v>
      </c>
      <c r="D237" s="296"/>
      <c r="E237" s="296">
        <v>1036.8000000000002</v>
      </c>
      <c r="F237" s="190">
        <v>8.7864150303993416E-2</v>
      </c>
      <c r="G237" s="47"/>
      <c r="H237" s="5"/>
      <c r="I237" s="5"/>
    </row>
    <row r="238" spans="2:9" ht="10.5" customHeight="1" x14ac:dyDescent="0.2">
      <c r="B238" s="16" t="s">
        <v>123</v>
      </c>
      <c r="C238" s="295">
        <v>152852781.70000044</v>
      </c>
      <c r="D238" s="296">
        <v>78403.589999999982</v>
      </c>
      <c r="E238" s="296">
        <v>1043442.5300000005</v>
      </c>
      <c r="F238" s="190">
        <v>9.408824889080436E-2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265358.4799999994</v>
      </c>
      <c r="D240" s="296">
        <v>257566.95999999944</v>
      </c>
      <c r="E240" s="296">
        <v>772.80000000000007</v>
      </c>
      <c r="F240" s="190">
        <v>-0.15820666284384988</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2385469.6399999992</v>
      </c>
      <c r="D247" s="296">
        <v>225</v>
      </c>
      <c r="E247" s="296">
        <v>15256.900000000001</v>
      </c>
      <c r="F247" s="190">
        <v>0.15743948981688671</v>
      </c>
      <c r="G247" s="47"/>
      <c r="H247" s="5"/>
      <c r="I247" s="5"/>
    </row>
    <row r="248" spans="1:9" ht="10.5" customHeight="1" x14ac:dyDescent="0.2">
      <c r="B248" s="16" t="s">
        <v>444</v>
      </c>
      <c r="C248" s="295">
        <v>8201983.3263149923</v>
      </c>
      <c r="D248" s="296"/>
      <c r="E248" s="296"/>
      <c r="F248" s="190">
        <v>9.2366314793546067E-3</v>
      </c>
      <c r="G248" s="47"/>
      <c r="H248" s="5"/>
      <c r="I248" s="5"/>
    </row>
    <row r="249" spans="1:9" ht="10.5" customHeight="1" x14ac:dyDescent="0.2">
      <c r="B249" s="16" t="s">
        <v>94</v>
      </c>
      <c r="C249" s="295">
        <v>677.25</v>
      </c>
      <c r="D249" s="296"/>
      <c r="E249" s="296"/>
      <c r="F249" s="190">
        <v>-0.37</v>
      </c>
      <c r="G249" s="47"/>
      <c r="H249" s="5"/>
      <c r="I249" s="5"/>
    </row>
    <row r="250" spans="1:9" ht="10.5" customHeight="1" x14ac:dyDescent="0.2">
      <c r="B250" s="16" t="s">
        <v>92</v>
      </c>
      <c r="C250" s="295">
        <v>3378.66</v>
      </c>
      <c r="D250" s="296"/>
      <c r="E250" s="296"/>
      <c r="F250" s="190">
        <v>-0.274920542265506</v>
      </c>
      <c r="G250" s="47"/>
      <c r="H250" s="5"/>
      <c r="I250" s="5"/>
    </row>
    <row r="251" spans="1:9" ht="10.5" customHeight="1" x14ac:dyDescent="0.2">
      <c r="B251" s="16" t="s">
        <v>93</v>
      </c>
      <c r="C251" s="295">
        <v>2471</v>
      </c>
      <c r="D251" s="296"/>
      <c r="E251" s="296"/>
      <c r="F251" s="190">
        <v>-3.2271077047196783E-3</v>
      </c>
      <c r="G251" s="47"/>
      <c r="H251" s="5"/>
      <c r="I251" s="5"/>
    </row>
    <row r="252" spans="1:9" ht="10.5" customHeight="1" x14ac:dyDescent="0.2">
      <c r="B252" s="16" t="s">
        <v>91</v>
      </c>
      <c r="C252" s="295">
        <v>494.8</v>
      </c>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2208775.8499999745</v>
      </c>
      <c r="D254" s="296">
        <v>109.2</v>
      </c>
      <c r="E254" s="296">
        <v>15184.350000000004</v>
      </c>
      <c r="F254" s="190">
        <v>0.19397030511273483</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1474948.6600000001</v>
      </c>
      <c r="D256" s="296"/>
      <c r="E256" s="296">
        <v>9450</v>
      </c>
      <c r="F256" s="190">
        <v>-0.13345032259095502</v>
      </c>
      <c r="G256" s="117"/>
      <c r="H256" s="5"/>
      <c r="I256" s="5"/>
    </row>
    <row r="257" spans="1:9" s="28" customFormat="1" ht="18.75" customHeight="1" x14ac:dyDescent="0.2">
      <c r="A257" s="24"/>
      <c r="B257" s="268" t="s">
        <v>255</v>
      </c>
      <c r="C257" s="295">
        <v>3594564.319999998</v>
      </c>
      <c r="D257" s="296">
        <v>3366251.9599999981</v>
      </c>
      <c r="E257" s="296">
        <v>28839.08</v>
      </c>
      <c r="F257" s="190">
        <v>-7.8846660083582321E-2</v>
      </c>
      <c r="G257" s="47"/>
      <c r="H257" s="5"/>
    </row>
    <row r="258" spans="1:9" s="28" customFormat="1" ht="15" customHeight="1" x14ac:dyDescent="0.2">
      <c r="A258" s="24"/>
      <c r="B258" s="16" t="s">
        <v>374</v>
      </c>
      <c r="C258" s="295">
        <v>19327.059999999998</v>
      </c>
      <c r="D258" s="296"/>
      <c r="E258" s="296">
        <v>90</v>
      </c>
      <c r="F258" s="190">
        <v>-8.4418728261703713E-2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2045657.72</v>
      </c>
      <c r="D261" s="296">
        <v>32987.899999999994</v>
      </c>
      <c r="E261" s="296">
        <v>14853.05</v>
      </c>
      <c r="F261" s="190">
        <v>0.52849145818476262</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418547078.26631463</v>
      </c>
      <c r="D264" s="300">
        <v>66181846.429999553</v>
      </c>
      <c r="E264" s="300">
        <v>2371982.83</v>
      </c>
      <c r="F264" s="234">
        <v>2.9382643565073474E-2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30.9.2024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14354468.72999974</v>
      </c>
      <c r="D278" s="302">
        <v>336562.41000000335</v>
      </c>
      <c r="E278" s="302">
        <v>82067.510000000053</v>
      </c>
      <c r="F278" s="239">
        <v>-2.7768277948325704E-3</v>
      </c>
      <c r="G278" s="20"/>
      <c r="H278" s="5"/>
      <c r="I278" s="5"/>
    </row>
    <row r="279" spans="1:9" ht="10.5" customHeight="1" x14ac:dyDescent="0.2">
      <c r="A279" s="2"/>
      <c r="B279" s="37" t="s">
        <v>126</v>
      </c>
      <c r="C279" s="301">
        <v>12072.11</v>
      </c>
      <c r="D279" s="302"/>
      <c r="E279" s="302"/>
      <c r="F279" s="239"/>
      <c r="G279" s="20"/>
      <c r="H279" s="5"/>
      <c r="I279" s="5"/>
    </row>
    <row r="280" spans="1:9" ht="10.5" customHeight="1" x14ac:dyDescent="0.2">
      <c r="A280" s="2"/>
      <c r="B280" s="37" t="s">
        <v>127</v>
      </c>
      <c r="C280" s="301">
        <v>72749.7</v>
      </c>
      <c r="D280" s="302"/>
      <c r="E280" s="302"/>
      <c r="F280" s="239"/>
      <c r="G280" s="20"/>
      <c r="H280" s="5"/>
      <c r="I280" s="5"/>
    </row>
    <row r="281" spans="1:9" ht="10.5" customHeight="1" x14ac:dyDescent="0.2">
      <c r="A281" s="2"/>
      <c r="B281" s="37" t="s">
        <v>219</v>
      </c>
      <c r="C281" s="301">
        <v>2892070.8000000129</v>
      </c>
      <c r="D281" s="302"/>
      <c r="E281" s="302">
        <v>10532.93</v>
      </c>
      <c r="F281" s="239">
        <v>1.245503454885788E-2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648</v>
      </c>
      <c r="D285" s="302"/>
      <c r="E285" s="302">
        <v>12</v>
      </c>
      <c r="F285" s="239">
        <v>-0.50666159116863341</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17332009.339999754</v>
      </c>
      <c r="D290" s="304">
        <v>336562.41000000335</v>
      </c>
      <c r="E290" s="304">
        <v>92612.440000000046</v>
      </c>
      <c r="F290" s="237">
        <v>1.4193411925766952E-6</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6954013.6199999452</v>
      </c>
      <c r="D292" s="302">
        <v>214166.19000000006</v>
      </c>
      <c r="E292" s="302">
        <v>41632.99000000002</v>
      </c>
      <c r="F292" s="239">
        <v>-3.5784104619271284E-2</v>
      </c>
      <c r="G292" s="20"/>
      <c r="H292" s="5"/>
      <c r="I292" s="5"/>
    </row>
    <row r="293" spans="1:9" ht="10.5" customHeight="1" x14ac:dyDescent="0.2">
      <c r="A293" s="2"/>
      <c r="B293" s="37" t="s">
        <v>133</v>
      </c>
      <c r="C293" s="301">
        <v>9831924.9000003505</v>
      </c>
      <c r="D293" s="302">
        <v>65564.39</v>
      </c>
      <c r="E293" s="302">
        <v>65777.740000000107</v>
      </c>
      <c r="F293" s="239">
        <v>0.10847751112740056</v>
      </c>
      <c r="G293" s="20"/>
      <c r="H293" s="5"/>
      <c r="I293" s="5"/>
    </row>
    <row r="294" spans="1:9" ht="10.5" customHeight="1" x14ac:dyDescent="0.2">
      <c r="A294" s="2"/>
      <c r="B294" s="37" t="s">
        <v>134</v>
      </c>
      <c r="C294" s="301">
        <v>262045.01999999981</v>
      </c>
      <c r="D294" s="302">
        <v>211656.19999999923</v>
      </c>
      <c r="E294" s="302">
        <v>1977.4299999999998</v>
      </c>
      <c r="F294" s="239">
        <v>-0.38654098005200721</v>
      </c>
      <c r="G294" s="20"/>
      <c r="H294" s="5"/>
      <c r="I294" s="5"/>
    </row>
    <row r="295" spans="1:9" ht="10.5" customHeight="1" x14ac:dyDescent="0.2">
      <c r="A295" s="2"/>
      <c r="B295" s="37" t="s">
        <v>220</v>
      </c>
      <c r="C295" s="301">
        <v>60296.76</v>
      </c>
      <c r="D295" s="302">
        <v>1292</v>
      </c>
      <c r="E295" s="302">
        <v>194.4</v>
      </c>
      <c r="F295" s="239">
        <v>-0.1376140202032281</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84</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v>20</v>
      </c>
      <c r="D300" s="302"/>
      <c r="E300" s="302"/>
      <c r="F300" s="239">
        <v>-0.5</v>
      </c>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17108384.300000291</v>
      </c>
      <c r="D302" s="304">
        <v>492678.77999999933</v>
      </c>
      <c r="E302" s="304">
        <v>109582.56000000013</v>
      </c>
      <c r="F302" s="237">
        <v>3.1933128925125676E-2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87350.599999999948</v>
      </c>
      <c r="D304" s="302">
        <v>7262.8</v>
      </c>
      <c r="E304" s="302">
        <v>88.4</v>
      </c>
      <c r="F304" s="239">
        <v>4.8453586592848596E-2</v>
      </c>
      <c r="G304" s="27"/>
      <c r="H304" s="5"/>
    </row>
    <row r="305" spans="1:9" x14ac:dyDescent="0.2">
      <c r="A305" s="2"/>
      <c r="B305" s="37" t="s">
        <v>221</v>
      </c>
      <c r="C305" s="301">
        <v>115.32</v>
      </c>
      <c r="D305" s="302"/>
      <c r="E305" s="302"/>
      <c r="F305" s="239">
        <v>-0.18788732394366203</v>
      </c>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350</v>
      </c>
      <c r="D308" s="304"/>
      <c r="E308" s="304"/>
      <c r="F308" s="237">
        <v>0.39999999999999991</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87815.919999999955</v>
      </c>
      <c r="D313" s="304">
        <v>7262.8</v>
      </c>
      <c r="E313" s="304">
        <v>88.4</v>
      </c>
      <c r="F313" s="237">
        <v>4.9102600478461156E-2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206199.1500000011</v>
      </c>
      <c r="D315" s="302">
        <v>39</v>
      </c>
      <c r="E315" s="302">
        <v>931.63000000000011</v>
      </c>
      <c r="F315" s="239">
        <v>9.0384236172917909E-2</v>
      </c>
      <c r="G315" s="56"/>
    </row>
    <row r="316" spans="1:9" s="60" customFormat="1" ht="14.25" customHeight="1" x14ac:dyDescent="0.2">
      <c r="A316" s="24"/>
      <c r="B316" s="16" t="s">
        <v>222</v>
      </c>
      <c r="C316" s="301">
        <v>37.880000000000003</v>
      </c>
      <c r="D316" s="302"/>
      <c r="E316" s="302"/>
      <c r="F316" s="239">
        <v>-5.2999999999999936E-2</v>
      </c>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206237.0300000011</v>
      </c>
      <c r="D324" s="309">
        <v>39</v>
      </c>
      <c r="E324" s="309">
        <v>931.63000000000011</v>
      </c>
      <c r="F324" s="183">
        <v>9.0353913865988122E-2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13732.979999999981</v>
      </c>
      <c r="D326" s="307"/>
      <c r="E326" s="307"/>
      <c r="F326" s="182"/>
      <c r="G326" s="59"/>
    </row>
    <row r="327" spans="1:9" s="60" customFormat="1" ht="11.25" customHeight="1" x14ac:dyDescent="0.2">
      <c r="A327" s="24"/>
      <c r="B327" s="37" t="s">
        <v>179</v>
      </c>
      <c r="C327" s="306">
        <v>5434.8700000000026</v>
      </c>
      <c r="D327" s="307"/>
      <c r="E327" s="307">
        <v>60</v>
      </c>
      <c r="F327" s="182">
        <v>-3.2068075648316263E-2</v>
      </c>
      <c r="G327" s="59"/>
    </row>
    <row r="328" spans="1:9" s="57" customFormat="1" ht="10.5" customHeight="1" x14ac:dyDescent="0.2">
      <c r="A328" s="6"/>
      <c r="B328" s="37" t="s">
        <v>223</v>
      </c>
      <c r="C328" s="306">
        <v>7.5</v>
      </c>
      <c r="D328" s="307"/>
      <c r="E328" s="307"/>
      <c r="F328" s="182"/>
      <c r="G328" s="56"/>
      <c r="H328" s="5"/>
    </row>
    <row r="329" spans="1:9" s="57" customFormat="1" ht="10.5" customHeight="1" x14ac:dyDescent="0.2">
      <c r="A329" s="6"/>
      <c r="B329" s="37" t="s">
        <v>498</v>
      </c>
      <c r="C329" s="306">
        <v>10</v>
      </c>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19185.349999999984</v>
      </c>
      <c r="D333" s="309"/>
      <c r="E333" s="309">
        <v>60</v>
      </c>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81650</v>
      </c>
      <c r="D335" s="309"/>
      <c r="E335" s="309">
        <v>620</v>
      </c>
      <c r="F335" s="183">
        <v>0.32527187144944003</v>
      </c>
      <c r="G335" s="62"/>
    </row>
    <row r="336" spans="1:9" s="63" customFormat="1" ht="14.25" customHeight="1" x14ac:dyDescent="0.2">
      <c r="A336" s="61"/>
      <c r="B336" s="35" t="s">
        <v>467</v>
      </c>
      <c r="C336" s="306">
        <v>81650</v>
      </c>
      <c r="D336" s="307"/>
      <c r="E336" s="307">
        <v>620</v>
      </c>
      <c r="F336" s="182">
        <v>0.32527187144944003</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6229.4000000000115</v>
      </c>
      <c r="D338" s="307"/>
      <c r="E338" s="307">
        <v>8.7200000000000006</v>
      </c>
      <c r="F338" s="182">
        <v>3.0656291827913185E-2</v>
      </c>
      <c r="G338" s="59"/>
      <c r="H338" s="5"/>
    </row>
    <row r="339" spans="1:8" s="57" customFormat="1" ht="10.5" customHeight="1" x14ac:dyDescent="0.2">
      <c r="A339" s="6"/>
      <c r="B339" s="37" t="s">
        <v>224</v>
      </c>
      <c r="C339" s="306">
        <v>1114.9199999999998</v>
      </c>
      <c r="D339" s="307"/>
      <c r="E339" s="307"/>
      <c r="F339" s="182">
        <v>0.24584595098948436</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7344.3200000000115</v>
      </c>
      <c r="D342" s="302"/>
      <c r="E342" s="302">
        <v>8.7200000000000006</v>
      </c>
      <c r="F342" s="239">
        <v>5.8408824300839157E-2</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173.53000000000003</v>
      </c>
      <c r="D344" s="307"/>
      <c r="E344" s="307"/>
      <c r="F344" s="182">
        <v>-6.351861845655693E-2</v>
      </c>
      <c r="G344" s="56"/>
      <c r="H344" s="5"/>
    </row>
    <row r="345" spans="1:8" s="57" customFormat="1" ht="10.5" customHeight="1" x14ac:dyDescent="0.2">
      <c r="A345" s="6"/>
      <c r="B345" s="37" t="s">
        <v>125</v>
      </c>
      <c r="C345" s="306">
        <v>187511.93000000025</v>
      </c>
      <c r="D345" s="307"/>
      <c r="E345" s="307">
        <v>723.41</v>
      </c>
      <c r="F345" s="182">
        <v>7.4514162828794639E-2</v>
      </c>
      <c r="G345" s="56"/>
      <c r="H345" s="5"/>
    </row>
    <row r="346" spans="1:8" s="57" customFormat="1" ht="10.5" customHeight="1" x14ac:dyDescent="0.2">
      <c r="A346" s="6"/>
      <c r="B346" s="37" t="s">
        <v>126</v>
      </c>
      <c r="C346" s="306">
        <v>160.69</v>
      </c>
      <c r="D346" s="307"/>
      <c r="E346" s="307"/>
      <c r="F346" s="182">
        <v>-0.61409702209414019</v>
      </c>
      <c r="G346" s="56"/>
      <c r="H346" s="5"/>
    </row>
    <row r="347" spans="1:8" s="57" customFormat="1" ht="10.5" customHeight="1" x14ac:dyDescent="0.2">
      <c r="A347" s="6"/>
      <c r="B347" s="37" t="s">
        <v>127</v>
      </c>
      <c r="C347" s="306">
        <v>2067</v>
      </c>
      <c r="D347" s="307"/>
      <c r="E347" s="307"/>
      <c r="F347" s="182"/>
      <c r="G347" s="56"/>
      <c r="H347" s="5"/>
    </row>
    <row r="348" spans="1:8" s="57" customFormat="1" ht="10.5" customHeight="1" x14ac:dyDescent="0.2">
      <c r="A348" s="6"/>
      <c r="B348" s="37" t="s">
        <v>133</v>
      </c>
      <c r="C348" s="306">
        <v>32917.880000000005</v>
      </c>
      <c r="D348" s="307"/>
      <c r="E348" s="307">
        <v>217.20000000000002</v>
      </c>
      <c r="F348" s="182">
        <v>-8.3455728088461689E-2</v>
      </c>
      <c r="G348" s="56"/>
      <c r="H348" s="5"/>
    </row>
    <row r="349" spans="1:8" s="57" customFormat="1" ht="10.5" customHeight="1" x14ac:dyDescent="0.2">
      <c r="A349" s="6"/>
      <c r="B349" s="37" t="s">
        <v>134</v>
      </c>
      <c r="C349" s="306">
        <v>205.21</v>
      </c>
      <c r="D349" s="307"/>
      <c r="E349" s="307"/>
      <c r="F349" s="182">
        <v>-0.45031072538304939</v>
      </c>
      <c r="G349" s="56"/>
      <c r="H349" s="5"/>
    </row>
    <row r="350" spans="1:8" s="57" customFormat="1" ht="11.25" customHeight="1" x14ac:dyDescent="0.2">
      <c r="A350" s="6"/>
      <c r="B350" s="37" t="s">
        <v>24</v>
      </c>
      <c r="C350" s="306">
        <v>9605.8900000000012</v>
      </c>
      <c r="D350" s="307"/>
      <c r="E350" s="307"/>
      <c r="F350" s="182">
        <v>-7.7470862112679284E-2</v>
      </c>
      <c r="G350" s="56"/>
      <c r="H350" s="5"/>
    </row>
    <row r="351" spans="1:8" s="57" customFormat="1" ht="11.25" customHeight="1" x14ac:dyDescent="0.2">
      <c r="A351" s="6"/>
      <c r="B351" s="37" t="s">
        <v>138</v>
      </c>
      <c r="C351" s="306">
        <v>338.09</v>
      </c>
      <c r="D351" s="307"/>
      <c r="E351" s="307"/>
      <c r="F351" s="182"/>
      <c r="G351" s="56"/>
      <c r="H351" s="5"/>
    </row>
    <row r="352" spans="1:8" s="57" customFormat="1" ht="10.5" customHeight="1" x14ac:dyDescent="0.2">
      <c r="A352" s="6"/>
      <c r="B352" s="37" t="s">
        <v>151</v>
      </c>
      <c r="C352" s="306">
        <v>152188.90000000078</v>
      </c>
      <c r="D352" s="307"/>
      <c r="E352" s="307">
        <v>219.8</v>
      </c>
      <c r="F352" s="182">
        <v>-5.864098544343388E-2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54468.270000000004</v>
      </c>
      <c r="D354" s="307"/>
      <c r="E354" s="307">
        <v>188.05</v>
      </c>
      <c r="F354" s="182">
        <v>9.6076015799128278E-2</v>
      </c>
      <c r="G354" s="59"/>
      <c r="H354" s="5"/>
    </row>
    <row r="355" spans="1:8" s="60" customFormat="1" ht="13.5" customHeight="1" x14ac:dyDescent="0.2">
      <c r="A355" s="24"/>
      <c r="B355" s="16" t="s">
        <v>416</v>
      </c>
      <c r="C355" s="306">
        <v>130</v>
      </c>
      <c r="D355" s="307"/>
      <c r="E355" s="307"/>
      <c r="F355" s="182">
        <v>5.6910569105691033E-2</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237</v>
      </c>
      <c r="D358" s="307"/>
      <c r="E358" s="307"/>
      <c r="F358" s="182"/>
      <c r="G358" s="59"/>
      <c r="H358" s="5"/>
    </row>
    <row r="359" spans="1:8" s="60" customFormat="1" ht="10.5" customHeight="1" x14ac:dyDescent="0.2">
      <c r="A359" s="24"/>
      <c r="B359" s="37" t="s">
        <v>468</v>
      </c>
      <c r="C359" s="306">
        <v>630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440634.390000001</v>
      </c>
      <c r="D364" s="309"/>
      <c r="E364" s="309">
        <v>1348.46</v>
      </c>
      <c r="F364" s="183">
        <v>1.4736924767253301E-2</v>
      </c>
      <c r="G364" s="56"/>
      <c r="H364" s="5"/>
    </row>
    <row r="365" spans="1:8" s="57" customFormat="1" ht="10.5" customHeight="1" x14ac:dyDescent="0.2">
      <c r="A365" s="6"/>
      <c r="B365" s="35" t="s">
        <v>8</v>
      </c>
      <c r="C365" s="308">
        <v>35283260.650000043</v>
      </c>
      <c r="D365" s="309">
        <v>836542.99000000267</v>
      </c>
      <c r="E365" s="309">
        <v>205252.2100000002</v>
      </c>
      <c r="F365" s="183">
        <v>1.7031849999523008E-2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76544576.94000034</v>
      </c>
      <c r="D367" s="307">
        <v>9529887.3800000045</v>
      </c>
      <c r="E367" s="307">
        <v>468048.76000000013</v>
      </c>
      <c r="F367" s="182">
        <v>-3.8705877035638769E-2</v>
      </c>
      <c r="G367" s="59"/>
      <c r="H367" s="5"/>
    </row>
    <row r="368" spans="1:8" s="60" customFormat="1" ht="10.5" customHeight="1" x14ac:dyDescent="0.2">
      <c r="A368" s="24"/>
      <c r="B368" s="37" t="s">
        <v>442</v>
      </c>
      <c r="C368" s="306">
        <v>190152.3499999959</v>
      </c>
      <c r="D368" s="307">
        <v>19850.480000000014</v>
      </c>
      <c r="E368" s="307">
        <v>600.04999999999995</v>
      </c>
      <c r="F368" s="182">
        <v>-0.18968859412261485</v>
      </c>
      <c r="G368" s="266"/>
      <c r="H368" s="5"/>
    </row>
    <row r="369" spans="1:9" s="60" customFormat="1" ht="10.5" customHeight="1" x14ac:dyDescent="0.2">
      <c r="A369" s="24"/>
      <c r="B369" s="37" t="s">
        <v>147</v>
      </c>
      <c r="C369" s="306">
        <v>409742.20000000583</v>
      </c>
      <c r="D369" s="307">
        <v>78873.429999999993</v>
      </c>
      <c r="E369" s="307">
        <v>1364.0799999999979</v>
      </c>
      <c r="F369" s="182">
        <v>-2.5035680566265262E-2</v>
      </c>
      <c r="G369" s="265"/>
      <c r="H369" s="267"/>
      <c r="I369" s="59"/>
    </row>
    <row r="370" spans="1:9" s="60" customFormat="1" x14ac:dyDescent="0.2">
      <c r="A370" s="24"/>
      <c r="B370" s="37" t="s">
        <v>148</v>
      </c>
      <c r="C370" s="306">
        <v>2105363.7300004191</v>
      </c>
      <c r="D370" s="307">
        <v>150101.95999999854</v>
      </c>
      <c r="E370" s="307">
        <v>7112.3500000000049</v>
      </c>
      <c r="F370" s="182">
        <v>-2.6684612518730222E-2</v>
      </c>
      <c r="G370" s="265"/>
      <c r="H370" s="265"/>
      <c r="I370" s="59"/>
    </row>
    <row r="371" spans="1:9" s="60" customFormat="1" ht="10.5" customHeight="1" x14ac:dyDescent="0.2">
      <c r="A371" s="24"/>
      <c r="B371" s="37" t="s">
        <v>125</v>
      </c>
      <c r="C371" s="306">
        <v>849530.62999999593</v>
      </c>
      <c r="D371" s="307">
        <v>54925.409999999778</v>
      </c>
      <c r="E371" s="307">
        <v>8197.6199999999808</v>
      </c>
      <c r="F371" s="182">
        <v>5.7047105086292182E-2</v>
      </c>
      <c r="G371" s="265"/>
      <c r="H371" s="265"/>
      <c r="I371" s="59"/>
    </row>
    <row r="372" spans="1:9" s="60" customFormat="1" ht="10.5" customHeight="1" x14ac:dyDescent="0.2">
      <c r="A372" s="24"/>
      <c r="B372" s="37" t="s">
        <v>149</v>
      </c>
      <c r="C372" s="306">
        <v>4366.2799999999897</v>
      </c>
      <c r="D372" s="307">
        <v>11.100000000000001</v>
      </c>
      <c r="E372" s="307">
        <v>34.699999999999996</v>
      </c>
      <c r="F372" s="182">
        <v>-8.8976614532037313E-2</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80103732.130000755</v>
      </c>
      <c r="D378" s="312">
        <v>9833649.7599999998</v>
      </c>
      <c r="E378" s="312">
        <v>485357.56000000006</v>
      </c>
      <c r="F378" s="184">
        <v>-3.7828651590710805E-2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30.9.2024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50742965.450001538</v>
      </c>
      <c r="D392" s="307">
        <v>152919.38999999998</v>
      </c>
      <c r="E392" s="307">
        <v>253138.18000000066</v>
      </c>
      <c r="F392" s="182">
        <v>4.0074054151337135E-2</v>
      </c>
      <c r="G392" s="66"/>
      <c r="H392" s="5"/>
    </row>
    <row r="393" spans="1:9" s="57" customFormat="1" ht="10.5" customHeight="1" x14ac:dyDescent="0.2">
      <c r="A393" s="6"/>
      <c r="B393" s="16" t="s">
        <v>10</v>
      </c>
      <c r="C393" s="306">
        <v>37976.98000000012</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17935.209999999981</v>
      </c>
      <c r="D395" s="307"/>
      <c r="E395" s="307"/>
      <c r="F395" s="182"/>
      <c r="G395" s="59"/>
      <c r="H395" s="5"/>
    </row>
    <row r="396" spans="1:9" s="60" customFormat="1" ht="10.5" customHeight="1" x14ac:dyDescent="0.2">
      <c r="A396" s="24"/>
      <c r="B396" s="16" t="s">
        <v>11</v>
      </c>
      <c r="C396" s="306">
        <v>121.91999999999997</v>
      </c>
      <c r="D396" s="307"/>
      <c r="E396" s="307"/>
      <c r="F396" s="182"/>
      <c r="G396" s="56"/>
      <c r="H396" s="5"/>
    </row>
    <row r="397" spans="1:9" s="57" customFormat="1" ht="9" customHeight="1" x14ac:dyDescent="0.2">
      <c r="A397" s="6"/>
      <c r="B397" s="16" t="s">
        <v>75</v>
      </c>
      <c r="C397" s="306">
        <v>1654.5299999999979</v>
      </c>
      <c r="D397" s="307"/>
      <c r="E397" s="307"/>
      <c r="F397" s="182"/>
      <c r="G397" s="59"/>
    </row>
    <row r="398" spans="1:9" s="57" customFormat="1" ht="10.5" customHeight="1" x14ac:dyDescent="0.2">
      <c r="A398" s="6"/>
      <c r="B398" s="16" t="s">
        <v>85</v>
      </c>
      <c r="C398" s="306">
        <v>1940150.6300000015</v>
      </c>
      <c r="D398" s="313">
        <v>1940150.6300000015</v>
      </c>
      <c r="E398" s="313"/>
      <c r="F398" s="185">
        <v>0.22472120297523457</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2153.0500000000002</v>
      </c>
      <c r="D401" s="307"/>
      <c r="E401" s="307">
        <v>20</v>
      </c>
      <c r="F401" s="182"/>
      <c r="G401" s="69"/>
      <c r="H401" s="5"/>
      <c r="I401" s="5"/>
    </row>
    <row r="402" spans="1:11" ht="13.5" customHeight="1" x14ac:dyDescent="0.2">
      <c r="A402" s="2"/>
      <c r="B402" s="37" t="s">
        <v>79</v>
      </c>
      <c r="C402" s="306">
        <v>201133.24999999988</v>
      </c>
      <c r="D402" s="307"/>
      <c r="E402" s="307">
        <v>836.53</v>
      </c>
      <c r="F402" s="182">
        <v>6.5769240551670549E-2</v>
      </c>
      <c r="G402" s="69"/>
      <c r="H402" s="5"/>
      <c r="I402" s="5"/>
    </row>
    <row r="403" spans="1:11" ht="11.25" customHeight="1" x14ac:dyDescent="0.2">
      <c r="A403" s="2"/>
      <c r="B403" s="37" t="s">
        <v>432</v>
      </c>
      <c r="C403" s="306">
        <v>2659078.8500006208</v>
      </c>
      <c r="D403" s="313"/>
      <c r="E403" s="313">
        <v>13464.940000000153</v>
      </c>
      <c r="F403" s="185">
        <v>2.0613321288676767E-2</v>
      </c>
      <c r="G403" s="70"/>
      <c r="H403" s="5"/>
      <c r="I403" s="5"/>
    </row>
    <row r="404" spans="1:11" ht="11.25" customHeight="1" x14ac:dyDescent="0.2">
      <c r="A404" s="2"/>
      <c r="B404" s="563" t="s">
        <v>440</v>
      </c>
      <c r="C404" s="306">
        <v>888788.7599999801</v>
      </c>
      <c r="D404" s="313"/>
      <c r="E404" s="313">
        <v>4024.4099999999989</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255592.23999999953</v>
      </c>
      <c r="D406" s="313"/>
      <c r="E406" s="313">
        <v>966.12</v>
      </c>
      <c r="F406" s="185">
        <v>-0.33985825944265247</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580.80000000001564</v>
      </c>
      <c r="D408" s="313"/>
      <c r="E408" s="313">
        <v>0.99999999999999989</v>
      </c>
      <c r="F408" s="185">
        <v>1.3046815042212057E-2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56748131.670002133</v>
      </c>
      <c r="D410" s="315">
        <v>2093070.0200000014</v>
      </c>
      <c r="E410" s="315">
        <v>272451.18000000081</v>
      </c>
      <c r="F410" s="186">
        <v>5.2450292410944899E-2</v>
      </c>
      <c r="G410" s="69"/>
      <c r="H410" s="5"/>
      <c r="I410" s="5"/>
    </row>
    <row r="411" spans="1:11" ht="10.5" customHeight="1" x14ac:dyDescent="0.2">
      <c r="A411" s="2"/>
      <c r="B411" s="29" t="s">
        <v>153</v>
      </c>
      <c r="C411" s="308">
        <v>365.6</v>
      </c>
      <c r="D411" s="315"/>
      <c r="E411" s="315"/>
      <c r="F411" s="186">
        <v>8.8300220750552327E-3</v>
      </c>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40218810.659997672</v>
      </c>
      <c r="D414" s="318"/>
      <c r="E414" s="318">
        <v>215567.33</v>
      </c>
      <c r="F414" s="281">
        <v>-2.1138630145849158E-2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17528177.050001271</v>
      </c>
      <c r="D416" s="318"/>
      <c r="E416" s="318">
        <v>98022.469999999899</v>
      </c>
      <c r="F416" s="281">
        <v>1.6519238688430748E-2</v>
      </c>
      <c r="G416" s="69"/>
      <c r="H416" s="5"/>
      <c r="I416" s="5"/>
    </row>
    <row r="417" spans="1:11" ht="10.5" customHeight="1" x14ac:dyDescent="0.2">
      <c r="A417" s="2"/>
      <c r="B417" s="16" t="s">
        <v>258</v>
      </c>
      <c r="C417" s="317">
        <v>186670.41999999984</v>
      </c>
      <c r="D417" s="318"/>
      <c r="E417" s="318">
        <v>444.20000000000005</v>
      </c>
      <c r="F417" s="281">
        <v>0.11065190544762871</v>
      </c>
      <c r="G417" s="69"/>
      <c r="H417" s="5"/>
      <c r="I417" s="5"/>
    </row>
    <row r="418" spans="1:11" ht="10.5" customHeight="1" x14ac:dyDescent="0.2">
      <c r="A418" s="2"/>
      <c r="B418" s="67" t="s">
        <v>259</v>
      </c>
      <c r="C418" s="317">
        <v>108902.41</v>
      </c>
      <c r="D418" s="318"/>
      <c r="E418" s="318"/>
      <c r="F418" s="281">
        <v>-0.17956999721481726</v>
      </c>
      <c r="G418" s="69"/>
      <c r="H418" s="5"/>
      <c r="I418" s="5"/>
    </row>
    <row r="419" spans="1:11" ht="10.5" customHeight="1" x14ac:dyDescent="0.2">
      <c r="A419" s="2"/>
      <c r="B419" s="67" t="s">
        <v>260</v>
      </c>
      <c r="C419" s="317">
        <v>9177.9599999999973</v>
      </c>
      <c r="D419" s="318"/>
      <c r="E419" s="318"/>
      <c r="F419" s="281">
        <v>-0.18906568084143882</v>
      </c>
      <c r="G419" s="69"/>
      <c r="H419" s="5"/>
      <c r="I419" s="5"/>
    </row>
    <row r="420" spans="1:11" ht="10.5" customHeight="1" x14ac:dyDescent="0.2">
      <c r="A420" s="2"/>
      <c r="B420" s="67" t="s">
        <v>261</v>
      </c>
      <c r="C420" s="317">
        <v>12513.21</v>
      </c>
      <c r="D420" s="318"/>
      <c r="E420" s="318">
        <v>31.5</v>
      </c>
      <c r="F420" s="281">
        <v>-9.2563101811362403E-2</v>
      </c>
      <c r="G420" s="69"/>
      <c r="H420" s="5"/>
      <c r="I420" s="5"/>
    </row>
    <row r="421" spans="1:11" ht="10.5" customHeight="1" x14ac:dyDescent="0.2">
      <c r="A421" s="2"/>
      <c r="B421" s="67" t="s">
        <v>262</v>
      </c>
      <c r="C421" s="317">
        <v>14799.090000000004</v>
      </c>
      <c r="D421" s="318"/>
      <c r="E421" s="318"/>
      <c r="F421" s="281">
        <v>-0.34607317095803058</v>
      </c>
      <c r="G421" s="69"/>
      <c r="H421" s="5"/>
      <c r="I421" s="5"/>
    </row>
    <row r="422" spans="1:11" ht="10.5" customHeight="1" x14ac:dyDescent="0.2">
      <c r="A422" s="2"/>
      <c r="B422" s="67" t="s">
        <v>264</v>
      </c>
      <c r="C422" s="317">
        <v>71148.09</v>
      </c>
      <c r="D422" s="318"/>
      <c r="E422" s="318"/>
      <c r="F422" s="281">
        <v>8.0191205808137989E-2</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402.75</v>
      </c>
      <c r="D425" s="318"/>
      <c r="E425" s="318"/>
      <c r="F425" s="281">
        <v>-0.55498221033789308</v>
      </c>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42284.570000000014</v>
      </c>
      <c r="D428" s="318"/>
      <c r="E428" s="318"/>
      <c r="F428" s="281">
        <v>-3.3955490448775771E-2</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247.89</v>
      </c>
      <c r="D430" s="318"/>
      <c r="E430" s="318"/>
      <c r="F430" s="281"/>
      <c r="G430" s="69"/>
      <c r="H430" s="5"/>
    </row>
    <row r="431" spans="1:11" ht="20.25" customHeight="1" x14ac:dyDescent="0.2">
      <c r="A431" s="2"/>
      <c r="B431" s="29" t="s">
        <v>155</v>
      </c>
      <c r="C431" s="308">
        <v>58193134.099998951</v>
      </c>
      <c r="D431" s="315"/>
      <c r="E431" s="315">
        <v>314065.49999999988</v>
      </c>
      <c r="F431" s="186">
        <v>-1.0311276599060948E-2</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1093501.8800000001</v>
      </c>
      <c r="D435" s="313"/>
      <c r="E435" s="313">
        <v>9164.56</v>
      </c>
      <c r="F435" s="185">
        <v>1.9497808423030172E-3</v>
      </c>
      <c r="G435" s="70"/>
      <c r="H435" s="5"/>
      <c r="I435" s="5"/>
    </row>
    <row r="436" spans="1:10" ht="10.5" customHeight="1" x14ac:dyDescent="0.2">
      <c r="A436" s="54"/>
      <c r="B436" s="75" t="s">
        <v>26</v>
      </c>
      <c r="C436" s="306">
        <v>361766.01999999979</v>
      </c>
      <c r="D436" s="313"/>
      <c r="E436" s="313">
        <v>750.43</v>
      </c>
      <c r="F436" s="185">
        <v>6.2929859696239987E-2</v>
      </c>
      <c r="G436" s="69"/>
      <c r="H436" s="5"/>
      <c r="I436" s="5"/>
    </row>
    <row r="437" spans="1:10" x14ac:dyDescent="0.2">
      <c r="A437" s="2"/>
      <c r="B437" s="75" t="s">
        <v>27</v>
      </c>
      <c r="C437" s="306">
        <v>2018268.8699999976</v>
      </c>
      <c r="D437" s="313"/>
      <c r="E437" s="313">
        <v>9338.8100000000013</v>
      </c>
      <c r="F437" s="185">
        <v>4.2164246709811781E-2</v>
      </c>
      <c r="G437" s="69"/>
      <c r="H437" s="5"/>
      <c r="I437" s="5"/>
    </row>
    <row r="438" spans="1:10" ht="10.5" customHeight="1" x14ac:dyDescent="0.2">
      <c r="A438" s="2"/>
      <c r="B438" s="75" t="s">
        <v>274</v>
      </c>
      <c r="C438" s="306">
        <v>68815.819999999978</v>
      </c>
      <c r="D438" s="313"/>
      <c r="E438" s="313"/>
      <c r="F438" s="185">
        <v>0.26630373078094416</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2826971.5799999968</v>
      </c>
      <c r="D440" s="313"/>
      <c r="E440" s="313">
        <v>7732.7800000000007</v>
      </c>
      <c r="F440" s="185">
        <v>-2.4084285057207167E-2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32616.85</v>
      </c>
      <c r="D443" s="313"/>
      <c r="E443" s="313"/>
      <c r="F443" s="185">
        <v>-4.7474907651337328E-2</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6401941.0199999949</v>
      </c>
      <c r="D445" s="315"/>
      <c r="E445" s="315">
        <v>26986.58</v>
      </c>
      <c r="F445" s="186">
        <v>7.5991301981697124E-3</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v>-25</v>
      </c>
      <c r="D447" s="313"/>
      <c r="E447" s="313"/>
      <c r="F447" s="185"/>
      <c r="G447" s="69"/>
      <c r="H447" s="5"/>
      <c r="I447" s="5"/>
      <c r="J447" s="83"/>
    </row>
    <row r="448" spans="1:10" ht="12" x14ac:dyDescent="0.2">
      <c r="A448" s="2"/>
      <c r="B448" s="76" t="s">
        <v>446</v>
      </c>
      <c r="C448" s="306">
        <v>54692.551320000006</v>
      </c>
      <c r="D448" s="313"/>
      <c r="E448" s="313"/>
      <c r="F448" s="185"/>
      <c r="G448" s="69"/>
      <c r="H448" s="5"/>
      <c r="I448" s="5"/>
      <c r="J448" s="164"/>
    </row>
    <row r="449" spans="1:10" ht="12" x14ac:dyDescent="0.2">
      <c r="A449" s="2"/>
      <c r="B449" s="76" t="s">
        <v>477</v>
      </c>
      <c r="C449" s="306">
        <v>26472.389999999952</v>
      </c>
      <c r="D449" s="313"/>
      <c r="E449" s="313">
        <v>83.2</v>
      </c>
      <c r="F449" s="185">
        <v>-0.27856962019452802</v>
      </c>
      <c r="G449" s="69"/>
      <c r="H449" s="5"/>
      <c r="I449" s="5"/>
      <c r="J449" s="164"/>
    </row>
    <row r="450" spans="1:10" ht="12" x14ac:dyDescent="0.2">
      <c r="A450" s="2"/>
      <c r="B450" s="76" t="s">
        <v>492</v>
      </c>
      <c r="C450" s="306">
        <v>6615.584600000002</v>
      </c>
      <c r="D450" s="313"/>
      <c r="E450" s="313"/>
      <c r="F450" s="185"/>
      <c r="G450" s="69"/>
      <c r="H450" s="5"/>
      <c r="I450" s="5"/>
      <c r="J450" s="164"/>
    </row>
    <row r="451" spans="1:10" x14ac:dyDescent="0.2">
      <c r="A451" s="2"/>
      <c r="B451" s="76" t="s">
        <v>480</v>
      </c>
      <c r="C451" s="306">
        <v>338058</v>
      </c>
      <c r="D451" s="313"/>
      <c r="E451" s="313">
        <v>1406</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6827754.5459199948</v>
      </c>
      <c r="D455" s="313"/>
      <c r="E455" s="313">
        <v>28475.780000000002</v>
      </c>
      <c r="F455" s="185">
        <v>5.6686167380461061E-2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237156378.69592184</v>
      </c>
      <c r="D462" s="315">
        <v>2093070.0200000014</v>
      </c>
      <c r="E462" s="315">
        <v>1305602.2300000009</v>
      </c>
      <c r="F462" s="186">
        <v>1.2493900296939309E-4</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655703456.9622364</v>
      </c>
      <c r="D465" s="437"/>
      <c r="E465" s="437">
        <v>3677585.0600000015</v>
      </c>
      <c r="F465" s="438">
        <v>1.8605114995198013E-2</v>
      </c>
      <c r="G465" s="5"/>
      <c r="H465" s="214"/>
      <c r="I465" s="70"/>
      <c r="J465" s="5"/>
    </row>
    <row r="466" spans="1:10" s="28" customFormat="1" x14ac:dyDescent="0.2">
      <c r="A466" s="6"/>
      <c r="B466" s="76" t="s">
        <v>13</v>
      </c>
      <c r="C466" s="319">
        <v>776038343.68000042</v>
      </c>
      <c r="D466" s="320"/>
      <c r="E466" s="320"/>
      <c r="F466" s="240">
        <v>-2.9140091703558024E-2</v>
      </c>
      <c r="G466" s="8"/>
      <c r="H466" s="5"/>
      <c r="I466" s="70"/>
    </row>
    <row r="467" spans="1:10" s="28" customFormat="1" x14ac:dyDescent="0.2">
      <c r="A467" s="6"/>
      <c r="B467" s="76" t="s">
        <v>14</v>
      </c>
      <c r="C467" s="321">
        <v>102749111.25999999</v>
      </c>
      <c r="D467" s="322"/>
      <c r="E467" s="322"/>
      <c r="F467" s="194">
        <v>3.9058056719571521E-2</v>
      </c>
      <c r="G467" s="3"/>
      <c r="H467" s="8"/>
      <c r="I467" s="70"/>
    </row>
    <row r="468" spans="1:10" s="28" customFormat="1" ht="12" x14ac:dyDescent="0.2">
      <c r="A468" s="6"/>
      <c r="B468" s="229" t="s">
        <v>248</v>
      </c>
      <c r="C468" s="431">
        <v>878787454.94000041</v>
      </c>
      <c r="D468" s="439"/>
      <c r="E468" s="439"/>
      <c r="F468" s="445">
        <v>-2.1632005814968824E-2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30.9.2024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88" t="s">
        <v>6</v>
      </c>
      <c r="F477" s="339" t="str">
        <f>CUMUL_Maladie_mnt!$H$5</f>
        <v>PCAP</v>
      </c>
      <c r="G477" s="201"/>
      <c r="H477" s="90"/>
      <c r="I477" s="94"/>
      <c r="J477" s="104"/>
    </row>
    <row r="478" spans="1:10" ht="12.75" customHeight="1" x14ac:dyDescent="0.2">
      <c r="B478" s="616" t="s">
        <v>29</v>
      </c>
      <c r="C478" s="617"/>
      <c r="D478" s="90"/>
      <c r="E478" s="301"/>
      <c r="F478" s="239"/>
      <c r="G478" s="201"/>
      <c r="H478" s="90"/>
      <c r="I478" s="20"/>
    </row>
    <row r="479" spans="1:10" s="95" customFormat="1" ht="12" customHeight="1" x14ac:dyDescent="0.2">
      <c r="A479" s="6"/>
      <c r="B479" s="657"/>
      <c r="C479" s="658"/>
      <c r="D479" s="90"/>
      <c r="E479" s="301"/>
      <c r="F479" s="239"/>
      <c r="G479" s="199"/>
      <c r="H479" s="90"/>
      <c r="I479" s="94"/>
      <c r="J479" s="104"/>
    </row>
    <row r="480" spans="1:10" ht="12.75" customHeight="1" x14ac:dyDescent="0.2">
      <c r="B480" s="620" t="s">
        <v>74</v>
      </c>
      <c r="C480" s="621"/>
      <c r="D480" s="93"/>
      <c r="E480" s="303"/>
      <c r="F480" s="237"/>
      <c r="G480" s="201"/>
      <c r="H480" s="90"/>
      <c r="I480" s="20"/>
      <c r="J480" s="104"/>
    </row>
    <row r="481" spans="2:10" ht="18" customHeight="1" x14ac:dyDescent="0.2">
      <c r="B481" s="657"/>
      <c r="C481" s="658"/>
      <c r="D481" s="90"/>
      <c r="E481" s="301"/>
      <c r="F481" s="239"/>
      <c r="G481" s="199"/>
      <c r="H481" s="90"/>
      <c r="I481" s="20"/>
      <c r="J481" s="104"/>
    </row>
    <row r="482" spans="2:10" ht="18" customHeight="1" x14ac:dyDescent="0.2">
      <c r="B482" s="92" t="s">
        <v>73</v>
      </c>
      <c r="C482" s="172"/>
      <c r="D482" s="93"/>
      <c r="E482" s="303">
        <v>1889990382.3509319</v>
      </c>
      <c r="F482" s="237">
        <v>4.0186262012338325E-2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442039458.6825875</v>
      </c>
      <c r="F484" s="237">
        <v>-3.093321023164286E-3</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364591363.43369526</v>
      </c>
      <c r="F486" s="239">
        <v>-0.14503468876899617</v>
      </c>
      <c r="G486" s="199"/>
      <c r="H486" s="90"/>
      <c r="I486" s="20"/>
      <c r="J486" s="104"/>
    </row>
    <row r="487" spans="2:10" ht="15" customHeight="1" x14ac:dyDescent="0.2">
      <c r="B487" s="421" t="s">
        <v>407</v>
      </c>
      <c r="C487" s="404"/>
      <c r="D487" s="90"/>
      <c r="E487" s="301">
        <v>1245975.0968345599</v>
      </c>
      <c r="F487" s="239">
        <v>-0.36503526634451544</v>
      </c>
      <c r="G487" s="199"/>
      <c r="H487" s="90"/>
      <c r="I487" s="20"/>
      <c r="J487" s="104"/>
    </row>
    <row r="488" spans="2:10" ht="15" customHeight="1" x14ac:dyDescent="0.2">
      <c r="B488" s="421" t="s">
        <v>405</v>
      </c>
      <c r="C488" s="404"/>
      <c r="D488" s="90"/>
      <c r="E488" s="301">
        <v>76202120.152057678</v>
      </c>
      <c r="F488" s="239"/>
      <c r="G488" s="199"/>
      <c r="H488" s="90"/>
      <c r="I488" s="20"/>
      <c r="J488" s="104"/>
    </row>
    <row r="489" spans="2:10" ht="15" customHeight="1" x14ac:dyDescent="0.2">
      <c r="B489" s="601" t="s">
        <v>71</v>
      </c>
      <c r="C489" s="602"/>
      <c r="D489" s="90"/>
      <c r="E489" s="303">
        <v>1219923008.7984045</v>
      </c>
      <c r="F489" s="237">
        <v>7.0459880203892933E-2</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v>0</v>
      </c>
      <c r="F491" s="239"/>
      <c r="G491" s="199"/>
      <c r="H491" s="90"/>
      <c r="I491" s="20"/>
      <c r="J491" s="104"/>
    </row>
    <row r="492" spans="2:10" ht="12.75" customHeight="1" x14ac:dyDescent="0.2">
      <c r="B492" s="622" t="s">
        <v>413</v>
      </c>
      <c r="C492" s="623"/>
      <c r="D492" s="90"/>
      <c r="E492" s="301">
        <v>942636167.01348066</v>
      </c>
      <c r="F492" s="239">
        <v>6.9970728565943219E-2</v>
      </c>
      <c r="G492" s="199"/>
      <c r="H492" s="90"/>
      <c r="I492" s="20"/>
      <c r="J492" s="104"/>
    </row>
    <row r="493" spans="2:10" ht="15" customHeight="1" x14ac:dyDescent="0.2">
      <c r="B493" s="609" t="s">
        <v>357</v>
      </c>
      <c r="C493" s="610"/>
      <c r="D493" s="90"/>
      <c r="E493" s="301">
        <v>170214596.56474966</v>
      </c>
      <c r="F493" s="239">
        <v>0.13718649128931748</v>
      </c>
      <c r="G493" s="199"/>
      <c r="H493" s="90"/>
      <c r="I493" s="20"/>
      <c r="J493" s="104"/>
    </row>
    <row r="494" spans="2:10" ht="27" customHeight="1" x14ac:dyDescent="0.2">
      <c r="B494" s="609" t="s">
        <v>358</v>
      </c>
      <c r="C494" s="610"/>
      <c r="D494" s="90"/>
      <c r="E494" s="301">
        <v>29399289.547354318</v>
      </c>
      <c r="F494" s="239">
        <v>-4.9303209089900379E-3</v>
      </c>
      <c r="G494" s="199"/>
      <c r="H494" s="90"/>
      <c r="I494" s="20"/>
      <c r="J494" s="104"/>
    </row>
    <row r="495" spans="2:10" ht="15" customHeight="1" x14ac:dyDescent="0.2">
      <c r="B495" s="609" t="s">
        <v>359</v>
      </c>
      <c r="C495" s="610"/>
      <c r="D495" s="90"/>
      <c r="E495" s="301">
        <v>77672955.672819838</v>
      </c>
      <c r="F495" s="239">
        <v>-2.1840631246184183E-2</v>
      </c>
      <c r="G495" s="201"/>
      <c r="H495" s="90"/>
      <c r="I495" s="20"/>
      <c r="J495" s="104"/>
    </row>
    <row r="496" spans="2:10" ht="15" customHeight="1" x14ac:dyDescent="0.2">
      <c r="B496" s="614" t="s">
        <v>394</v>
      </c>
      <c r="C496" s="615"/>
      <c r="D496" s="90"/>
      <c r="E496" s="301">
        <v>60932603.226429917</v>
      </c>
      <c r="F496" s="239">
        <v>-2.0065068980969047E-2</v>
      </c>
      <c r="G496" s="199"/>
      <c r="H496" s="90"/>
      <c r="I496" s="20"/>
      <c r="J496" s="104"/>
    </row>
    <row r="497" spans="1:10" ht="15" customHeight="1" x14ac:dyDescent="0.2">
      <c r="B497" s="614" t="s">
        <v>395</v>
      </c>
      <c r="C497" s="615"/>
      <c r="D497" s="90"/>
      <c r="E497" s="301">
        <v>1242914.1579947998</v>
      </c>
      <c r="F497" s="239">
        <v>2.3791019233133648E-2</v>
      </c>
      <c r="G497" s="199"/>
      <c r="H497" s="90"/>
      <c r="I497" s="20"/>
      <c r="J497" s="104"/>
    </row>
    <row r="498" spans="1:10" ht="15" customHeight="1" x14ac:dyDescent="0.2">
      <c r="B498" s="614" t="s">
        <v>396</v>
      </c>
      <c r="C498" s="615"/>
      <c r="D498" s="90"/>
      <c r="E498" s="301">
        <v>2093260.5892639998</v>
      </c>
      <c r="F498" s="239">
        <v>-0.16092240044019135</v>
      </c>
      <c r="G498" s="201"/>
      <c r="H498" s="90"/>
      <c r="I498" s="20"/>
      <c r="J498" s="104"/>
    </row>
    <row r="499" spans="1:10" ht="23.25" customHeight="1" x14ac:dyDescent="0.2">
      <c r="B499" s="614" t="s">
        <v>397</v>
      </c>
      <c r="C499" s="615"/>
      <c r="D499" s="90"/>
      <c r="E499" s="301">
        <v>513996.39923847985</v>
      </c>
      <c r="F499" s="239">
        <v>-5.8809743601530351E-2</v>
      </c>
      <c r="G499" s="200"/>
      <c r="H499" s="90"/>
      <c r="I499" s="20"/>
      <c r="J499" s="104"/>
    </row>
    <row r="500" spans="1:10" ht="15" customHeight="1" x14ac:dyDescent="0.2">
      <c r="A500" s="91"/>
      <c r="B500" s="628" t="s">
        <v>406</v>
      </c>
      <c r="C500" s="629"/>
      <c r="D500" s="90"/>
      <c r="E500" s="301">
        <v>12890181.299892638</v>
      </c>
      <c r="F500" s="239">
        <v>-6.3184707587233824E-3</v>
      </c>
      <c r="G500" s="200"/>
      <c r="H500" s="93"/>
      <c r="I500" s="20"/>
      <c r="J500" s="104"/>
    </row>
    <row r="501" spans="1:10" ht="12.75" x14ac:dyDescent="0.2">
      <c r="A501" s="91"/>
      <c r="B501" s="601" t="s">
        <v>362</v>
      </c>
      <c r="C501" s="602"/>
      <c r="D501" s="90"/>
      <c r="E501" s="303">
        <v>847006.19000000029</v>
      </c>
      <c r="F501" s="237">
        <v>-7.0211433143338664E-2</v>
      </c>
      <c r="G501" s="199"/>
      <c r="H501" s="93"/>
      <c r="I501" s="20"/>
      <c r="J501" s="104"/>
    </row>
    <row r="502" spans="1:10" ht="24.75" customHeight="1" x14ac:dyDescent="0.2">
      <c r="B502" s="611" t="s">
        <v>363</v>
      </c>
      <c r="C502" s="613"/>
      <c r="D502" s="90"/>
      <c r="E502" s="303">
        <v>227180908.67993996</v>
      </c>
      <c r="F502" s="237">
        <v>-2.5082733136452706E-2</v>
      </c>
      <c r="G502" s="199"/>
      <c r="H502" s="90"/>
      <c r="I502" s="20"/>
      <c r="J502" s="104"/>
    </row>
    <row r="503" spans="1:10" ht="15" customHeight="1" x14ac:dyDescent="0.2">
      <c r="B503" s="423" t="s">
        <v>408</v>
      </c>
      <c r="C503" s="405"/>
      <c r="D503" s="90"/>
      <c r="E503" s="301">
        <v>217624829.86939308</v>
      </c>
      <c r="F503" s="239">
        <v>-4.649702473837003E-2</v>
      </c>
      <c r="G503" s="200"/>
      <c r="H503" s="90"/>
      <c r="I503" s="20"/>
      <c r="J503" s="104"/>
    </row>
    <row r="504" spans="1:10" ht="15" customHeight="1" x14ac:dyDescent="0.2">
      <c r="A504" s="91"/>
      <c r="B504" s="423" t="s">
        <v>409</v>
      </c>
      <c r="C504" s="405"/>
      <c r="D504" s="90"/>
      <c r="E504" s="301">
        <v>9556078.810546875</v>
      </c>
      <c r="F504" s="239">
        <v>0.99556684953731556</v>
      </c>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136934199.53000697</v>
      </c>
      <c r="F508" s="237">
        <v>4.1387131524263543E-2</v>
      </c>
      <c r="H508" s="8"/>
      <c r="I508" s="20"/>
      <c r="J508" s="104"/>
    </row>
    <row r="509" spans="1:10" s="95" customFormat="1" ht="16.5" customHeight="1" x14ac:dyDescent="0.2">
      <c r="A509" s="6"/>
      <c r="B509" s="601" t="s">
        <v>375</v>
      </c>
      <c r="C509" s="602"/>
      <c r="D509" s="93"/>
      <c r="E509" s="301">
        <v>135781574.56000739</v>
      </c>
      <c r="F509" s="239">
        <v>4.0873625530422286E-2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12153909.489999989</v>
      </c>
      <c r="F512" s="237">
        <v>8.1928539610010676E-2</v>
      </c>
      <c r="G512" s="102"/>
      <c r="H512" s="103"/>
      <c r="I512" s="94"/>
      <c r="J512" s="104"/>
    </row>
    <row r="513" spans="1:9" ht="12.75" x14ac:dyDescent="0.2">
      <c r="B513" s="601" t="s">
        <v>68</v>
      </c>
      <c r="C513" s="602"/>
      <c r="D513" s="90"/>
      <c r="E513" s="301">
        <v>12034155.29999999</v>
      </c>
      <c r="F513" s="239">
        <v>8.3776350018275769E-2</v>
      </c>
      <c r="G513" s="105"/>
      <c r="H513" s="103"/>
      <c r="I513" s="8"/>
    </row>
    <row r="514" spans="1:9" ht="10.5" customHeight="1" x14ac:dyDescent="0.2">
      <c r="B514" s="601" t="s">
        <v>69</v>
      </c>
      <c r="C514" s="602"/>
      <c r="D514" s="90"/>
      <c r="E514" s="301">
        <v>119754.19000000003</v>
      </c>
      <c r="F514" s="239">
        <v>-7.632761015863665E-2</v>
      </c>
      <c r="G514" s="105"/>
      <c r="H514" s="106"/>
    </row>
    <row r="515" spans="1:9" ht="27.75" customHeight="1" x14ac:dyDescent="0.2">
      <c r="A515" s="24"/>
      <c r="B515" s="630" t="s">
        <v>167</v>
      </c>
      <c r="C515" s="631"/>
      <c r="D515" s="98"/>
      <c r="E515" s="326">
        <v>2039078491.3709388</v>
      </c>
      <c r="F515" s="243">
        <v>4.0506116929782232E-2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30.9.2024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5"/>
      <c r="C519" s="656"/>
      <c r="D519" s="163"/>
      <c r="E519" s="118" t="s">
        <v>6</v>
      </c>
      <c r="F519" s="19" t="str">
        <f>CUMUL_Maladie_mnt!$H$5</f>
        <v>PCAP</v>
      </c>
      <c r="G519" s="109"/>
      <c r="H519" s="106"/>
    </row>
    <row r="520" spans="1:9" s="104" customFormat="1" ht="14.25" customHeight="1" x14ac:dyDescent="0.2">
      <c r="A520" s="6"/>
      <c r="B520" s="632" t="s">
        <v>51</v>
      </c>
      <c r="C520" s="633"/>
      <c r="D520" s="634"/>
      <c r="E520" s="101"/>
      <c r="F520" s="176"/>
      <c r="G520" s="109"/>
      <c r="H520" s="106"/>
    </row>
    <row r="521" spans="1:9" s="104" customFormat="1" ht="36" customHeight="1" x14ac:dyDescent="0.2">
      <c r="A521" s="6"/>
      <c r="B521" s="624" t="s">
        <v>52</v>
      </c>
      <c r="C521" s="625"/>
      <c r="D521" s="626"/>
      <c r="E521" s="327">
        <v>248867014.47999755</v>
      </c>
      <c r="F521" s="177">
        <v>-5.7451400425678645E-2</v>
      </c>
      <c r="G521" s="109"/>
      <c r="H521" s="110"/>
    </row>
    <row r="522" spans="1:9" s="104" customFormat="1" ht="19.5" customHeight="1" x14ac:dyDescent="0.2">
      <c r="A522" s="6"/>
      <c r="B522" s="595" t="s">
        <v>183</v>
      </c>
      <c r="C522" s="596"/>
      <c r="D522" s="635"/>
      <c r="E522" s="327">
        <v>248315628.24999756</v>
      </c>
      <c r="F522" s="177">
        <v>-5.7630241642051327E-2</v>
      </c>
      <c r="G522" s="109"/>
      <c r="H522" s="110"/>
    </row>
    <row r="523" spans="1:9" s="104" customFormat="1" ht="14.25" customHeight="1" x14ac:dyDescent="0.2">
      <c r="A523" s="6"/>
      <c r="B523" s="603" t="s">
        <v>53</v>
      </c>
      <c r="C523" s="604"/>
      <c r="D523" s="605"/>
      <c r="E523" s="328">
        <v>242877364.63999757</v>
      </c>
      <c r="F523" s="174">
        <v>-4.8340329647699631E-2</v>
      </c>
      <c r="G523" s="109"/>
      <c r="H523" s="110"/>
    </row>
    <row r="524" spans="1:9" s="104" customFormat="1" ht="46.5" customHeight="1" x14ac:dyDescent="0.2">
      <c r="A524" s="6"/>
      <c r="B524" s="603" t="s">
        <v>428</v>
      </c>
      <c r="C524" s="604"/>
      <c r="D524" s="605"/>
      <c r="E524" s="328">
        <v>1769988.6300000045</v>
      </c>
      <c r="F524" s="174">
        <v>-0.12305079942706831</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48452.640000000196</v>
      </c>
      <c r="F526" s="174">
        <v>-5.8981459740288456E-2</v>
      </c>
      <c r="G526" s="109"/>
      <c r="H526" s="106"/>
    </row>
    <row r="527" spans="1:9" s="104" customFormat="1" ht="12.75" x14ac:dyDescent="0.2">
      <c r="A527" s="6"/>
      <c r="B527" s="603" t="s">
        <v>302</v>
      </c>
      <c r="C527" s="604"/>
      <c r="D527" s="605"/>
      <c r="E527" s="328">
        <v>13.84</v>
      </c>
      <c r="F527" s="174"/>
      <c r="G527" s="109"/>
      <c r="H527" s="106"/>
    </row>
    <row r="528" spans="1:9" s="104" customFormat="1" ht="24" customHeight="1" x14ac:dyDescent="0.2">
      <c r="A528" s="6"/>
      <c r="B528" s="169" t="s">
        <v>184</v>
      </c>
      <c r="C528" s="170"/>
      <c r="D528" s="171"/>
      <c r="E528" s="328">
        <v>3437426.2200000011</v>
      </c>
      <c r="F528" s="174">
        <v>0.16014897800375905</v>
      </c>
      <c r="G528" s="109"/>
      <c r="H528" s="111"/>
    </row>
    <row r="529" spans="1:8" s="104" customFormat="1" ht="12.75" x14ac:dyDescent="0.2">
      <c r="A529" s="24"/>
      <c r="B529" s="395" t="s">
        <v>373</v>
      </c>
      <c r="C529" s="170"/>
      <c r="D529" s="171"/>
      <c r="E529" s="328">
        <v>52331.61</v>
      </c>
      <c r="F529" s="174">
        <v>0.53312718441197759</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125579.28000000017</v>
      </c>
      <c r="F531" s="174">
        <v>7.3602373912020624E-3</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4471.3900000000003</v>
      </c>
      <c r="F533" s="174"/>
      <c r="G533" s="109"/>
      <c r="H533" s="111"/>
    </row>
    <row r="534" spans="1:8" s="104" customFormat="1" ht="15" customHeight="1" x14ac:dyDescent="0.2">
      <c r="A534" s="24"/>
      <c r="B534" s="595" t="s">
        <v>55</v>
      </c>
      <c r="C534" s="596"/>
      <c r="D534" s="635"/>
      <c r="E534" s="327">
        <v>108544.73000000091</v>
      </c>
      <c r="F534" s="177">
        <v>3.2001981387884237E-2</v>
      </c>
      <c r="G534" s="109"/>
      <c r="H534" s="107"/>
    </row>
    <row r="535" spans="1:8" s="104" customFormat="1" ht="18" customHeight="1" x14ac:dyDescent="0.2">
      <c r="A535" s="6"/>
      <c r="B535" s="606" t="s">
        <v>56</v>
      </c>
      <c r="C535" s="607"/>
      <c r="D535" s="608"/>
      <c r="E535" s="328">
        <v>108544.73000000091</v>
      </c>
      <c r="F535" s="174">
        <v>3.2001981387884237E-2</v>
      </c>
      <c r="G535" s="109"/>
      <c r="H535" s="106"/>
    </row>
    <row r="536" spans="1:8" s="104" customFormat="1" ht="15" customHeight="1" x14ac:dyDescent="0.2">
      <c r="A536" s="6"/>
      <c r="B536" s="603" t="s">
        <v>57</v>
      </c>
      <c r="C536" s="604"/>
      <c r="D536" s="605"/>
      <c r="E536" s="328">
        <v>108544.73000000091</v>
      </c>
      <c r="F536" s="174">
        <v>3.2001981387884237E-2</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5"/>
      <c r="E542" s="327">
        <v>28254.369999999995</v>
      </c>
      <c r="F542" s="177">
        <v>-0.27234445516944428</v>
      </c>
      <c r="G542" s="199"/>
      <c r="H542" s="90"/>
    </row>
    <row r="543" spans="1:8" s="104" customFormat="1" ht="17.25" customHeight="1" x14ac:dyDescent="0.2">
      <c r="A543" s="6"/>
      <c r="B543" s="595" t="s">
        <v>190</v>
      </c>
      <c r="C543" s="596"/>
      <c r="D543" s="635"/>
      <c r="E543" s="327">
        <v>414587.12999999989</v>
      </c>
      <c r="F543" s="177">
        <v>6.0353371556515434E-2</v>
      </c>
      <c r="G543" s="199"/>
      <c r="H543" s="90"/>
    </row>
    <row r="544" spans="1:8" s="104" customFormat="1" ht="13.5" customHeight="1" x14ac:dyDescent="0.2">
      <c r="A544" s="6"/>
      <c r="B544" s="603" t="s">
        <v>191</v>
      </c>
      <c r="C544" s="604"/>
      <c r="D544" s="605"/>
      <c r="E544" s="328">
        <v>381817.52999999991</v>
      </c>
      <c r="F544" s="174">
        <v>-1.2090111253521885E-2</v>
      </c>
      <c r="G544" s="105"/>
      <c r="H544" s="90"/>
    </row>
    <row r="545" spans="1:10" s="104" customFormat="1" ht="12.75" x14ac:dyDescent="0.2">
      <c r="A545" s="6"/>
      <c r="B545" s="603" t="s">
        <v>392</v>
      </c>
      <c r="C545" s="604"/>
      <c r="D545" s="605"/>
      <c r="E545" s="328"/>
      <c r="F545" s="174"/>
      <c r="G545" s="108"/>
      <c r="H545" s="106"/>
    </row>
    <row r="546" spans="1:10" ht="15" customHeight="1" x14ac:dyDescent="0.2">
      <c r="B546" s="419" t="s">
        <v>393</v>
      </c>
      <c r="C546" s="383"/>
      <c r="D546" s="384"/>
      <c r="E546" s="328">
        <v>32769.599999999999</v>
      </c>
      <c r="F546" s="174"/>
      <c r="G546" s="109"/>
      <c r="H546" s="106"/>
      <c r="I546" s="20"/>
      <c r="J546" s="104"/>
    </row>
    <row r="547" spans="1:10" ht="15" customHeight="1" x14ac:dyDescent="0.2">
      <c r="B547" s="595" t="s">
        <v>82</v>
      </c>
      <c r="C547" s="647"/>
      <c r="D547" s="648"/>
      <c r="E547" s="327"/>
      <c r="F547" s="177"/>
      <c r="G547" s="109"/>
      <c r="H547" s="106"/>
      <c r="I547" s="20"/>
      <c r="J547" s="104"/>
    </row>
    <row r="548" spans="1:10" ht="42.75" customHeight="1" x14ac:dyDescent="0.2">
      <c r="B548" s="624" t="s">
        <v>60</v>
      </c>
      <c r="C548" s="625"/>
      <c r="D548" s="626"/>
      <c r="E548" s="327"/>
      <c r="F548" s="177"/>
      <c r="G548" s="102"/>
      <c r="H548" s="106"/>
      <c r="I548" s="20"/>
      <c r="J548" s="104"/>
    </row>
    <row r="549" spans="1:10" ht="20.25" customHeight="1" x14ac:dyDescent="0.2">
      <c r="B549" s="638" t="s">
        <v>390</v>
      </c>
      <c r="C549" s="651"/>
      <c r="D549" s="652"/>
      <c r="E549" s="327"/>
      <c r="F549" s="177"/>
      <c r="G549" s="102"/>
      <c r="H549" s="106"/>
      <c r="I549" s="20"/>
      <c r="J549" s="104"/>
    </row>
    <row r="550" spans="1:10" s="486" customFormat="1" ht="15" customHeight="1" x14ac:dyDescent="0.2">
      <c r="A550" s="452"/>
      <c r="B550" s="638" t="s">
        <v>391</v>
      </c>
      <c r="C550" s="651"/>
      <c r="D550" s="652"/>
      <c r="E550" s="548"/>
      <c r="F550" s="549"/>
      <c r="G550" s="455"/>
      <c r="H550" s="461"/>
      <c r="I550" s="494"/>
      <c r="J550" s="457"/>
    </row>
    <row r="551" spans="1:10" s="486" customFormat="1" ht="15" customHeight="1" x14ac:dyDescent="0.2">
      <c r="A551" s="452"/>
      <c r="B551" s="638" t="s">
        <v>462</v>
      </c>
      <c r="C551" s="651"/>
      <c r="D551" s="652"/>
      <c r="E551" s="548"/>
      <c r="F551" s="549"/>
      <c r="G551" s="455"/>
      <c r="H551" s="461"/>
      <c r="I551" s="494"/>
      <c r="J551" s="457"/>
    </row>
    <row r="552" spans="1:10" s="104" customFormat="1" ht="21" hidden="1" customHeight="1" x14ac:dyDescent="0.2">
      <c r="A552" s="6"/>
      <c r="B552" s="624"/>
      <c r="C552" s="625"/>
      <c r="D552" s="626"/>
      <c r="E552" s="406"/>
      <c r="F552" s="239"/>
      <c r="G552" s="109"/>
      <c r="H552" s="113"/>
    </row>
    <row r="553" spans="1:10" s="104" customFormat="1" ht="24.75" customHeight="1" x14ac:dyDescent="0.2">
      <c r="A553" s="6"/>
      <c r="B553" s="624" t="s">
        <v>481</v>
      </c>
      <c r="C553" s="625"/>
      <c r="D553" s="626"/>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624" t="s">
        <v>342</v>
      </c>
      <c r="C555" s="625"/>
      <c r="D555" s="626"/>
      <c r="E555" s="327">
        <v>72917.25999999998</v>
      </c>
      <c r="F555" s="177">
        <v>-0.71038407049354557</v>
      </c>
      <c r="G555" s="109"/>
      <c r="H555" s="113"/>
    </row>
    <row r="556" spans="1:10" s="104" customFormat="1" ht="12.75" customHeight="1" x14ac:dyDescent="0.2">
      <c r="A556" s="6"/>
      <c r="B556" s="595" t="s">
        <v>61</v>
      </c>
      <c r="C556" s="596"/>
      <c r="D556" s="635"/>
      <c r="E556" s="327">
        <v>440.92</v>
      </c>
      <c r="F556" s="177">
        <v>0.77976911277952698</v>
      </c>
      <c r="G556" s="109"/>
      <c r="H556" s="113"/>
    </row>
    <row r="557" spans="1:10" s="104" customFormat="1" ht="11.25" customHeight="1" x14ac:dyDescent="0.2">
      <c r="A557" s="6"/>
      <c r="B557" s="603" t="s">
        <v>471</v>
      </c>
      <c r="C557" s="604"/>
      <c r="D557" s="605"/>
      <c r="E557" s="328">
        <v>440.92</v>
      </c>
      <c r="F557" s="174"/>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3"/>
      <c r="D565" s="654"/>
      <c r="E565" s="327">
        <v>72476.339999999982</v>
      </c>
      <c r="F565" s="177">
        <v>-0.71185180228743494</v>
      </c>
      <c r="G565" s="460"/>
      <c r="H565" s="461"/>
    </row>
    <row r="566" spans="1:10" s="457" customFormat="1" ht="12.75" customHeight="1" x14ac:dyDescent="0.2">
      <c r="A566" s="452"/>
      <c r="B566" s="603" t="s">
        <v>470</v>
      </c>
      <c r="C566" s="604"/>
      <c r="D566" s="605"/>
      <c r="E566" s="328">
        <v>61999.479999999996</v>
      </c>
      <c r="F566" s="174">
        <v>-0.72710572818243702</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v>2885.17</v>
      </c>
      <c r="F568" s="174">
        <v>-0.87476489960296089</v>
      </c>
      <c r="G568" s="462"/>
      <c r="H568" s="461"/>
    </row>
    <row r="569" spans="1:10" s="457" customFormat="1" ht="12.75" customHeight="1" x14ac:dyDescent="0.2">
      <c r="A569" s="452"/>
      <c r="B569" s="603" t="s">
        <v>469</v>
      </c>
      <c r="C569" s="604"/>
      <c r="D569" s="605"/>
      <c r="E569" s="328">
        <v>106.08999999999999</v>
      </c>
      <c r="F569" s="174">
        <v>-0.85251758556454527</v>
      </c>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4" t="s">
        <v>403</v>
      </c>
      <c r="C574" s="645"/>
      <c r="D574" s="646"/>
      <c r="E574" s="453">
        <v>7485.6</v>
      </c>
      <c r="F574" s="454"/>
      <c r="G574" s="481"/>
      <c r="H574" s="477"/>
    </row>
    <row r="575" spans="1:10" s="457" customFormat="1" ht="16.5" customHeight="1" x14ac:dyDescent="0.2">
      <c r="A575" s="452"/>
      <c r="B575" s="624" t="s">
        <v>343</v>
      </c>
      <c r="C575" s="625"/>
      <c r="D575" s="650"/>
      <c r="E575" s="458"/>
      <c r="F575" s="459"/>
      <c r="G575" s="483"/>
      <c r="H575" s="481"/>
    </row>
    <row r="576" spans="1:10" s="466" customFormat="1" ht="12.75" customHeight="1" x14ac:dyDescent="0.2">
      <c r="A576" s="452"/>
      <c r="B576" s="624" t="s">
        <v>344</v>
      </c>
      <c r="C576" s="625"/>
      <c r="D576" s="650"/>
      <c r="E576" s="458">
        <v>3648780.2500000009</v>
      </c>
      <c r="F576" s="459">
        <v>0.22678930102813766</v>
      </c>
      <c r="G576" s="485"/>
      <c r="H576" s="484"/>
      <c r="J576" s="457"/>
    </row>
    <row r="577" spans="1:10" s="486" customFormat="1" ht="12.75" x14ac:dyDescent="0.2">
      <c r="A577" s="452"/>
      <c r="B577" s="595" t="s">
        <v>63</v>
      </c>
      <c r="C577" s="596"/>
      <c r="D577" s="649"/>
      <c r="E577" s="453">
        <v>1235322.8099999994</v>
      </c>
      <c r="F577" s="454">
        <v>0.22032943979397612</v>
      </c>
      <c r="G577" s="487"/>
      <c r="H577" s="484"/>
      <c r="I577" s="470"/>
    </row>
    <row r="578" spans="1:10" s="486" customFormat="1" ht="12.75" x14ac:dyDescent="0.2">
      <c r="A578" s="463"/>
      <c r="B578" s="595" t="s">
        <v>64</v>
      </c>
      <c r="C578" s="596"/>
      <c r="D578" s="649"/>
      <c r="E578" s="453">
        <v>2413457.4400000018</v>
      </c>
      <c r="F578" s="454">
        <v>0.23970753132190392</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1" t="s">
        <v>65</v>
      </c>
      <c r="C581" s="642"/>
      <c r="D581" s="643"/>
      <c r="E581" s="326">
        <v>252588711.98999754</v>
      </c>
      <c r="F581" s="243">
        <v>-5.4903292856369412E-2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30.9.2024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2291667203.3609366</v>
      </c>
      <c r="F589" s="509">
        <v>2.905583219422847E-2</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707514.81999999948</v>
      </c>
      <c r="F591" s="509">
        <v>0.38803175608882889</v>
      </c>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3826866737.8931732</v>
      </c>
      <c r="F606" s="539">
        <v>1.5241024174256657E-2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79:D579"/>
    <mergeCell ref="B562:D562"/>
    <mergeCell ref="B564:D564"/>
    <mergeCell ref="B572:D572"/>
    <mergeCell ref="B525:D525"/>
    <mergeCell ref="B520:D520"/>
    <mergeCell ref="B549:D549"/>
    <mergeCell ref="B521:D521"/>
    <mergeCell ref="B532:D532"/>
    <mergeCell ref="B561:D561"/>
    <mergeCell ref="B506:C506"/>
    <mergeCell ref="B514:C514"/>
    <mergeCell ref="B535:D535"/>
    <mergeCell ref="B586:C586"/>
    <mergeCell ref="B477:C477"/>
    <mergeCell ref="B494:C494"/>
    <mergeCell ref="B507:C507"/>
    <mergeCell ref="B497:C497"/>
    <mergeCell ref="B478:C478"/>
    <mergeCell ref="B502:C502"/>
    <mergeCell ref="B505:C505"/>
    <mergeCell ref="B550:D550"/>
    <mergeCell ref="B508:C508"/>
    <mergeCell ref="B512:C512"/>
    <mergeCell ref="B500:C500"/>
    <mergeCell ref="B481:C481"/>
    <mergeCell ref="B498:C498"/>
    <mergeCell ref="B499:C499"/>
    <mergeCell ref="B490:C490"/>
    <mergeCell ref="B485:C485"/>
    <mergeCell ref="B495:C495"/>
    <mergeCell ref="B501:C501"/>
    <mergeCell ref="B484:C484"/>
    <mergeCell ref="B479:C479"/>
    <mergeCell ref="B496:C496"/>
    <mergeCell ref="B558:D558"/>
    <mergeCell ref="B533:D533"/>
    <mergeCell ref="B534:D534"/>
    <mergeCell ref="B543:D543"/>
    <mergeCell ref="B556:D556"/>
    <mergeCell ref="B480:C480"/>
    <mergeCell ref="B492:C492"/>
    <mergeCell ref="B491:C491"/>
    <mergeCell ref="B489:C489"/>
    <mergeCell ref="B493:C493"/>
    <mergeCell ref="B536:D536"/>
    <mergeCell ref="B511:C511"/>
    <mergeCell ref="B510:C510"/>
    <mergeCell ref="B519:C519"/>
    <mergeCell ref="B515:C515"/>
    <mergeCell ref="B513:C513"/>
    <mergeCell ref="B557:D557"/>
    <mergeCell ref="B509:C509"/>
    <mergeCell ref="B522:D522"/>
    <mergeCell ref="B523:D523"/>
    <mergeCell ref="B524:D524"/>
    <mergeCell ref="B548:D548"/>
    <mergeCell ref="B526:D526"/>
    <mergeCell ref="B531:D531"/>
    <mergeCell ref="B527:D527"/>
    <mergeCell ref="B537:D537"/>
    <mergeCell ref="B538:D538"/>
    <mergeCell ref="B541:D541"/>
    <mergeCell ref="B542:D542"/>
    <mergeCell ref="B539:D539"/>
    <mergeCell ref="B540:D540"/>
    <mergeCell ref="B544:D544"/>
    <mergeCell ref="B551:D551"/>
    <mergeCell ref="B552:D552"/>
    <mergeCell ref="B553:D553"/>
    <mergeCell ref="B563:D563"/>
    <mergeCell ref="B565:D565"/>
    <mergeCell ref="B545:D545"/>
    <mergeCell ref="B547:D547"/>
    <mergeCell ref="B570:D570"/>
    <mergeCell ref="B576:D576"/>
    <mergeCell ref="B566:D566"/>
    <mergeCell ref="B555:D555"/>
    <mergeCell ref="B560:D560"/>
    <mergeCell ref="B559:D559"/>
    <mergeCell ref="B580:D580"/>
    <mergeCell ref="B567:D567"/>
    <mergeCell ref="B578:D578"/>
    <mergeCell ref="B581:D581"/>
    <mergeCell ref="B568:D568"/>
    <mergeCell ref="B569:D569"/>
    <mergeCell ref="B571:D571"/>
    <mergeCell ref="B575:D575"/>
    <mergeCell ref="B577:D577"/>
    <mergeCell ref="B574:D574"/>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30.9.2024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5530819491.800004</v>
      </c>
      <c r="E8" s="258"/>
      <c r="F8" s="239">
        <v>6.2113445949358637E-2</v>
      </c>
      <c r="G8" s="20"/>
    </row>
    <row r="9" spans="1:9" ht="15" hidden="1" customHeight="1" x14ac:dyDescent="0.2">
      <c r="B9" s="149" t="s">
        <v>335</v>
      </c>
      <c r="C9" s="68"/>
      <c r="D9" s="364"/>
      <c r="E9" s="258"/>
      <c r="F9" s="239"/>
      <c r="G9" s="20"/>
    </row>
    <row r="10" spans="1:9" ht="15" customHeight="1" x14ac:dyDescent="0.2">
      <c r="B10" s="149" t="s">
        <v>317</v>
      </c>
      <c r="C10" s="68"/>
      <c r="D10" s="364">
        <v>5530819491.800004</v>
      </c>
      <c r="E10" s="258"/>
      <c r="F10" s="239">
        <v>6.2113445949358637E-2</v>
      </c>
      <c r="G10" s="20"/>
    </row>
    <row r="11" spans="1:9" ht="24" hidden="1" customHeight="1" x14ac:dyDescent="0.2">
      <c r="B11" s="149" t="s">
        <v>336</v>
      </c>
      <c r="C11" s="68"/>
      <c r="D11" s="364">
        <v>207310665.7699998</v>
      </c>
      <c r="E11" s="258"/>
      <c r="F11" s="239">
        <v>3.7186843663154168E-2</v>
      </c>
      <c r="G11" s="20"/>
    </row>
    <row r="12" spans="1:9" ht="12.75" hidden="1" customHeight="1" x14ac:dyDescent="0.2">
      <c r="B12" s="149" t="s">
        <v>337</v>
      </c>
      <c r="C12" s="68"/>
      <c r="D12" s="364"/>
      <c r="E12" s="258"/>
      <c r="F12" s="239"/>
      <c r="G12" s="20"/>
    </row>
    <row r="13" spans="1:9" ht="13.5" customHeight="1" x14ac:dyDescent="0.2">
      <c r="B13" s="149" t="s">
        <v>318</v>
      </c>
      <c r="C13" s="68"/>
      <c r="D13" s="364">
        <v>207310665.7699998</v>
      </c>
      <c r="E13" s="258"/>
      <c r="F13" s="239">
        <v>3.7186843663154168E-2</v>
      </c>
      <c r="G13" s="20"/>
    </row>
    <row r="14" spans="1:9" ht="21.75" hidden="1" customHeight="1" x14ac:dyDescent="0.2">
      <c r="B14" s="149" t="s">
        <v>338</v>
      </c>
      <c r="C14" s="68"/>
      <c r="D14" s="364">
        <v>117911408.27999997</v>
      </c>
      <c r="E14" s="258"/>
      <c r="F14" s="239">
        <v>-6.9903153619754743E-4</v>
      </c>
      <c r="G14" s="20"/>
    </row>
    <row r="15" spans="1:9" ht="14.25" hidden="1" customHeight="1" x14ac:dyDescent="0.2">
      <c r="B15" s="149" t="s">
        <v>339</v>
      </c>
      <c r="C15" s="68"/>
      <c r="D15" s="365"/>
      <c r="E15" s="257"/>
      <c r="F15" s="239"/>
      <c r="G15" s="20"/>
    </row>
    <row r="16" spans="1:9" ht="16.5" customHeight="1" x14ac:dyDescent="0.2">
      <c r="B16" s="149" t="s">
        <v>319</v>
      </c>
      <c r="C16" s="68"/>
      <c r="D16" s="364">
        <v>117911408.27999997</v>
      </c>
      <c r="E16" s="258"/>
      <c r="F16" s="239">
        <v>-6.9903153619754743E-4</v>
      </c>
      <c r="G16" s="20"/>
    </row>
    <row r="17" spans="1:7" s="63" customFormat="1" ht="29.25" customHeight="1" x14ac:dyDescent="0.2">
      <c r="A17" s="61"/>
      <c r="B17" s="151" t="s">
        <v>17</v>
      </c>
      <c r="C17" s="152"/>
      <c r="D17" s="426">
        <v>5856041565.8500042</v>
      </c>
      <c r="E17" s="397"/>
      <c r="F17" s="389">
        <v>5.9870329580441473E-2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5856041565.8500042</v>
      </c>
      <c r="E19" s="259"/>
      <c r="F19" s="260">
        <v>5.9870329580441473E-2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81245026.839999869</v>
      </c>
      <c r="E21" s="259"/>
      <c r="F21" s="260">
        <v>4.1074488158574951E-2</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30.9.2024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48869855.759999998</v>
      </c>
      <c r="D10" s="290">
        <v>1983658.5500000026</v>
      </c>
      <c r="E10" s="290">
        <v>43767.17</v>
      </c>
      <c r="F10" s="179">
        <v>3.2460621624925245E-2</v>
      </c>
      <c r="G10" s="20"/>
      <c r="H10" s="5"/>
      <c r="I10" s="5"/>
    </row>
    <row r="11" spans="1:9" ht="10.5" customHeight="1" x14ac:dyDescent="0.2">
      <c r="B11" s="16" t="s">
        <v>100</v>
      </c>
      <c r="C11" s="289">
        <v>397478.32</v>
      </c>
      <c r="D11" s="290">
        <v>26.5</v>
      </c>
      <c r="E11" s="290">
        <v>1182.33</v>
      </c>
      <c r="F11" s="179">
        <v>-0.11366439242471971</v>
      </c>
      <c r="G11" s="20"/>
      <c r="H11" s="5"/>
      <c r="I11" s="5"/>
    </row>
    <row r="12" spans="1:9" ht="10.5" customHeight="1" x14ac:dyDescent="0.2">
      <c r="B12" s="16" t="s">
        <v>340</v>
      </c>
      <c r="C12" s="289">
        <v>2682387.7200000002</v>
      </c>
      <c r="D12" s="290">
        <v>197080.07999999996</v>
      </c>
      <c r="E12" s="290">
        <v>2527.0300000000007</v>
      </c>
      <c r="F12" s="179">
        <v>8.4820783967220148E-2</v>
      </c>
      <c r="G12" s="20"/>
      <c r="H12" s="5"/>
      <c r="I12" s="5"/>
    </row>
    <row r="13" spans="1:9" ht="10.5" customHeight="1" x14ac:dyDescent="0.2">
      <c r="B13" s="340" t="s">
        <v>90</v>
      </c>
      <c r="C13" s="289">
        <v>2650318.2100000009</v>
      </c>
      <c r="D13" s="290">
        <v>193983.45999999996</v>
      </c>
      <c r="E13" s="290">
        <v>2405.6600000000003</v>
      </c>
      <c r="F13" s="179">
        <v>8.5352513116415674E-2</v>
      </c>
      <c r="G13" s="20"/>
      <c r="H13" s="5"/>
      <c r="I13" s="5"/>
    </row>
    <row r="14" spans="1:9" ht="10.5" customHeight="1" x14ac:dyDescent="0.2">
      <c r="B14" s="33" t="s">
        <v>304</v>
      </c>
      <c r="C14" s="289">
        <v>644834.32000000018</v>
      </c>
      <c r="D14" s="290">
        <v>65533.839999999924</v>
      </c>
      <c r="E14" s="290">
        <v>393.14000000000004</v>
      </c>
      <c r="F14" s="179">
        <v>5.5859580245781082E-2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796.29</v>
      </c>
      <c r="D16" s="290">
        <v>566.84</v>
      </c>
      <c r="E16" s="290"/>
      <c r="F16" s="179">
        <v>0.92396346767178894</v>
      </c>
      <c r="G16" s="20"/>
      <c r="H16" s="5"/>
      <c r="I16" s="5"/>
    </row>
    <row r="17" spans="1:9" ht="10.5" customHeight="1" x14ac:dyDescent="0.2">
      <c r="B17" s="33" t="s">
        <v>307</v>
      </c>
      <c r="C17" s="289">
        <v>368834.68999999855</v>
      </c>
      <c r="D17" s="290">
        <v>10344.270000000002</v>
      </c>
      <c r="E17" s="290">
        <v>375.17</v>
      </c>
      <c r="F17" s="179">
        <v>-3.2312603105554616E-2</v>
      </c>
      <c r="G17" s="20"/>
      <c r="H17" s="5"/>
      <c r="I17" s="5"/>
    </row>
    <row r="18" spans="1:9" ht="10.5" customHeight="1" x14ac:dyDescent="0.2">
      <c r="B18" s="33" t="s">
        <v>308</v>
      </c>
      <c r="C18" s="289">
        <v>79754.689999999973</v>
      </c>
      <c r="D18" s="290">
        <v>593.64</v>
      </c>
      <c r="E18" s="290">
        <v>142.94</v>
      </c>
      <c r="F18" s="179">
        <v>0.23364934554690553</v>
      </c>
      <c r="G18" s="20"/>
      <c r="H18" s="5"/>
      <c r="I18" s="5"/>
    </row>
    <row r="19" spans="1:9" ht="10.5" customHeight="1" x14ac:dyDescent="0.2">
      <c r="B19" s="33" t="s">
        <v>309</v>
      </c>
      <c r="C19" s="289">
        <v>1556098.2200000018</v>
      </c>
      <c r="D19" s="290">
        <v>116944.87000000004</v>
      </c>
      <c r="E19" s="290">
        <v>1494.41</v>
      </c>
      <c r="F19" s="179">
        <v>0.12356702620371296</v>
      </c>
      <c r="G19" s="20"/>
      <c r="H19" s="5"/>
      <c r="I19" s="5"/>
    </row>
    <row r="20" spans="1:9" ht="10.5" customHeight="1" x14ac:dyDescent="0.2">
      <c r="B20" s="33" t="s">
        <v>89</v>
      </c>
      <c r="C20" s="289">
        <v>32069.510000000006</v>
      </c>
      <c r="D20" s="290">
        <v>3096.62</v>
      </c>
      <c r="E20" s="290">
        <v>121.37000000000003</v>
      </c>
      <c r="F20" s="179">
        <v>4.2607775170406148E-2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247070.58000000002</v>
      </c>
      <c r="D23" s="290">
        <v>15667.69</v>
      </c>
      <c r="E23" s="290">
        <v>1880</v>
      </c>
      <c r="F23" s="179">
        <v>4.2432959486678801E-2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2623.6000000000008</v>
      </c>
      <c r="D25" s="290">
        <v>2623.6000000000008</v>
      </c>
      <c r="E25" s="290"/>
      <c r="F25" s="179">
        <v>0.55851253415706359</v>
      </c>
      <c r="G25" s="34"/>
      <c r="H25" s="5"/>
      <c r="I25" s="5"/>
    </row>
    <row r="26" spans="1:9" ht="10.5" customHeight="1" x14ac:dyDescent="0.2">
      <c r="B26" s="16" t="s">
        <v>381</v>
      </c>
      <c r="C26" s="289">
        <v>564322.48999999976</v>
      </c>
      <c r="D26" s="290">
        <v>40</v>
      </c>
      <c r="E26" s="290">
        <v>373</v>
      </c>
      <c r="F26" s="179">
        <v>-9.7858839873263825E-3</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9100.9399999999987</v>
      </c>
      <c r="D34" s="290">
        <v>3960</v>
      </c>
      <c r="E34" s="290"/>
      <c r="F34" s="179">
        <v>0.24628754224615301</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-2461685</v>
      </c>
      <c r="D36" s="290">
        <v>-3872</v>
      </c>
      <c r="E36" s="290">
        <v>-2175</v>
      </c>
      <c r="F36" s="179">
        <v>0.40804576333910858</v>
      </c>
      <c r="G36" s="36"/>
      <c r="H36" s="5"/>
    </row>
    <row r="37" spans="1:9" s="28" customFormat="1" ht="10.5" customHeight="1" x14ac:dyDescent="0.2">
      <c r="A37" s="24"/>
      <c r="B37" s="35" t="s">
        <v>101</v>
      </c>
      <c r="C37" s="291">
        <v>50311174.410000011</v>
      </c>
      <c r="D37" s="292">
        <v>2199184.4200000027</v>
      </c>
      <c r="E37" s="292">
        <v>47554.53</v>
      </c>
      <c r="F37" s="178">
        <v>2.0053562084596743E-2</v>
      </c>
      <c r="G37" s="36"/>
    </row>
    <row r="38" spans="1:9" s="28" customFormat="1" ht="24.75" customHeight="1" x14ac:dyDescent="0.2">
      <c r="A38" s="24"/>
      <c r="B38" s="31" t="s">
        <v>102</v>
      </c>
      <c r="C38" s="291"/>
      <c r="D38" s="292"/>
      <c r="E38" s="292"/>
      <c r="F38" s="178"/>
      <c r="G38" s="20"/>
    </row>
    <row r="39" spans="1:9" ht="10.5" customHeight="1" x14ac:dyDescent="0.2">
      <c r="B39" s="16" t="s">
        <v>104</v>
      </c>
      <c r="C39" s="289">
        <v>53469785.769999936</v>
      </c>
      <c r="D39" s="290">
        <v>26102978.479999993</v>
      </c>
      <c r="E39" s="290">
        <v>88281.41</v>
      </c>
      <c r="F39" s="179">
        <v>4.2636295762943588E-2</v>
      </c>
      <c r="G39" s="34"/>
      <c r="H39" s="5"/>
      <c r="I39" s="5"/>
    </row>
    <row r="40" spans="1:9" ht="10.5" customHeight="1" x14ac:dyDescent="0.2">
      <c r="B40" s="33" t="s">
        <v>106</v>
      </c>
      <c r="C40" s="289">
        <v>53392960.939999938</v>
      </c>
      <c r="D40" s="290">
        <v>26094097.289999995</v>
      </c>
      <c r="E40" s="290">
        <v>88181.58</v>
      </c>
      <c r="F40" s="179">
        <v>4.3041748683842362E-2</v>
      </c>
      <c r="G40" s="34"/>
      <c r="H40" s="5"/>
      <c r="I40" s="5"/>
    </row>
    <row r="41" spans="1:9" ht="10.5" customHeight="1" x14ac:dyDescent="0.2">
      <c r="B41" s="33" t="s">
        <v>304</v>
      </c>
      <c r="C41" s="289">
        <v>16511444.909999983</v>
      </c>
      <c r="D41" s="290">
        <v>15949119.369999982</v>
      </c>
      <c r="E41" s="290">
        <v>32056.409999999996</v>
      </c>
      <c r="F41" s="179">
        <v>3.9572389530577734E-2</v>
      </c>
      <c r="G41" s="34"/>
      <c r="H41" s="5"/>
      <c r="I41" s="5"/>
    </row>
    <row r="42" spans="1:9" ht="10.5" customHeight="1" x14ac:dyDescent="0.2">
      <c r="B42" s="33" t="s">
        <v>305</v>
      </c>
      <c r="C42" s="289">
        <v>940.5</v>
      </c>
      <c r="D42" s="290">
        <v>313.5</v>
      </c>
      <c r="E42" s="290"/>
      <c r="F42" s="179"/>
      <c r="G42" s="34"/>
      <c r="H42" s="5"/>
      <c r="I42" s="5"/>
    </row>
    <row r="43" spans="1:9" ht="10.5" customHeight="1" x14ac:dyDescent="0.2">
      <c r="B43" s="33" t="s">
        <v>306</v>
      </c>
      <c r="C43" s="289">
        <v>7198364.5300000086</v>
      </c>
      <c r="D43" s="290">
        <v>7177799.5900000082</v>
      </c>
      <c r="E43" s="290">
        <v>13820.720000000001</v>
      </c>
      <c r="F43" s="179">
        <v>4.791207192939817E-2</v>
      </c>
      <c r="G43" s="34"/>
      <c r="H43" s="5"/>
      <c r="I43" s="5"/>
    </row>
    <row r="44" spans="1:9" ht="10.5" customHeight="1" x14ac:dyDescent="0.2">
      <c r="B44" s="33" t="s">
        <v>307</v>
      </c>
      <c r="C44" s="289">
        <v>3494155.7100000014</v>
      </c>
      <c r="D44" s="290">
        <v>75307.960000000036</v>
      </c>
      <c r="E44" s="290">
        <v>4121.7400000000016</v>
      </c>
      <c r="F44" s="179">
        <v>1.1030917678003904E-2</v>
      </c>
      <c r="G44" s="34"/>
      <c r="H44" s="5"/>
      <c r="I44" s="5"/>
    </row>
    <row r="45" spans="1:9" ht="10.5" customHeight="1" x14ac:dyDescent="0.2">
      <c r="B45" s="33" t="s">
        <v>308</v>
      </c>
      <c r="C45" s="289">
        <v>21455417.259999946</v>
      </c>
      <c r="D45" s="290">
        <v>2229766.3300000024</v>
      </c>
      <c r="E45" s="290">
        <v>32966.950000000004</v>
      </c>
      <c r="F45" s="179">
        <v>4.3217748229810837E-2</v>
      </c>
      <c r="G45" s="34"/>
      <c r="H45" s="5"/>
      <c r="I45" s="5"/>
    </row>
    <row r="46" spans="1:9" ht="10.5" customHeight="1" x14ac:dyDescent="0.2">
      <c r="B46" s="33" t="s">
        <v>309</v>
      </c>
      <c r="C46" s="289">
        <v>4732638.0300000031</v>
      </c>
      <c r="D46" s="290">
        <v>661790.54000000039</v>
      </c>
      <c r="E46" s="290">
        <v>5215.76</v>
      </c>
      <c r="F46" s="179">
        <v>7.2709550843941928E-2</v>
      </c>
      <c r="G46" s="34"/>
      <c r="H46" s="5"/>
      <c r="I46" s="5"/>
    </row>
    <row r="47" spans="1:9" ht="10.5" customHeight="1" x14ac:dyDescent="0.2">
      <c r="B47" s="33" t="s">
        <v>105</v>
      </c>
      <c r="C47" s="289">
        <v>76824.830000000118</v>
      </c>
      <c r="D47" s="290">
        <v>8881.1900000000023</v>
      </c>
      <c r="E47" s="290">
        <v>99.829999999999984</v>
      </c>
      <c r="F47" s="179">
        <v>-0.17912999233247462</v>
      </c>
      <c r="G47" s="34"/>
      <c r="H47" s="5"/>
      <c r="I47" s="5"/>
    </row>
    <row r="48" spans="1:9" ht="10.5" customHeight="1" x14ac:dyDescent="0.2">
      <c r="B48" s="16" t="s">
        <v>22</v>
      </c>
      <c r="C48" s="289">
        <v>16881404.23</v>
      </c>
      <c r="D48" s="290">
        <v>1934418.9499999997</v>
      </c>
      <c r="E48" s="290">
        <v>20525.7</v>
      </c>
      <c r="F48" s="179">
        <v>7.3915506731622393E-2</v>
      </c>
      <c r="G48" s="34"/>
      <c r="H48" s="5"/>
      <c r="I48" s="5"/>
    </row>
    <row r="49" spans="1:9" ht="10.5" customHeight="1" x14ac:dyDescent="0.2">
      <c r="B49" s="16" t="s">
        <v>107</v>
      </c>
      <c r="C49" s="289">
        <v>17687305.919999994</v>
      </c>
      <c r="D49" s="290">
        <v>17687305.919999994</v>
      </c>
      <c r="E49" s="290">
        <v>27339.79</v>
      </c>
      <c r="F49" s="179">
        <v>0.12477955883179592</v>
      </c>
      <c r="G49" s="34"/>
      <c r="H49" s="5"/>
      <c r="I49" s="5"/>
    </row>
    <row r="50" spans="1:9" ht="10.5" customHeight="1" x14ac:dyDescent="0.2">
      <c r="B50" s="33" t="s">
        <v>110</v>
      </c>
      <c r="C50" s="289">
        <v>3818528.0299999933</v>
      </c>
      <c r="D50" s="290">
        <v>3818528.0299999933</v>
      </c>
      <c r="E50" s="290">
        <v>6108.1500000000015</v>
      </c>
      <c r="F50" s="179">
        <v>0.10137108603609746</v>
      </c>
      <c r="G50" s="34"/>
      <c r="H50" s="5"/>
      <c r="I50" s="5"/>
    </row>
    <row r="51" spans="1:9" ht="10.5" customHeight="1" x14ac:dyDescent="0.2">
      <c r="B51" s="33" t="s">
        <v>109</v>
      </c>
      <c r="C51" s="289">
        <v>13806077.890000002</v>
      </c>
      <c r="D51" s="290">
        <v>13806077.890000002</v>
      </c>
      <c r="E51" s="290">
        <v>21231.64</v>
      </c>
      <c r="F51" s="179">
        <v>0.13089364826091332</v>
      </c>
      <c r="G51" s="34"/>
      <c r="H51" s="5"/>
      <c r="I51" s="5"/>
    </row>
    <row r="52" spans="1:9" ht="10.5" customHeight="1" x14ac:dyDescent="0.2">
      <c r="B52" s="33" t="s">
        <v>112</v>
      </c>
      <c r="C52" s="289">
        <v>62700</v>
      </c>
      <c r="D52" s="290">
        <v>62700</v>
      </c>
      <c r="E52" s="290"/>
      <c r="F52" s="179">
        <v>0.26794742163801821</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39216.200000000004</v>
      </c>
      <c r="D56" s="290">
        <v>39216.200000000004</v>
      </c>
      <c r="E56" s="290"/>
      <c r="F56" s="179">
        <v>-3.0592923285327922E-2</v>
      </c>
      <c r="G56" s="34"/>
      <c r="H56" s="5"/>
      <c r="I56" s="5"/>
    </row>
    <row r="57" spans="1:9" ht="10.5" customHeight="1" x14ac:dyDescent="0.2">
      <c r="B57" s="16" t="s">
        <v>381</v>
      </c>
      <c r="C57" s="289">
        <v>208782.46999999959</v>
      </c>
      <c r="D57" s="290">
        <v>150</v>
      </c>
      <c r="E57" s="290">
        <v>175</v>
      </c>
      <c r="F57" s="179">
        <v>0.19140719000425643</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v>193.5</v>
      </c>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v>376.25</v>
      </c>
      <c r="D64" s="290"/>
      <c r="E64" s="290"/>
      <c r="F64" s="179"/>
      <c r="G64" s="27"/>
      <c r="H64" s="5"/>
      <c r="I64" s="5"/>
    </row>
    <row r="65" spans="1:9" s="28" customFormat="1" ht="10.5" customHeight="1" x14ac:dyDescent="0.2">
      <c r="A65" s="24"/>
      <c r="B65" s="16" t="s">
        <v>91</v>
      </c>
      <c r="C65" s="289">
        <v>31700.48</v>
      </c>
      <c r="D65" s="290">
        <v>2404.48</v>
      </c>
      <c r="E65" s="290"/>
      <c r="F65" s="179">
        <v>4.4688941162823292E-2</v>
      </c>
      <c r="G65" s="20"/>
      <c r="H65" s="5"/>
    </row>
    <row r="66" spans="1:9" ht="10.5" customHeight="1" x14ac:dyDescent="0.2">
      <c r="B66" s="16" t="s">
        <v>100</v>
      </c>
      <c r="C66" s="289">
        <v>5773.94</v>
      </c>
      <c r="D66" s="290"/>
      <c r="E66" s="290"/>
      <c r="F66" s="179">
        <v>-0.30580072402346425</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644</v>
      </c>
      <c r="D73" s="290">
        <v>560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-1298192</v>
      </c>
      <c r="D75" s="290">
        <v>-12118</v>
      </c>
      <c r="E75" s="290">
        <v>-1825</v>
      </c>
      <c r="F75" s="179">
        <v>0.45679142572753051</v>
      </c>
      <c r="G75" s="34"/>
      <c r="H75" s="5"/>
    </row>
    <row r="76" spans="1:9" ht="9" customHeight="1" x14ac:dyDescent="0.2">
      <c r="B76" s="35" t="s">
        <v>108</v>
      </c>
      <c r="C76" s="291">
        <v>87027135.759999931</v>
      </c>
      <c r="D76" s="292">
        <v>45754946.029999979</v>
      </c>
      <c r="E76" s="292">
        <v>134496.90000000002</v>
      </c>
      <c r="F76" s="178">
        <v>6.0127831175861957E-2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65751259.989999995</v>
      </c>
      <c r="D78" s="290">
        <v>3918077.5000000023</v>
      </c>
      <c r="E78" s="290">
        <v>64292.869999999995</v>
      </c>
      <c r="F78" s="179">
        <v>4.2795593027330048E-2</v>
      </c>
      <c r="G78" s="34"/>
      <c r="H78" s="5"/>
      <c r="I78" s="5"/>
    </row>
    <row r="79" spans="1:9" ht="10.5" customHeight="1" x14ac:dyDescent="0.2">
      <c r="B79" s="16" t="s">
        <v>104</v>
      </c>
      <c r="C79" s="289">
        <v>56152173.489999942</v>
      </c>
      <c r="D79" s="290">
        <v>26300058.559999995</v>
      </c>
      <c r="E79" s="290">
        <v>90808.44</v>
      </c>
      <c r="F79" s="179">
        <v>4.4576690547796227E-2</v>
      </c>
      <c r="G79" s="27"/>
      <c r="H79" s="5"/>
      <c r="I79" s="5"/>
    </row>
    <row r="80" spans="1:9" s="28" customFormat="1" ht="10.5" customHeight="1" x14ac:dyDescent="0.2">
      <c r="A80" s="24"/>
      <c r="B80" s="33" t="s">
        <v>106</v>
      </c>
      <c r="C80" s="289">
        <v>56043279.149999946</v>
      </c>
      <c r="D80" s="290">
        <v>26288080.749999996</v>
      </c>
      <c r="E80" s="290">
        <v>90587.239999999991</v>
      </c>
      <c r="F80" s="179">
        <v>4.4968198106449586E-2</v>
      </c>
      <c r="G80" s="27"/>
      <c r="H80" s="5"/>
    </row>
    <row r="81" spans="1:9" s="28" customFormat="1" ht="10.5" customHeight="1" x14ac:dyDescent="0.2">
      <c r="A81" s="24"/>
      <c r="B81" s="33" t="s">
        <v>304</v>
      </c>
      <c r="C81" s="289">
        <v>17156279.229999986</v>
      </c>
      <c r="D81" s="290">
        <v>16014653.209999984</v>
      </c>
      <c r="E81" s="290">
        <v>32449.549999999996</v>
      </c>
      <c r="F81" s="179">
        <v>4.0175464995714449E-2</v>
      </c>
      <c r="G81" s="27"/>
      <c r="H81" s="5"/>
    </row>
    <row r="82" spans="1:9" s="28" customFormat="1" ht="10.5" customHeight="1" x14ac:dyDescent="0.2">
      <c r="A82" s="24"/>
      <c r="B82" s="33" t="s">
        <v>305</v>
      </c>
      <c r="C82" s="289">
        <v>940.5</v>
      </c>
      <c r="D82" s="290">
        <v>313.5</v>
      </c>
      <c r="E82" s="290"/>
      <c r="F82" s="179"/>
      <c r="G82" s="27"/>
      <c r="H82" s="5"/>
    </row>
    <row r="83" spans="1:9" s="28" customFormat="1" ht="10.5" customHeight="1" x14ac:dyDescent="0.2">
      <c r="A83" s="24"/>
      <c r="B83" s="33" t="s">
        <v>306</v>
      </c>
      <c r="C83" s="289">
        <v>7199160.8200000077</v>
      </c>
      <c r="D83" s="290">
        <v>7178366.4300000081</v>
      </c>
      <c r="E83" s="290">
        <v>13820.720000000001</v>
      </c>
      <c r="F83" s="179">
        <v>4.7964851866453939E-2</v>
      </c>
      <c r="G83" s="27"/>
      <c r="H83" s="5"/>
    </row>
    <row r="84" spans="1:9" s="28" customFormat="1" ht="10.5" customHeight="1" x14ac:dyDescent="0.2">
      <c r="A84" s="24"/>
      <c r="B84" s="33" t="s">
        <v>307</v>
      </c>
      <c r="C84" s="289">
        <v>3862990.4</v>
      </c>
      <c r="D84" s="290">
        <v>85652.230000000025</v>
      </c>
      <c r="E84" s="290">
        <v>4496.9100000000017</v>
      </c>
      <c r="F84" s="179">
        <v>6.7255689717991007E-3</v>
      </c>
      <c r="G84" s="27"/>
      <c r="H84" s="5"/>
    </row>
    <row r="85" spans="1:9" s="28" customFormat="1" ht="10.5" customHeight="1" x14ac:dyDescent="0.2">
      <c r="A85" s="24"/>
      <c r="B85" s="33" t="s">
        <v>308</v>
      </c>
      <c r="C85" s="289">
        <v>21535171.949999943</v>
      </c>
      <c r="D85" s="290">
        <v>2230359.9700000025</v>
      </c>
      <c r="E85" s="290">
        <v>33109.890000000007</v>
      </c>
      <c r="F85" s="179">
        <v>4.3814479067625367E-2</v>
      </c>
      <c r="G85" s="27"/>
      <c r="H85" s="5"/>
    </row>
    <row r="86" spans="1:9" s="28" customFormat="1" ht="10.5" customHeight="1" x14ac:dyDescent="0.2">
      <c r="A86" s="24"/>
      <c r="B86" s="33" t="s">
        <v>309</v>
      </c>
      <c r="C86" s="289">
        <v>6288736.2500000056</v>
      </c>
      <c r="D86" s="290">
        <v>778735.41000000038</v>
      </c>
      <c r="E86" s="290">
        <v>6710.17</v>
      </c>
      <c r="F86" s="179">
        <v>8.486030562063962E-2</v>
      </c>
      <c r="G86" s="34"/>
      <c r="H86" s="5"/>
    </row>
    <row r="87" spans="1:9" ht="10.5" customHeight="1" x14ac:dyDescent="0.2">
      <c r="B87" s="33" t="s">
        <v>105</v>
      </c>
      <c r="C87" s="289">
        <v>108894.34000000011</v>
      </c>
      <c r="D87" s="290">
        <v>11977.810000000001</v>
      </c>
      <c r="E87" s="290">
        <v>221.20000000000002</v>
      </c>
      <c r="F87" s="179">
        <v>-0.12428075104428316</v>
      </c>
      <c r="G87" s="34"/>
      <c r="H87" s="5"/>
      <c r="I87" s="5"/>
    </row>
    <row r="88" spans="1:9" ht="10.5" customHeight="1" x14ac:dyDescent="0.2">
      <c r="B88" s="16" t="s">
        <v>100</v>
      </c>
      <c r="C88" s="289">
        <v>403252.26</v>
      </c>
      <c r="D88" s="290">
        <v>26.5</v>
      </c>
      <c r="E88" s="290">
        <v>1182.33</v>
      </c>
      <c r="F88" s="179">
        <v>-0.11716304885797002</v>
      </c>
      <c r="G88" s="34"/>
      <c r="H88" s="5"/>
      <c r="I88" s="5"/>
    </row>
    <row r="89" spans="1:9" ht="10.5" customHeight="1" x14ac:dyDescent="0.2">
      <c r="B89" s="16" t="s">
        <v>107</v>
      </c>
      <c r="C89" s="289">
        <v>17687305.919999994</v>
      </c>
      <c r="D89" s="290">
        <v>17687305.919999994</v>
      </c>
      <c r="E89" s="290">
        <v>27339.79</v>
      </c>
      <c r="F89" s="179">
        <v>0.12477955883179592</v>
      </c>
      <c r="G89" s="27"/>
      <c r="H89" s="5"/>
      <c r="I89" s="5"/>
    </row>
    <row r="90" spans="1:9" s="28" customFormat="1" ht="10.5" customHeight="1" x14ac:dyDescent="0.2">
      <c r="A90" s="24"/>
      <c r="B90" s="33" t="s">
        <v>110</v>
      </c>
      <c r="C90" s="289">
        <v>3818528.0299999933</v>
      </c>
      <c r="D90" s="290">
        <v>3818528.0299999933</v>
      </c>
      <c r="E90" s="290">
        <v>6108.1500000000015</v>
      </c>
      <c r="F90" s="179">
        <v>0.10137108603609746</v>
      </c>
      <c r="G90" s="34"/>
      <c r="H90" s="5"/>
    </row>
    <row r="91" spans="1:9" ht="10.5" customHeight="1" x14ac:dyDescent="0.2">
      <c r="B91" s="33" t="s">
        <v>109</v>
      </c>
      <c r="C91" s="289">
        <v>13806077.890000002</v>
      </c>
      <c r="D91" s="290">
        <v>13806077.890000002</v>
      </c>
      <c r="E91" s="290">
        <v>21231.64</v>
      </c>
      <c r="F91" s="179">
        <v>0.13089364826091332</v>
      </c>
      <c r="G91" s="34"/>
      <c r="H91" s="5"/>
      <c r="I91" s="5"/>
    </row>
    <row r="92" spans="1:9" ht="10.5" customHeight="1" x14ac:dyDescent="0.2">
      <c r="B92" s="33" t="s">
        <v>112</v>
      </c>
      <c r="C92" s="289">
        <v>62700</v>
      </c>
      <c r="D92" s="290">
        <v>62700</v>
      </c>
      <c r="E92" s="290"/>
      <c r="F92" s="179">
        <v>0.26794742163801821</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41839.800000000003</v>
      </c>
      <c r="D97" s="290">
        <v>41839.800000000003</v>
      </c>
      <c r="E97" s="290"/>
      <c r="F97" s="179">
        <v>-7.0578965854399822E-3</v>
      </c>
      <c r="G97" s="34"/>
      <c r="H97" s="5"/>
      <c r="I97" s="5"/>
    </row>
    <row r="98" spans="1:9" ht="10.5" customHeight="1" x14ac:dyDescent="0.2">
      <c r="B98" s="16" t="s">
        <v>381</v>
      </c>
      <c r="C98" s="289">
        <v>773104.95999999938</v>
      </c>
      <c r="D98" s="290">
        <v>190</v>
      </c>
      <c r="E98" s="290">
        <v>548</v>
      </c>
      <c r="F98" s="179">
        <v>3.7530238122196469E-2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278771.06</v>
      </c>
      <c r="D103" s="290">
        <v>18072.170000000002</v>
      </c>
      <c r="E103" s="290">
        <v>1880</v>
      </c>
      <c r="F103" s="179">
        <v>4.2689007562973336E-2</v>
      </c>
      <c r="G103" s="34"/>
      <c r="H103" s="5"/>
    </row>
    <row r="104" spans="1:9" ht="10.5" customHeight="1" x14ac:dyDescent="0.2">
      <c r="B104" s="16" t="s">
        <v>94</v>
      </c>
      <c r="C104" s="289">
        <v>193.5</v>
      </c>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v>376.25</v>
      </c>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9744.9399999999987</v>
      </c>
      <c r="D113" s="290">
        <v>4520</v>
      </c>
      <c r="E113" s="290"/>
      <c r="F113" s="179">
        <v>0.32216529813688166</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-3759877</v>
      </c>
      <c r="D115" s="290">
        <v>-15990</v>
      </c>
      <c r="E115" s="290">
        <v>-4000</v>
      </c>
      <c r="F115" s="179">
        <v>0.4245033965666829</v>
      </c>
      <c r="G115" s="36"/>
      <c r="H115" s="5"/>
    </row>
    <row r="116" spans="1:9" s="28" customFormat="1" ht="10.5" customHeight="1" x14ac:dyDescent="0.2">
      <c r="A116" s="24"/>
      <c r="B116" s="29" t="s">
        <v>113</v>
      </c>
      <c r="C116" s="291">
        <v>137338310.16999993</v>
      </c>
      <c r="D116" s="292">
        <v>47954130.449999996</v>
      </c>
      <c r="E116" s="292">
        <v>182051.43000000002</v>
      </c>
      <c r="F116" s="178">
        <v>4.5087136637020686E-2</v>
      </c>
      <c r="G116" s="34"/>
    </row>
    <row r="117" spans="1:9" ht="18" customHeight="1" x14ac:dyDescent="0.2">
      <c r="B117" s="31" t="s">
        <v>122</v>
      </c>
      <c r="C117" s="30"/>
      <c r="D117" s="222"/>
      <c r="E117" s="222"/>
      <c r="F117" s="179"/>
      <c r="G117" s="34"/>
      <c r="H117" s="5"/>
      <c r="I117" s="5"/>
    </row>
    <row r="118" spans="1:9" ht="10.5" customHeight="1" x14ac:dyDescent="0.2">
      <c r="B118" s="16" t="s">
        <v>123</v>
      </c>
      <c r="C118" s="30">
        <v>5327.6099999999988</v>
      </c>
      <c r="D118" s="222"/>
      <c r="E118" s="222"/>
      <c r="F118" s="179">
        <v>0.141700847337765</v>
      </c>
      <c r="G118" s="34"/>
      <c r="H118" s="5"/>
      <c r="I118" s="5"/>
    </row>
    <row r="119" spans="1:9" ht="10.5" customHeight="1" x14ac:dyDescent="0.2">
      <c r="B119" s="16" t="s">
        <v>100</v>
      </c>
      <c r="C119" s="30">
        <v>513.99</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v>46</v>
      </c>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6235.9999999999982</v>
      </c>
      <c r="D124" s="224"/>
      <c r="E124" s="224"/>
      <c r="F124" s="187">
        <v>3.1645852323767265E-2</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30.9.2024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59348.509999999944</v>
      </c>
      <c r="D139" s="290"/>
      <c r="E139" s="290">
        <v>407.16</v>
      </c>
      <c r="F139" s="179">
        <v>-4.5192871860056827E-2</v>
      </c>
      <c r="G139" s="36"/>
      <c r="H139" s="5"/>
    </row>
    <row r="140" spans="1:9" s="28" customFormat="1" ht="10.5" customHeight="1" x14ac:dyDescent="0.2">
      <c r="A140" s="24"/>
      <c r="B140" s="16" t="s">
        <v>117</v>
      </c>
      <c r="C140" s="289">
        <v>65334.849999999991</v>
      </c>
      <c r="D140" s="290"/>
      <c r="E140" s="290">
        <v>548.63</v>
      </c>
      <c r="F140" s="179">
        <v>-0.13009002027819627</v>
      </c>
      <c r="G140" s="36"/>
      <c r="H140" s="5"/>
    </row>
    <row r="141" spans="1:9" s="28" customFormat="1" ht="10.5" customHeight="1" x14ac:dyDescent="0.2">
      <c r="A141" s="24"/>
      <c r="B141" s="16" t="s">
        <v>118</v>
      </c>
      <c r="C141" s="289">
        <v>623.5</v>
      </c>
      <c r="D141" s="290"/>
      <c r="E141" s="290"/>
      <c r="F141" s="179"/>
      <c r="G141" s="36"/>
      <c r="H141" s="5"/>
    </row>
    <row r="142" spans="1:9" s="28" customFormat="1" ht="10.5" customHeight="1" x14ac:dyDescent="0.2">
      <c r="A142" s="24"/>
      <c r="B142" s="16" t="s">
        <v>166</v>
      </c>
      <c r="C142" s="289">
        <v>12557.179999999958</v>
      </c>
      <c r="D142" s="290"/>
      <c r="E142" s="290">
        <v>140.82</v>
      </c>
      <c r="F142" s="179">
        <v>3.5634315894866431E-2</v>
      </c>
      <c r="G142" s="36"/>
      <c r="H142" s="5"/>
    </row>
    <row r="143" spans="1:9" s="28" customFormat="1" ht="10.5" customHeight="1" x14ac:dyDescent="0.2">
      <c r="A143" s="24"/>
      <c r="B143" s="16" t="s">
        <v>22</v>
      </c>
      <c r="C143" s="289">
        <v>10467.64</v>
      </c>
      <c r="D143" s="290"/>
      <c r="E143" s="290">
        <v>23</v>
      </c>
      <c r="F143" s="179">
        <v>-9.9855187619745434E-2</v>
      </c>
      <c r="G143" s="36"/>
      <c r="H143" s="5"/>
    </row>
    <row r="144" spans="1:9" s="28" customFormat="1" ht="10.5" customHeight="1" x14ac:dyDescent="0.2">
      <c r="A144" s="24"/>
      <c r="B144" s="16" t="s">
        <v>115</v>
      </c>
      <c r="C144" s="289">
        <v>8776.8000000000011</v>
      </c>
      <c r="D144" s="290">
        <v>433.79</v>
      </c>
      <c r="E144" s="290"/>
      <c r="F144" s="179">
        <v>0.21385628399656431</v>
      </c>
      <c r="G144" s="36"/>
      <c r="H144" s="5"/>
    </row>
    <row r="145" spans="1:8" s="28" customFormat="1" ht="10.5" customHeight="1" x14ac:dyDescent="0.2">
      <c r="A145" s="24"/>
      <c r="B145" s="16" t="s">
        <v>114</v>
      </c>
      <c r="C145" s="289">
        <v>1625.75</v>
      </c>
      <c r="D145" s="290"/>
      <c r="E145" s="290">
        <v>345.6</v>
      </c>
      <c r="F145" s="179">
        <v>-0.15103995321124386</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120</v>
      </c>
      <c r="D149" s="290"/>
      <c r="E149" s="290"/>
      <c r="F149" s="179">
        <v>-0.4285714285714286</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158854.22999999989</v>
      </c>
      <c r="D153" s="292">
        <v>433.79</v>
      </c>
      <c r="E153" s="292">
        <v>1465.2099999999998</v>
      </c>
      <c r="F153" s="178">
        <v>-6.8663279822032131E-2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2495787.0299999998</v>
      </c>
      <c r="D155" s="290"/>
      <c r="E155" s="290">
        <v>1198</v>
      </c>
      <c r="F155" s="179">
        <v>0.26177039004347491</v>
      </c>
      <c r="G155" s="36"/>
      <c r="H155" s="5"/>
    </row>
    <row r="156" spans="1:8" s="28" customFormat="1" ht="10.5" customHeight="1" x14ac:dyDescent="0.2">
      <c r="A156" s="24"/>
      <c r="B156" s="16" t="s">
        <v>104</v>
      </c>
      <c r="C156" s="289">
        <v>647214.36</v>
      </c>
      <c r="D156" s="290"/>
      <c r="E156" s="290">
        <v>559.09</v>
      </c>
      <c r="F156" s="179">
        <v>-1.7510617503798676E-2</v>
      </c>
      <c r="G156" s="36"/>
      <c r="H156" s="5"/>
    </row>
    <row r="157" spans="1:8" s="28" customFormat="1" ht="10.5" customHeight="1" x14ac:dyDescent="0.2">
      <c r="A157" s="24"/>
      <c r="B157" s="33" t="s">
        <v>106</v>
      </c>
      <c r="C157" s="289">
        <v>638394.85</v>
      </c>
      <c r="D157" s="290"/>
      <c r="E157" s="290">
        <v>559.09</v>
      </c>
      <c r="F157" s="179">
        <v>-9.2644915170384534E-3</v>
      </c>
      <c r="G157" s="36"/>
      <c r="H157" s="5"/>
    </row>
    <row r="158" spans="1:8" s="28" customFormat="1" ht="10.5" customHeight="1" x14ac:dyDescent="0.2">
      <c r="A158" s="24"/>
      <c r="B158" s="33" t="s">
        <v>304</v>
      </c>
      <c r="C158" s="289">
        <v>150811.09000000003</v>
      </c>
      <c r="D158" s="290"/>
      <c r="E158" s="290">
        <v>433.59000000000003</v>
      </c>
      <c r="F158" s="179">
        <v>0.32046815033877896</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8541.2900000000009</v>
      </c>
      <c r="D160" s="290"/>
      <c r="E160" s="290"/>
      <c r="F160" s="179">
        <v>-0.49894348185205695</v>
      </c>
      <c r="G160" s="36"/>
      <c r="H160" s="5"/>
    </row>
    <row r="161" spans="1:9" s="28" customFormat="1" ht="10.5" customHeight="1" x14ac:dyDescent="0.2">
      <c r="A161" s="24"/>
      <c r="B161" s="33" t="s">
        <v>307</v>
      </c>
      <c r="C161" s="289">
        <v>66463.74000000002</v>
      </c>
      <c r="D161" s="290"/>
      <c r="E161" s="290"/>
      <c r="F161" s="179">
        <v>-5.1276707570146129E-2</v>
      </c>
      <c r="G161" s="36"/>
      <c r="H161" s="5"/>
    </row>
    <row r="162" spans="1:9" s="28" customFormat="1" ht="10.5" customHeight="1" x14ac:dyDescent="0.2">
      <c r="A162" s="24"/>
      <c r="B162" s="33" t="s">
        <v>308</v>
      </c>
      <c r="C162" s="289">
        <v>213851.25000000003</v>
      </c>
      <c r="D162" s="290"/>
      <c r="E162" s="290">
        <v>125.5</v>
      </c>
      <c r="F162" s="179">
        <v>-1.917088892364438E-2</v>
      </c>
      <c r="G162" s="36"/>
      <c r="H162" s="5"/>
    </row>
    <row r="163" spans="1:9" s="28" customFormat="1" ht="10.5" customHeight="1" x14ac:dyDescent="0.2">
      <c r="A163" s="24"/>
      <c r="B163" s="33" t="s">
        <v>309</v>
      </c>
      <c r="C163" s="289">
        <v>198727.47999999995</v>
      </c>
      <c r="D163" s="290"/>
      <c r="E163" s="290"/>
      <c r="F163" s="179">
        <v>-0.11684761306298264</v>
      </c>
      <c r="G163" s="34"/>
      <c r="H163" s="5"/>
    </row>
    <row r="164" spans="1:9" ht="10.5" customHeight="1" x14ac:dyDescent="0.2">
      <c r="B164" s="33" t="s">
        <v>105</v>
      </c>
      <c r="C164" s="289">
        <v>8819.5099999999984</v>
      </c>
      <c r="D164" s="290"/>
      <c r="E164" s="290"/>
      <c r="F164" s="179">
        <v>-0.3868915412053322</v>
      </c>
      <c r="G164" s="34"/>
      <c r="H164" s="5"/>
      <c r="I164" s="5"/>
    </row>
    <row r="165" spans="1:9" ht="10.5" customHeight="1" x14ac:dyDescent="0.2">
      <c r="B165" s="16" t="s">
        <v>116</v>
      </c>
      <c r="C165" s="289">
        <v>17797.750000000007</v>
      </c>
      <c r="D165" s="290"/>
      <c r="E165" s="290"/>
      <c r="F165" s="179">
        <v>-0.64087493119262318</v>
      </c>
      <c r="G165" s="34"/>
      <c r="H165" s="5"/>
      <c r="I165" s="5"/>
    </row>
    <row r="166" spans="1:9" ht="10.5" customHeight="1" x14ac:dyDescent="0.2">
      <c r="B166" s="16" t="s">
        <v>117</v>
      </c>
      <c r="C166" s="289">
        <v>23868.149999999998</v>
      </c>
      <c r="D166" s="290"/>
      <c r="E166" s="290"/>
      <c r="F166" s="179">
        <v>0.25021017415777136</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4569.68</v>
      </c>
      <c r="D168" s="290"/>
      <c r="E168" s="290"/>
      <c r="F168" s="179">
        <v>-0.63474906622694927</v>
      </c>
      <c r="G168" s="36"/>
      <c r="H168" s="5"/>
    </row>
    <row r="169" spans="1:9" s="28" customFormat="1" ht="10.5" customHeight="1" x14ac:dyDescent="0.2">
      <c r="A169" s="24"/>
      <c r="B169" s="16" t="s">
        <v>114</v>
      </c>
      <c r="C169" s="289">
        <v>1620.1999999999998</v>
      </c>
      <c r="D169" s="290"/>
      <c r="E169" s="290"/>
      <c r="F169" s="179"/>
      <c r="G169" s="20"/>
      <c r="H169" s="5"/>
    </row>
    <row r="170" spans="1:9" ht="10.5" customHeight="1" x14ac:dyDescent="0.2">
      <c r="B170" s="16" t="s">
        <v>95</v>
      </c>
      <c r="C170" s="289">
        <v>8772.2000000000007</v>
      </c>
      <c r="D170" s="290"/>
      <c r="E170" s="290"/>
      <c r="F170" s="179">
        <v>0.18226906385616859</v>
      </c>
      <c r="G170" s="20"/>
      <c r="H170" s="5"/>
      <c r="I170" s="5"/>
    </row>
    <row r="171" spans="1:9" ht="10.5" customHeight="1" x14ac:dyDescent="0.2">
      <c r="B171" s="16" t="s">
        <v>381</v>
      </c>
      <c r="C171" s="289">
        <v>13649.639999999998</v>
      </c>
      <c r="D171" s="290"/>
      <c r="E171" s="290">
        <v>50</v>
      </c>
      <c r="F171" s="179">
        <v>0.17133123374895942</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45694.920000000006</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v>29.3</v>
      </c>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565.7399999999999</v>
      </c>
      <c r="D182" s="290"/>
      <c r="E182" s="290"/>
      <c r="F182" s="179">
        <v>0.66296296296296275</v>
      </c>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27422.46</v>
      </c>
      <c r="D191" s="296"/>
      <c r="E191" s="296">
        <v>444.66</v>
      </c>
      <c r="F191" s="190">
        <v>0.42568688860051895</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v>30</v>
      </c>
      <c r="D195" s="296"/>
      <c r="E195" s="296"/>
      <c r="F195" s="190">
        <v>0</v>
      </c>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2116.19</v>
      </c>
      <c r="D199" s="296"/>
      <c r="E199" s="296">
        <v>62.65</v>
      </c>
      <c r="F199" s="190">
        <v>-0.19096918236348825</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-113890</v>
      </c>
      <c r="D201" s="296"/>
      <c r="E201" s="296">
        <v>-114</v>
      </c>
      <c r="F201" s="190">
        <v>0.49589544887371106</v>
      </c>
      <c r="G201" s="47"/>
      <c r="H201" s="5"/>
    </row>
    <row r="202" spans="1:9" s="28" customFormat="1" ht="11.25" customHeight="1" x14ac:dyDescent="0.2">
      <c r="A202" s="24"/>
      <c r="B202" s="35" t="s">
        <v>245</v>
      </c>
      <c r="C202" s="297">
        <v>3175347.62</v>
      </c>
      <c r="D202" s="298"/>
      <c r="E202" s="298">
        <v>2200.4</v>
      </c>
      <c r="F202" s="180">
        <v>0.17905514671203981</v>
      </c>
      <c r="G202" s="47"/>
    </row>
    <row r="203" spans="1:9" ht="10.5" customHeight="1" x14ac:dyDescent="0.2">
      <c r="B203" s="31" t="s">
        <v>278</v>
      </c>
      <c r="C203" s="297"/>
      <c r="D203" s="298"/>
      <c r="E203" s="298"/>
      <c r="F203" s="180"/>
      <c r="G203" s="47"/>
      <c r="H203" s="5"/>
      <c r="I203" s="5"/>
    </row>
    <row r="204" spans="1:9" ht="10.5" customHeight="1" x14ac:dyDescent="0.2">
      <c r="B204" s="16" t="s">
        <v>22</v>
      </c>
      <c r="C204" s="295">
        <v>68257560.659999996</v>
      </c>
      <c r="D204" s="296">
        <v>3918077.5000000023</v>
      </c>
      <c r="E204" s="296">
        <v>65513.869999999995</v>
      </c>
      <c r="F204" s="190">
        <v>4.9423346799718493E-2</v>
      </c>
      <c r="G204" s="47"/>
      <c r="H204" s="5"/>
      <c r="I204" s="5"/>
    </row>
    <row r="205" spans="1:9" ht="10.5" customHeight="1" x14ac:dyDescent="0.2">
      <c r="B205" s="16" t="s">
        <v>104</v>
      </c>
      <c r="C205" s="295">
        <v>56812293.42999994</v>
      </c>
      <c r="D205" s="296">
        <v>26300058.559999995</v>
      </c>
      <c r="E205" s="296">
        <v>91508.35</v>
      </c>
      <c r="F205" s="190">
        <v>4.381560608534163E-2</v>
      </c>
      <c r="G205" s="47"/>
      <c r="H205" s="5"/>
      <c r="I205" s="5"/>
    </row>
    <row r="206" spans="1:9" ht="10.5" customHeight="1" x14ac:dyDescent="0.2">
      <c r="B206" s="33" t="s">
        <v>106</v>
      </c>
      <c r="C206" s="295">
        <v>56681673.99999994</v>
      </c>
      <c r="D206" s="296">
        <v>26288080.749999996</v>
      </c>
      <c r="E206" s="296">
        <v>91146.329999999987</v>
      </c>
      <c r="F206" s="190">
        <v>4.4324346883723553E-2</v>
      </c>
      <c r="G206" s="47"/>
      <c r="H206" s="5"/>
      <c r="I206" s="5"/>
    </row>
    <row r="207" spans="1:9" ht="10.5" customHeight="1" x14ac:dyDescent="0.2">
      <c r="B207" s="33" t="s">
        <v>304</v>
      </c>
      <c r="C207" s="295">
        <v>17307090.319999985</v>
      </c>
      <c r="D207" s="296">
        <v>16014653.209999984</v>
      </c>
      <c r="E207" s="296">
        <v>32883.14</v>
      </c>
      <c r="F207" s="190">
        <v>4.210300633671693E-2</v>
      </c>
      <c r="G207" s="47"/>
      <c r="H207" s="5"/>
      <c r="I207" s="5"/>
    </row>
    <row r="208" spans="1:9" ht="10.5" customHeight="1" x14ac:dyDescent="0.2">
      <c r="B208" s="33" t="s">
        <v>305</v>
      </c>
      <c r="C208" s="295">
        <v>940.5</v>
      </c>
      <c r="D208" s="296">
        <v>313.5</v>
      </c>
      <c r="E208" s="296"/>
      <c r="F208" s="190"/>
      <c r="G208" s="47"/>
      <c r="H208" s="5"/>
      <c r="I208" s="5"/>
    </row>
    <row r="209" spans="2:9" ht="10.5" customHeight="1" x14ac:dyDescent="0.2">
      <c r="B209" s="33" t="s">
        <v>306</v>
      </c>
      <c r="C209" s="295">
        <v>7207702.1100000078</v>
      </c>
      <c r="D209" s="296">
        <v>7178366.4300000081</v>
      </c>
      <c r="E209" s="296">
        <v>13820.720000000001</v>
      </c>
      <c r="F209" s="190">
        <v>4.6611097723157746E-2</v>
      </c>
      <c r="G209" s="47"/>
      <c r="H209" s="5"/>
      <c r="I209" s="5"/>
    </row>
    <row r="210" spans="2:9" ht="10.5" customHeight="1" x14ac:dyDescent="0.2">
      <c r="B210" s="33" t="s">
        <v>307</v>
      </c>
      <c r="C210" s="295">
        <v>3929454.14</v>
      </c>
      <c r="D210" s="296">
        <v>85652.230000000025</v>
      </c>
      <c r="E210" s="296">
        <v>4496.9100000000017</v>
      </c>
      <c r="F210" s="190">
        <v>5.6856002932050842E-3</v>
      </c>
      <c r="G210" s="47"/>
      <c r="H210" s="5"/>
      <c r="I210" s="5"/>
    </row>
    <row r="211" spans="2:9" ht="10.5" customHeight="1" x14ac:dyDescent="0.2">
      <c r="B211" s="33" t="s">
        <v>308</v>
      </c>
      <c r="C211" s="295">
        <v>21749023.199999943</v>
      </c>
      <c r="D211" s="296">
        <v>2230359.9700000025</v>
      </c>
      <c r="E211" s="296">
        <v>33235.390000000007</v>
      </c>
      <c r="F211" s="190">
        <v>4.3155809586138405E-2</v>
      </c>
      <c r="G211" s="47"/>
      <c r="H211" s="5"/>
      <c r="I211" s="5"/>
    </row>
    <row r="212" spans="2:9" ht="10.5" customHeight="1" x14ac:dyDescent="0.2">
      <c r="B212" s="33" t="s">
        <v>309</v>
      </c>
      <c r="C212" s="295">
        <v>6487463.7300000051</v>
      </c>
      <c r="D212" s="296">
        <v>778735.41000000038</v>
      </c>
      <c r="E212" s="296">
        <v>6710.17</v>
      </c>
      <c r="F212" s="190">
        <v>7.7322998445315649E-2</v>
      </c>
      <c r="G212" s="47"/>
      <c r="H212" s="5"/>
      <c r="I212" s="5"/>
    </row>
    <row r="213" spans="2:9" ht="10.5" customHeight="1" x14ac:dyDescent="0.2">
      <c r="B213" s="33" t="s">
        <v>105</v>
      </c>
      <c r="C213" s="295">
        <v>130619.43000000007</v>
      </c>
      <c r="D213" s="296">
        <v>11977.810000000001</v>
      </c>
      <c r="E213" s="296">
        <v>362.02</v>
      </c>
      <c r="F213" s="190">
        <v>-0.13833634332017442</v>
      </c>
      <c r="G213" s="47"/>
      <c r="H213" s="5"/>
      <c r="I213" s="5"/>
    </row>
    <row r="214" spans="2:9" ht="10.5" customHeight="1" x14ac:dyDescent="0.2">
      <c r="B214" s="16" t="s">
        <v>116</v>
      </c>
      <c r="C214" s="295">
        <v>77146.259999999951</v>
      </c>
      <c r="D214" s="296"/>
      <c r="E214" s="296">
        <v>407.16</v>
      </c>
      <c r="F214" s="190">
        <v>-0.3094444737349259</v>
      </c>
      <c r="G214" s="47"/>
      <c r="H214" s="5"/>
      <c r="I214" s="5"/>
    </row>
    <row r="215" spans="2:9" ht="10.5" customHeight="1" x14ac:dyDescent="0.2">
      <c r="B215" s="16" t="s">
        <v>117</v>
      </c>
      <c r="C215" s="295">
        <v>89203</v>
      </c>
      <c r="D215" s="296"/>
      <c r="E215" s="296">
        <v>548.63</v>
      </c>
      <c r="F215" s="190">
        <v>-5.3012629647712362E-2</v>
      </c>
      <c r="G215" s="47"/>
      <c r="H215" s="5"/>
      <c r="I215" s="5"/>
    </row>
    <row r="216" spans="2:9" ht="10.5" customHeight="1" x14ac:dyDescent="0.2">
      <c r="B216" s="16" t="s">
        <v>118</v>
      </c>
      <c r="C216" s="295">
        <v>623.5</v>
      </c>
      <c r="D216" s="296"/>
      <c r="E216" s="296"/>
      <c r="F216" s="190">
        <v>0.61111111111111116</v>
      </c>
      <c r="G216" s="47"/>
      <c r="H216" s="5"/>
      <c r="I216" s="5"/>
    </row>
    <row r="217" spans="2:9" ht="10.5" customHeight="1" x14ac:dyDescent="0.2">
      <c r="B217" s="16" t="s">
        <v>100</v>
      </c>
      <c r="C217" s="295">
        <v>449461.17</v>
      </c>
      <c r="D217" s="296">
        <v>26.5</v>
      </c>
      <c r="E217" s="296">
        <v>1182.33</v>
      </c>
      <c r="F217" s="190">
        <v>-2.1982105883380454E-2</v>
      </c>
      <c r="G217" s="20"/>
      <c r="H217" s="5"/>
      <c r="I217" s="5"/>
    </row>
    <row r="218" spans="2:9" ht="10.5" customHeight="1" x14ac:dyDescent="0.2">
      <c r="B218" s="16" t="s">
        <v>107</v>
      </c>
      <c r="C218" s="295">
        <v>17687305.919999994</v>
      </c>
      <c r="D218" s="296">
        <v>17687305.919999994</v>
      </c>
      <c r="E218" s="296">
        <v>27339.79</v>
      </c>
      <c r="F218" s="190">
        <v>0.12477955883179592</v>
      </c>
      <c r="G218" s="47"/>
      <c r="H218" s="5"/>
      <c r="I218" s="5"/>
    </row>
    <row r="219" spans="2:9" ht="10.5" customHeight="1" x14ac:dyDescent="0.2">
      <c r="B219" s="33" t="s">
        <v>110</v>
      </c>
      <c r="C219" s="289">
        <v>3818528.0299999933</v>
      </c>
      <c r="D219" s="290">
        <v>3818528.0299999933</v>
      </c>
      <c r="E219" s="290">
        <v>6108.1500000000015</v>
      </c>
      <c r="F219" s="179">
        <v>0.10137108603609746</v>
      </c>
      <c r="G219" s="47"/>
      <c r="H219" s="5"/>
      <c r="I219" s="5"/>
    </row>
    <row r="220" spans="2:9" ht="10.5" customHeight="1" x14ac:dyDescent="0.2">
      <c r="B220" s="33" t="s">
        <v>109</v>
      </c>
      <c r="C220" s="295">
        <v>13806077.890000002</v>
      </c>
      <c r="D220" s="296">
        <v>13806077.890000002</v>
      </c>
      <c r="E220" s="296">
        <v>21231.64</v>
      </c>
      <c r="F220" s="190">
        <v>0.13089364826091332</v>
      </c>
      <c r="G220" s="47"/>
      <c r="H220" s="5"/>
      <c r="I220" s="5"/>
    </row>
    <row r="221" spans="2:9" ht="10.5" customHeight="1" x14ac:dyDescent="0.2">
      <c r="B221" s="33" t="s">
        <v>112</v>
      </c>
      <c r="C221" s="295">
        <v>62700</v>
      </c>
      <c r="D221" s="296">
        <v>62700</v>
      </c>
      <c r="E221" s="296"/>
      <c r="F221" s="190">
        <v>0.26794742163801821</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13346.480000000001</v>
      </c>
      <c r="D227" s="296">
        <v>433.79</v>
      </c>
      <c r="E227" s="296"/>
      <c r="F227" s="190">
        <v>-0.32394063697029307</v>
      </c>
      <c r="G227" s="47"/>
      <c r="H227" s="5"/>
      <c r="I227" s="5"/>
    </row>
    <row r="228" spans="1:9" ht="10.5" customHeight="1" x14ac:dyDescent="0.2">
      <c r="B228" s="16" t="s">
        <v>114</v>
      </c>
      <c r="C228" s="295">
        <v>3245.9499999999994</v>
      </c>
      <c r="D228" s="296"/>
      <c r="E228" s="296">
        <v>345.6</v>
      </c>
      <c r="F228" s="190">
        <v>-0.62122458600703201</v>
      </c>
      <c r="G228" s="47"/>
      <c r="H228" s="5"/>
      <c r="I228" s="5"/>
    </row>
    <row r="229" spans="1:9" ht="10.5" customHeight="1" x14ac:dyDescent="0.2">
      <c r="B229" s="16" t="s">
        <v>123</v>
      </c>
      <c r="C229" s="295">
        <v>5893.3499999999985</v>
      </c>
      <c r="D229" s="296"/>
      <c r="E229" s="296"/>
      <c r="F229" s="190">
        <v>0.17712090888390875</v>
      </c>
      <c r="G229" s="47"/>
      <c r="H229" s="5"/>
      <c r="I229" s="5"/>
    </row>
    <row r="230" spans="1:9" ht="10.5" customHeight="1" x14ac:dyDescent="0.2">
      <c r="B230" s="16" t="s">
        <v>95</v>
      </c>
      <c r="C230" s="295">
        <v>50612</v>
      </c>
      <c r="D230" s="296">
        <v>41839.800000000003</v>
      </c>
      <c r="E230" s="296"/>
      <c r="F230" s="190">
        <v>2.1288617147930511E-2</v>
      </c>
      <c r="G230" s="47"/>
      <c r="H230" s="5"/>
      <c r="I230" s="5"/>
    </row>
    <row r="231" spans="1:9" ht="10.5" customHeight="1" x14ac:dyDescent="0.2">
      <c r="B231" s="16" t="s">
        <v>381</v>
      </c>
      <c r="C231" s="295">
        <v>786754.59999999939</v>
      </c>
      <c r="D231" s="296">
        <v>190</v>
      </c>
      <c r="E231" s="296">
        <v>598</v>
      </c>
      <c r="F231" s="190">
        <v>3.9590506669599401E-2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v>193.5</v>
      </c>
      <c r="D237" s="296"/>
      <c r="E237" s="296"/>
      <c r="F237" s="190"/>
      <c r="G237" s="47"/>
      <c r="H237" s="5"/>
      <c r="I237" s="5"/>
    </row>
    <row r="238" spans="1:9" ht="10.5" customHeight="1" x14ac:dyDescent="0.2">
      <c r="B238" s="16" t="s">
        <v>92</v>
      </c>
      <c r="C238" s="295">
        <v>29.3</v>
      </c>
      <c r="D238" s="296"/>
      <c r="E238" s="296"/>
      <c r="F238" s="190"/>
      <c r="G238" s="47"/>
      <c r="H238" s="5"/>
      <c r="I238" s="5"/>
    </row>
    <row r="239" spans="1:9" ht="10.5" customHeight="1" x14ac:dyDescent="0.2">
      <c r="B239" s="16" t="s">
        <v>93</v>
      </c>
      <c r="C239" s="295">
        <v>376.25</v>
      </c>
      <c r="D239" s="296"/>
      <c r="E239" s="296"/>
      <c r="F239" s="190">
        <v>-0.27574590952839273</v>
      </c>
      <c r="G239" s="47"/>
      <c r="H239" s="5"/>
      <c r="I239" s="5"/>
    </row>
    <row r="240" spans="1:9" ht="10.5" customHeight="1" x14ac:dyDescent="0.2">
      <c r="B240" s="16" t="s">
        <v>91</v>
      </c>
      <c r="C240" s="295">
        <v>306193.51999999996</v>
      </c>
      <c r="D240" s="296">
        <v>18072.170000000002</v>
      </c>
      <c r="E240" s="296">
        <v>2324.66</v>
      </c>
      <c r="F240" s="190">
        <v>6.8393793303227479E-2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150</v>
      </c>
      <c r="D245" s="296"/>
      <c r="E245" s="296"/>
      <c r="F245" s="190">
        <v>-0.375</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11861.13</v>
      </c>
      <c r="D248" s="296">
        <v>4520</v>
      </c>
      <c r="E248" s="296">
        <v>62.65</v>
      </c>
      <c r="F248" s="190">
        <v>0.1877580448921754</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-3873767</v>
      </c>
      <c r="D250" s="296">
        <v>-15990</v>
      </c>
      <c r="E250" s="296">
        <v>-4114</v>
      </c>
      <c r="F250" s="190">
        <v>0.42650498146794491</v>
      </c>
      <c r="G250" s="266"/>
      <c r="H250" s="267"/>
      <c r="I250" s="47"/>
    </row>
    <row r="251" spans="1:9" s="28" customFormat="1" ht="15" customHeight="1" x14ac:dyDescent="0.2">
      <c r="A251" s="24"/>
      <c r="B251" s="263" t="s">
        <v>253</v>
      </c>
      <c r="C251" s="299">
        <v>140678748.01999992</v>
      </c>
      <c r="D251" s="300">
        <v>47954564.239999995</v>
      </c>
      <c r="E251" s="300">
        <v>185717.04</v>
      </c>
      <c r="F251" s="234">
        <v>4.7628857817190617E-2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30.9.2024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9614167.0799999572</v>
      </c>
      <c r="D267" s="302">
        <v>14016.279999999859</v>
      </c>
      <c r="E267" s="302">
        <v>24842.59</v>
      </c>
      <c r="F267" s="239">
        <v>-1.8204235867566698E-2</v>
      </c>
      <c r="G267" s="20"/>
      <c r="H267" s="5"/>
      <c r="I267" s="5"/>
    </row>
    <row r="268" spans="1:9" ht="10.5" customHeight="1" x14ac:dyDescent="0.2">
      <c r="A268" s="2"/>
      <c r="B268" s="37" t="s">
        <v>126</v>
      </c>
      <c r="C268" s="301">
        <v>31734.900000000012</v>
      </c>
      <c r="D268" s="302"/>
      <c r="E268" s="302">
        <v>743.75</v>
      </c>
      <c r="F268" s="239"/>
      <c r="G268" s="20"/>
      <c r="H268" s="5"/>
      <c r="I268" s="5"/>
    </row>
    <row r="269" spans="1:9" ht="10.5" customHeight="1" x14ac:dyDescent="0.2">
      <c r="A269" s="2"/>
      <c r="B269" s="37" t="s">
        <v>127</v>
      </c>
      <c r="C269" s="301">
        <v>726887.55000000016</v>
      </c>
      <c r="D269" s="302"/>
      <c r="E269" s="302">
        <v>9079</v>
      </c>
      <c r="F269" s="239"/>
      <c r="G269" s="20"/>
      <c r="H269" s="5"/>
      <c r="I269" s="5"/>
    </row>
    <row r="270" spans="1:9" ht="10.5" customHeight="1" x14ac:dyDescent="0.2">
      <c r="A270" s="2"/>
      <c r="B270" s="37" t="s">
        <v>219</v>
      </c>
      <c r="C270" s="301">
        <v>3078297.160000009</v>
      </c>
      <c r="D270" s="302"/>
      <c r="E270" s="302">
        <v>10073.59</v>
      </c>
      <c r="F270" s="239">
        <v>2.8533083732869446E-2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-543616.00000000326</v>
      </c>
      <c r="D277" s="302">
        <v>-7.5</v>
      </c>
      <c r="E277" s="302">
        <v>-1742.6800000000005</v>
      </c>
      <c r="F277" s="239">
        <v>0.20293021280528856</v>
      </c>
      <c r="G277" s="27"/>
      <c r="H277" s="5"/>
      <c r="I277" s="5"/>
    </row>
    <row r="278" spans="1:9" s="28" customFormat="1" ht="10.5" customHeight="1" x14ac:dyDescent="0.2">
      <c r="A278" s="54"/>
      <c r="B278" s="35" t="s">
        <v>131</v>
      </c>
      <c r="C278" s="303">
        <v>12908655.339999964</v>
      </c>
      <c r="D278" s="304">
        <v>14008.779999999859</v>
      </c>
      <c r="E278" s="304">
        <v>42996.25</v>
      </c>
      <c r="F278" s="237">
        <v>-1.4792956272268953E-2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114859642.90999822</v>
      </c>
      <c r="D281" s="302">
        <v>302872.55999999971</v>
      </c>
      <c r="E281" s="302">
        <v>290304.82999999996</v>
      </c>
      <c r="F281" s="239">
        <v>2.730946086347652E-2</v>
      </c>
      <c r="G281" s="20"/>
      <c r="H281" s="5"/>
      <c r="I281" s="5"/>
    </row>
    <row r="282" spans="1:9" ht="10.5" customHeight="1" x14ac:dyDescent="0.2">
      <c r="A282" s="2"/>
      <c r="B282" s="37" t="s">
        <v>133</v>
      </c>
      <c r="C282" s="301">
        <v>8296016.4100002963</v>
      </c>
      <c r="D282" s="302">
        <v>56112.550000000039</v>
      </c>
      <c r="E282" s="302">
        <v>29527.999999999996</v>
      </c>
      <c r="F282" s="239">
        <v>0.26700485569955013</v>
      </c>
      <c r="G282" s="20"/>
      <c r="H282" s="5"/>
      <c r="I282" s="5"/>
    </row>
    <row r="283" spans="1:9" ht="10.5" customHeight="1" x14ac:dyDescent="0.2">
      <c r="A283" s="2"/>
      <c r="B283" s="37" t="s">
        <v>134</v>
      </c>
      <c r="C283" s="301">
        <v>359798.07999999536</v>
      </c>
      <c r="D283" s="302">
        <v>185679.09999999875</v>
      </c>
      <c r="E283" s="302">
        <v>1208.42</v>
      </c>
      <c r="F283" s="239">
        <v>-0.17043338723240631</v>
      </c>
      <c r="G283" s="20"/>
      <c r="H283" s="5"/>
      <c r="I283" s="5"/>
    </row>
    <row r="284" spans="1:9" ht="10.5" customHeight="1" x14ac:dyDescent="0.2">
      <c r="A284" s="2"/>
      <c r="B284" s="37" t="s">
        <v>220</v>
      </c>
      <c r="C284" s="301">
        <v>605979.95999999985</v>
      </c>
      <c r="D284" s="302"/>
      <c r="E284" s="302">
        <v>4134.07</v>
      </c>
      <c r="F284" s="239">
        <v>-7.032703800679363E-2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-3477030.0299999984</v>
      </c>
      <c r="D289" s="302">
        <v>-3.5</v>
      </c>
      <c r="E289" s="302">
        <v>-10237.250000000002</v>
      </c>
      <c r="F289" s="239">
        <v>0.27006800335378656</v>
      </c>
      <c r="G289" s="20"/>
      <c r="H289" s="5"/>
      <c r="I289" s="5"/>
    </row>
    <row r="290" spans="1:9" ht="10.5" customHeight="1" x14ac:dyDescent="0.2">
      <c r="A290" s="2"/>
      <c r="B290" s="35" t="s">
        <v>135</v>
      </c>
      <c r="C290" s="303">
        <v>120652727.30999851</v>
      </c>
      <c r="D290" s="304">
        <v>544660.70999999857</v>
      </c>
      <c r="E290" s="304">
        <v>314978.06999999995</v>
      </c>
      <c r="F290" s="237">
        <v>3.3780143755388403E-2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540598.78000000224</v>
      </c>
      <c r="D293" s="302">
        <v>2059</v>
      </c>
      <c r="E293" s="302">
        <v>951.84</v>
      </c>
      <c r="F293" s="239">
        <v>1.1404433947366233E-3</v>
      </c>
      <c r="G293" s="20"/>
      <c r="H293" s="5"/>
      <c r="I293" s="5"/>
    </row>
    <row r="294" spans="1:9" ht="10.5" customHeight="1" x14ac:dyDescent="0.2">
      <c r="A294" s="2"/>
      <c r="B294" s="37" t="s">
        <v>221</v>
      </c>
      <c r="C294" s="301">
        <v>4888.33</v>
      </c>
      <c r="D294" s="302"/>
      <c r="E294" s="302"/>
      <c r="F294" s="239">
        <v>-3.1567039842145039E-2</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-4603.47</v>
      </c>
      <c r="D298" s="302"/>
      <c r="E298" s="302">
        <v>-12.5</v>
      </c>
      <c r="F298" s="239">
        <v>0.11074998733251795</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541333.64000000223</v>
      </c>
      <c r="D300" s="304">
        <v>2059</v>
      </c>
      <c r="E300" s="304">
        <v>939.34</v>
      </c>
      <c r="F300" s="237">
        <v>-5.5852991793936546E-4</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79642.219999999841</v>
      </c>
      <c r="D303" s="302">
        <v>696.8</v>
      </c>
      <c r="E303" s="302"/>
      <c r="F303" s="239">
        <v>0.17700343632860571</v>
      </c>
      <c r="G303" s="56"/>
      <c r="H303" s="5"/>
      <c r="I303" s="5"/>
    </row>
    <row r="304" spans="1:9" s="57" customFormat="1" ht="10.5" customHeight="1" x14ac:dyDescent="0.2">
      <c r="A304" s="6"/>
      <c r="B304" s="16" t="s">
        <v>222</v>
      </c>
      <c r="C304" s="306">
        <v>75</v>
      </c>
      <c r="D304" s="307"/>
      <c r="E304" s="307"/>
      <c r="F304" s="182">
        <v>0.11111111111111116</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-1463.0500000000002</v>
      </c>
      <c r="D309" s="307"/>
      <c r="E309" s="307"/>
      <c r="F309" s="182">
        <v>0.45619133879427931</v>
      </c>
      <c r="G309" s="56"/>
      <c r="H309" s="5"/>
    </row>
    <row r="310" spans="1:9" s="57" customFormat="1" ht="10.5" customHeight="1" x14ac:dyDescent="0.2">
      <c r="A310" s="6"/>
      <c r="B310" s="35" t="s">
        <v>142</v>
      </c>
      <c r="C310" s="308">
        <v>78254.169999999838</v>
      </c>
      <c r="D310" s="309">
        <v>696.8</v>
      </c>
      <c r="E310" s="309"/>
      <c r="F310" s="182">
        <v>0.17273310781091289</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412.65999999999985</v>
      </c>
      <c r="D313" s="307"/>
      <c r="E313" s="307"/>
      <c r="F313" s="182">
        <v>0.26346407029790986</v>
      </c>
      <c r="G313" s="56"/>
      <c r="H313" s="5"/>
      <c r="I313" s="57"/>
    </row>
    <row r="314" spans="1:9" s="57" customFormat="1" ht="10.5" customHeight="1" x14ac:dyDescent="0.2">
      <c r="A314" s="6"/>
      <c r="B314" s="37" t="s">
        <v>179</v>
      </c>
      <c r="C314" s="306">
        <v>768.69</v>
      </c>
      <c r="D314" s="307"/>
      <c r="E314" s="307"/>
      <c r="F314" s="182">
        <v>-0.11939375193318891</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-53.190000000000005</v>
      </c>
      <c r="D318" s="307"/>
      <c r="E318" s="307"/>
      <c r="F318" s="182">
        <v>-0.30388692579505305</v>
      </c>
      <c r="G318" s="59"/>
      <c r="H318" s="5"/>
    </row>
    <row r="319" spans="1:9" s="60" customFormat="1" ht="10.5" customHeight="1" x14ac:dyDescent="0.2">
      <c r="A319" s="24"/>
      <c r="B319" s="35" t="s">
        <v>143</v>
      </c>
      <c r="C319" s="308">
        <v>1128.1599999999999</v>
      </c>
      <c r="D319" s="309"/>
      <c r="E319" s="309"/>
      <c r="F319" s="183">
        <v>-9.8300800449373504E-3</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204560</v>
      </c>
      <c r="D321" s="309"/>
      <c r="E321" s="309">
        <v>420</v>
      </c>
      <c r="F321" s="183">
        <v>0.44831492495043901</v>
      </c>
      <c r="G321" s="56"/>
      <c r="H321" s="5"/>
    </row>
    <row r="322" spans="1:9" s="60" customFormat="1" ht="10.5" customHeight="1" x14ac:dyDescent="0.2">
      <c r="A322" s="6"/>
      <c r="B322" s="35" t="s">
        <v>467</v>
      </c>
      <c r="C322" s="306">
        <v>204560</v>
      </c>
      <c r="D322" s="307"/>
      <c r="E322" s="307">
        <v>420</v>
      </c>
      <c r="F322" s="182">
        <v>0.44831492495043901</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525.24</v>
      </c>
      <c r="D324" s="307"/>
      <c r="E324" s="307"/>
      <c r="F324" s="182">
        <v>0.1871976854572579</v>
      </c>
      <c r="G324" s="56"/>
      <c r="H324" s="5"/>
      <c r="I324" s="57"/>
    </row>
    <row r="325" spans="1:9" s="57" customFormat="1" ht="10.5" customHeight="1" x14ac:dyDescent="0.2">
      <c r="A325" s="6"/>
      <c r="B325" s="37" t="s">
        <v>224</v>
      </c>
      <c r="C325" s="306">
        <v>879.42000000000007</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1404.66</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166268.26000000024</v>
      </c>
      <c r="D331" s="307"/>
      <c r="E331" s="307">
        <v>681.01</v>
      </c>
      <c r="F331" s="182">
        <v>-8.0498099066016127E-2</v>
      </c>
      <c r="G331" s="56"/>
      <c r="H331" s="5"/>
    </row>
    <row r="332" spans="1:9" s="60" customFormat="1" ht="11.25" customHeight="1" x14ac:dyDescent="0.2">
      <c r="A332" s="6"/>
      <c r="B332" s="37" t="s">
        <v>126</v>
      </c>
      <c r="C332" s="306">
        <v>524.70000000000005</v>
      </c>
      <c r="D332" s="307"/>
      <c r="E332" s="307"/>
      <c r="F332" s="182"/>
      <c r="G332" s="56"/>
      <c r="H332" s="5"/>
      <c r="I332" s="57"/>
    </row>
    <row r="333" spans="1:9" s="57" customFormat="1" ht="10.5" customHeight="1" x14ac:dyDescent="0.2">
      <c r="A333" s="6"/>
      <c r="B333" s="37" t="s">
        <v>127</v>
      </c>
      <c r="C333" s="306">
        <v>11240.8</v>
      </c>
      <c r="D333" s="307"/>
      <c r="E333" s="307"/>
      <c r="F333" s="182"/>
      <c r="G333" s="56"/>
      <c r="H333" s="5"/>
    </row>
    <row r="334" spans="1:9" s="57" customFormat="1" ht="10.5" customHeight="1" x14ac:dyDescent="0.2">
      <c r="A334" s="6"/>
      <c r="B334" s="37" t="s">
        <v>133</v>
      </c>
      <c r="C334" s="306">
        <v>25111.209999999988</v>
      </c>
      <c r="D334" s="307"/>
      <c r="E334" s="307"/>
      <c r="F334" s="182">
        <v>-0.30758888478652269</v>
      </c>
      <c r="G334" s="56"/>
      <c r="H334" s="5"/>
    </row>
    <row r="335" spans="1:9" s="57" customFormat="1" ht="10.5" customHeight="1" x14ac:dyDescent="0.2">
      <c r="A335" s="6"/>
      <c r="B335" s="37" t="s">
        <v>134</v>
      </c>
      <c r="C335" s="306">
        <v>6521.0700000000006</v>
      </c>
      <c r="D335" s="307"/>
      <c r="E335" s="307"/>
      <c r="F335" s="182">
        <v>0.33379490336686968</v>
      </c>
      <c r="G335" s="56"/>
      <c r="H335" s="5"/>
    </row>
    <row r="336" spans="1:9" s="57" customFormat="1" ht="10.5" customHeight="1" x14ac:dyDescent="0.2">
      <c r="A336" s="6"/>
      <c r="B336" s="37" t="s">
        <v>24</v>
      </c>
      <c r="C336" s="306">
        <v>254575.1200000002</v>
      </c>
      <c r="D336" s="307"/>
      <c r="E336" s="307"/>
      <c r="F336" s="182">
        <v>0.15909442839518118</v>
      </c>
      <c r="G336" s="56"/>
      <c r="H336" s="5"/>
    </row>
    <row r="337" spans="1:9" s="57" customFormat="1" ht="10.5" customHeight="1" x14ac:dyDescent="0.2">
      <c r="A337" s="6"/>
      <c r="B337" s="37" t="s">
        <v>138</v>
      </c>
      <c r="C337" s="306">
        <v>3081.32</v>
      </c>
      <c r="D337" s="307"/>
      <c r="E337" s="307"/>
      <c r="F337" s="182"/>
      <c r="G337" s="56"/>
      <c r="H337" s="5"/>
    </row>
    <row r="338" spans="1:9" s="57" customFormat="1" ht="10.5" customHeight="1" x14ac:dyDescent="0.2">
      <c r="A338" s="6"/>
      <c r="B338" s="37" t="s">
        <v>34</v>
      </c>
      <c r="C338" s="306">
        <v>9550.9100000000071</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54974.710000000006</v>
      </c>
      <c r="D340" s="307"/>
      <c r="E340" s="307">
        <v>271.15999999999997</v>
      </c>
      <c r="F340" s="182">
        <v>-6.3572798209136194E-2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57</v>
      </c>
      <c r="D342" s="307"/>
      <c r="E342" s="307"/>
      <c r="F342" s="182">
        <v>-0.29629629629629628</v>
      </c>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1210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-19491.340000000004</v>
      </c>
      <c r="D347" s="309"/>
      <c r="E347" s="309">
        <v>-43.519999999999996</v>
      </c>
      <c r="F347" s="183">
        <v>0.24478093297867942</v>
      </c>
      <c r="G347" s="59"/>
    </row>
    <row r="348" spans="1:9" s="60" customFormat="1" ht="10.5" customHeight="1" x14ac:dyDescent="0.2">
      <c r="A348" s="24"/>
      <c r="B348" s="35" t="s">
        <v>246</v>
      </c>
      <c r="C348" s="308">
        <v>513705.76000000053</v>
      </c>
      <c r="D348" s="309"/>
      <c r="E348" s="309">
        <v>908.65</v>
      </c>
      <c r="F348" s="183">
        <v>-5.1140462071865955E-2</v>
      </c>
      <c r="G348" s="56"/>
      <c r="H348" s="5"/>
    </row>
    <row r="349" spans="1:9" s="60" customFormat="1" ht="10.5" customHeight="1" x14ac:dyDescent="0.2">
      <c r="A349" s="6"/>
      <c r="B349" s="35" t="s">
        <v>8</v>
      </c>
      <c r="C349" s="306">
        <v>134901769.0399985</v>
      </c>
      <c r="D349" s="307">
        <v>561425.28999999841</v>
      </c>
      <c r="E349" s="307">
        <v>360242.30999999994</v>
      </c>
      <c r="F349" s="182">
        <v>2.8956188955722828E-2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1605275.3699999996</v>
      </c>
      <c r="D352" s="307">
        <v>611851.19999999984</v>
      </c>
      <c r="E352" s="307">
        <v>5415.9599999999991</v>
      </c>
      <c r="F352" s="182">
        <v>-3.4902693726933443E-2</v>
      </c>
      <c r="G352" s="59"/>
      <c r="H352" s="5"/>
    </row>
    <row r="353" spans="1:9" s="60" customFormat="1" ht="10.5" customHeight="1" x14ac:dyDescent="0.2">
      <c r="A353" s="24"/>
      <c r="B353" s="37" t="s">
        <v>442</v>
      </c>
      <c r="C353" s="306">
        <v>1256.4299999999982</v>
      </c>
      <c r="D353" s="307">
        <v>300.63</v>
      </c>
      <c r="E353" s="307">
        <v>5.76</v>
      </c>
      <c r="F353" s="182">
        <v>-0.5089557547026019</v>
      </c>
      <c r="G353" s="59"/>
      <c r="H353" s="5"/>
    </row>
    <row r="354" spans="1:9" s="60" customFormat="1" ht="10.5" customHeight="1" x14ac:dyDescent="0.2">
      <c r="A354" s="24"/>
      <c r="B354" s="37" t="s">
        <v>147</v>
      </c>
      <c r="C354" s="306">
        <v>4012.8900000000117</v>
      </c>
      <c r="D354" s="307">
        <v>1093.0799999999992</v>
      </c>
      <c r="E354" s="307">
        <v>3.7800000000000002</v>
      </c>
      <c r="F354" s="182">
        <v>-0.23741790568275289</v>
      </c>
      <c r="G354" s="59"/>
      <c r="H354" s="5"/>
    </row>
    <row r="355" spans="1:9" s="60" customFormat="1" ht="10.5" customHeight="1" x14ac:dyDescent="0.2">
      <c r="A355" s="24"/>
      <c r="B355" s="37" t="s">
        <v>148</v>
      </c>
      <c r="C355" s="306">
        <v>28730.710000000174</v>
      </c>
      <c r="D355" s="307">
        <v>8568.7899999999972</v>
      </c>
      <c r="E355" s="307">
        <v>37.800000000000004</v>
      </c>
      <c r="F355" s="182">
        <v>-6.7236223974644793E-2</v>
      </c>
      <c r="G355" s="59"/>
      <c r="H355" s="5"/>
    </row>
    <row r="356" spans="1:9" s="60" customFormat="1" ht="10.5" customHeight="1" x14ac:dyDescent="0.2">
      <c r="A356" s="24"/>
      <c r="B356" s="37" t="s">
        <v>125</v>
      </c>
      <c r="C356" s="306">
        <v>12528.439999999919</v>
      </c>
      <c r="D356" s="307">
        <v>3773.7700000000045</v>
      </c>
      <c r="E356" s="307">
        <v>60.8</v>
      </c>
      <c r="F356" s="182">
        <v>0.11358565899947726</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2069.900000000006</v>
      </c>
      <c r="D358" s="307">
        <v>-13.200000000000001</v>
      </c>
      <c r="E358" s="307"/>
      <c r="F358" s="182">
        <v>-7.4805789224317909E-2</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-105621</v>
      </c>
      <c r="D360" s="307">
        <v>-165</v>
      </c>
      <c r="E360" s="307">
        <v>-410</v>
      </c>
      <c r="F360" s="182">
        <v>0.30140834657893767</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1548252.7400000002</v>
      </c>
      <c r="D363" s="312">
        <v>625409.26999999979</v>
      </c>
      <c r="E363" s="312">
        <v>5114.1000000000004</v>
      </c>
      <c r="F363" s="184">
        <v>-5.2640111266026079E-2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30.9.2024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17915066.99000074</v>
      </c>
      <c r="D377" s="309">
        <v>1761.89</v>
      </c>
      <c r="E377" s="309">
        <v>60938.950000000026</v>
      </c>
      <c r="F377" s="183">
        <v>-3.4087029683015024E-2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507339.92999999993</v>
      </c>
      <c r="D383" s="313">
        <v>507339.92999999993</v>
      </c>
      <c r="E383" s="313"/>
      <c r="F383" s="185">
        <v>-8.722558044276818E-2</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128.01999999999998</v>
      </c>
      <c r="D386" s="307"/>
      <c r="E386" s="307"/>
      <c r="F386" s="182"/>
      <c r="G386" s="66"/>
      <c r="H386" s="5"/>
    </row>
    <row r="387" spans="1:11" s="57" customFormat="1" ht="10.5" customHeight="1" x14ac:dyDescent="0.2">
      <c r="A387" s="6"/>
      <c r="B387" s="37" t="s">
        <v>79</v>
      </c>
      <c r="C387" s="306">
        <v>31127.839999999997</v>
      </c>
      <c r="D387" s="307"/>
      <c r="E387" s="307">
        <v>58</v>
      </c>
      <c r="F387" s="182">
        <v>5.4585801573010517E-2</v>
      </c>
      <c r="G387" s="56"/>
      <c r="H387" s="5"/>
    </row>
    <row r="388" spans="1:11" s="57" customFormat="1" ht="10.5" customHeight="1" x14ac:dyDescent="0.2">
      <c r="A388" s="6"/>
      <c r="B388" s="16" t="s">
        <v>432</v>
      </c>
      <c r="C388" s="306">
        <v>1745669.3500000271</v>
      </c>
      <c r="D388" s="313"/>
      <c r="E388" s="313">
        <v>4016.9500000000048</v>
      </c>
      <c r="F388" s="185">
        <v>-1.5243360614546009E-2</v>
      </c>
      <c r="G388" s="59"/>
      <c r="H388" s="5"/>
    </row>
    <row r="389" spans="1:11" s="57" customFormat="1" ht="10.5" customHeight="1" x14ac:dyDescent="0.2">
      <c r="A389" s="6"/>
      <c r="B389" s="563" t="s">
        <v>440</v>
      </c>
      <c r="C389" s="306">
        <v>2898.329999999999</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64039.720000000096</v>
      </c>
      <c r="D391" s="313"/>
      <c r="E391" s="313">
        <v>523.24</v>
      </c>
      <c r="F391" s="185">
        <v>-0.25504666215474137</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500.12000000000546</v>
      </c>
      <c r="D393" s="313"/>
      <c r="E393" s="313"/>
      <c r="F393" s="185">
        <v>-7.2305694676312426E-2</v>
      </c>
      <c r="G393" s="59"/>
      <c r="H393" s="5"/>
    </row>
    <row r="394" spans="1:11" s="60" customFormat="1" ht="10.5" customHeight="1" x14ac:dyDescent="0.2">
      <c r="A394" s="6"/>
      <c r="B394" s="16" t="s">
        <v>280</v>
      </c>
      <c r="C394" s="306">
        <v>-2251460.1299999715</v>
      </c>
      <c r="D394" s="313"/>
      <c r="E394" s="313">
        <v>-4621.2800000000034</v>
      </c>
      <c r="F394" s="185">
        <v>0.32352930232016108</v>
      </c>
      <c r="G394" s="56"/>
      <c r="H394" s="5"/>
      <c r="J394" s="57"/>
      <c r="K394" s="57"/>
    </row>
    <row r="395" spans="1:11" s="57" customFormat="1" x14ac:dyDescent="0.2">
      <c r="A395" s="6"/>
      <c r="B395" s="29" t="s">
        <v>156</v>
      </c>
      <c r="C395" s="308">
        <v>18015310.170000795</v>
      </c>
      <c r="D395" s="315">
        <v>509101.81999999995</v>
      </c>
      <c r="E395" s="315">
        <v>60915.860000000022</v>
      </c>
      <c r="F395" s="186">
        <v>-6.6175469390455932E-2</v>
      </c>
      <c r="G395" s="59"/>
      <c r="J395" s="60"/>
      <c r="K395" s="60"/>
    </row>
    <row r="396" spans="1:11" s="57" customFormat="1" x14ac:dyDescent="0.2">
      <c r="A396" s="24"/>
      <c r="B396" s="29" t="s">
        <v>153</v>
      </c>
      <c r="C396" s="308">
        <v>2025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9426047.0199999195</v>
      </c>
      <c r="D399" s="318"/>
      <c r="E399" s="318">
        <v>59338.98</v>
      </c>
      <c r="F399" s="281">
        <v>-1.4098429857136385E-2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7254345.7500000624</v>
      </c>
      <c r="D401" s="318"/>
      <c r="E401" s="318">
        <v>12162.030000000002</v>
      </c>
      <c r="F401" s="281">
        <v>4.3779255801768224E-2</v>
      </c>
      <c r="G401" s="282"/>
      <c r="H401" s="283"/>
      <c r="I401" s="5"/>
    </row>
    <row r="402" spans="1:11" s="28" customFormat="1" ht="10.5" customHeight="1" x14ac:dyDescent="0.2">
      <c r="A402" s="2"/>
      <c r="B402" s="16" t="s">
        <v>258</v>
      </c>
      <c r="C402" s="317">
        <v>913.15000000000043</v>
      </c>
      <c r="D402" s="318"/>
      <c r="E402" s="318"/>
      <c r="F402" s="281">
        <v>-0.17359747323456609</v>
      </c>
      <c r="G402" s="282"/>
      <c r="H402" s="283"/>
      <c r="J402" s="5"/>
      <c r="K402" s="5"/>
    </row>
    <row r="403" spans="1:11" ht="10.5" customHeight="1" x14ac:dyDescent="0.2">
      <c r="A403" s="2"/>
      <c r="B403" s="67" t="s">
        <v>259</v>
      </c>
      <c r="C403" s="317">
        <v>58874.48</v>
      </c>
      <c r="D403" s="318"/>
      <c r="E403" s="318"/>
      <c r="F403" s="281">
        <v>-9.9914844694763194E-2</v>
      </c>
      <c r="G403" s="282"/>
      <c r="H403" s="283"/>
      <c r="I403" s="5"/>
      <c r="J403" s="28"/>
      <c r="K403" s="28"/>
    </row>
    <row r="404" spans="1:11" ht="10.5" customHeight="1" x14ac:dyDescent="0.2">
      <c r="A404" s="2"/>
      <c r="B404" s="67" t="s">
        <v>260</v>
      </c>
      <c r="C404" s="317">
        <v>820.3900000000001</v>
      </c>
      <c r="D404" s="318"/>
      <c r="E404" s="318"/>
      <c r="F404" s="281">
        <v>-0.35469940928004517</v>
      </c>
      <c r="G404" s="282"/>
      <c r="H404" s="283"/>
      <c r="I404" s="5"/>
    </row>
    <row r="405" spans="1:11" ht="10.5" customHeight="1" x14ac:dyDescent="0.2">
      <c r="A405" s="2"/>
      <c r="B405" s="67" t="s">
        <v>261</v>
      </c>
      <c r="C405" s="317">
        <v>18005.359999999997</v>
      </c>
      <c r="D405" s="318"/>
      <c r="E405" s="318"/>
      <c r="F405" s="281">
        <v>-0.48106105257332954</v>
      </c>
      <c r="G405" s="282"/>
      <c r="H405" s="283"/>
      <c r="I405" s="5"/>
    </row>
    <row r="406" spans="1:11" ht="10.5" customHeight="1" x14ac:dyDescent="0.2">
      <c r="A406" s="2"/>
      <c r="B406" s="67" t="s">
        <v>262</v>
      </c>
      <c r="C406" s="317">
        <v>1397728.3999999936</v>
      </c>
      <c r="D406" s="318"/>
      <c r="E406" s="318">
        <v>11466.41</v>
      </c>
      <c r="F406" s="281">
        <v>-7.8528618963449981E-2</v>
      </c>
      <c r="G406" s="284"/>
      <c r="H406" s="283"/>
      <c r="I406" s="5"/>
    </row>
    <row r="407" spans="1:11" ht="10.5" customHeight="1" x14ac:dyDescent="0.2">
      <c r="A407" s="2"/>
      <c r="B407" s="67" t="s">
        <v>264</v>
      </c>
      <c r="C407" s="317">
        <v>2840754.8200000036</v>
      </c>
      <c r="D407" s="318"/>
      <c r="E407" s="318">
        <v>7729.4299999999994</v>
      </c>
      <c r="F407" s="281">
        <v>7.3850843571111824E-2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1768.4199999999996</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342916.64000000007</v>
      </c>
      <c r="D413" s="318"/>
      <c r="E413" s="318">
        <v>1401.44</v>
      </c>
      <c r="F413" s="281">
        <v>-0.11832408766976477</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1525557.3700000015</v>
      </c>
      <c r="D415" s="318"/>
      <c r="E415" s="318">
        <v>3133.1800000000003</v>
      </c>
      <c r="F415" s="281">
        <v>6.7607153425337074E-2</v>
      </c>
      <c r="G415" s="70"/>
      <c r="H415" s="283"/>
      <c r="I415" s="5"/>
    </row>
    <row r="416" spans="1:11" ht="13.5" customHeight="1" x14ac:dyDescent="0.2">
      <c r="A416" s="54"/>
      <c r="B416" s="29" t="s">
        <v>155</v>
      </c>
      <c r="C416" s="308">
        <v>22867731.799999982</v>
      </c>
      <c r="D416" s="315"/>
      <c r="E416" s="315">
        <v>95231.47</v>
      </c>
      <c r="F416" s="186">
        <v>1.2117959406586554E-2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2926211.640000002</v>
      </c>
      <c r="D423" s="315"/>
      <c r="E423" s="315">
        <v>11873.33</v>
      </c>
      <c r="F423" s="186">
        <v>7.6967961026205733E-2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224483.45999999996</v>
      </c>
      <c r="D425" s="313"/>
      <c r="E425" s="313">
        <v>1246.68</v>
      </c>
      <c r="F425" s="185">
        <v>-0.22817374102423704</v>
      </c>
      <c r="G425" s="69"/>
      <c r="H425" s="5"/>
      <c r="I425" s="5"/>
    </row>
    <row r="426" spans="1:9" ht="10.5" customHeight="1" x14ac:dyDescent="0.2">
      <c r="A426" s="2"/>
      <c r="B426" s="75" t="s">
        <v>159</v>
      </c>
      <c r="C426" s="306">
        <v>8610581.0100000054</v>
      </c>
      <c r="D426" s="313"/>
      <c r="E426" s="313">
        <v>29200.650000000005</v>
      </c>
      <c r="F426" s="185">
        <v>4.0789779560588046E-2</v>
      </c>
      <c r="G426" s="69"/>
      <c r="H426" s="5"/>
      <c r="I426" s="5"/>
    </row>
    <row r="427" spans="1:9" ht="10.5" customHeight="1" x14ac:dyDescent="0.2">
      <c r="A427" s="2"/>
      <c r="B427" s="75" t="s">
        <v>26</v>
      </c>
      <c r="C427" s="306">
        <v>8722145.2400000244</v>
      </c>
      <c r="D427" s="313"/>
      <c r="E427" s="313">
        <v>31468.550000000003</v>
      </c>
      <c r="F427" s="185">
        <v>3.2127918445600256E-2</v>
      </c>
      <c r="G427" s="69"/>
      <c r="H427" s="5"/>
      <c r="I427" s="5"/>
    </row>
    <row r="428" spans="1:9" ht="10.5" customHeight="1" x14ac:dyDescent="0.2">
      <c r="A428" s="2"/>
      <c r="B428" s="75" t="s">
        <v>27</v>
      </c>
      <c r="C428" s="306">
        <v>24439635.699999992</v>
      </c>
      <c r="D428" s="313"/>
      <c r="E428" s="313">
        <v>56605.799999999945</v>
      </c>
      <c r="F428" s="185">
        <v>5.6390720462656585E-2</v>
      </c>
      <c r="G428" s="69"/>
      <c r="H428" s="5"/>
      <c r="I428" s="5"/>
    </row>
    <row r="429" spans="1:9" ht="10.5" customHeight="1" x14ac:dyDescent="0.2">
      <c r="A429" s="2"/>
      <c r="B429" s="75" t="s">
        <v>274</v>
      </c>
      <c r="C429" s="306">
        <v>1329021.2899999963</v>
      </c>
      <c r="D429" s="313"/>
      <c r="E429" s="313">
        <v>3892.3</v>
      </c>
      <c r="F429" s="185">
        <v>3.6259196662785875E-2</v>
      </c>
      <c r="G429" s="69"/>
      <c r="H429" s="5"/>
      <c r="I429" s="5"/>
    </row>
    <row r="430" spans="1:9" ht="10.5" customHeight="1" x14ac:dyDescent="0.2">
      <c r="A430" s="2"/>
      <c r="B430" s="75" t="s">
        <v>273</v>
      </c>
      <c r="C430" s="306">
        <v>1800</v>
      </c>
      <c r="D430" s="313"/>
      <c r="E430" s="313"/>
      <c r="F430" s="185">
        <v>0</v>
      </c>
      <c r="G430" s="69"/>
      <c r="H430" s="5"/>
      <c r="I430" s="5"/>
    </row>
    <row r="431" spans="1:9" ht="10.5" hidden="1" customHeight="1" x14ac:dyDescent="0.2">
      <c r="A431" s="2"/>
      <c r="B431" s="75" t="s">
        <v>49</v>
      </c>
      <c r="C431" s="306">
        <v>162310.51</v>
      </c>
      <c r="D431" s="313"/>
      <c r="E431" s="313"/>
      <c r="F431" s="185">
        <v>-0.47853834284497565</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194572.57999999987</v>
      </c>
      <c r="D434" s="313"/>
      <c r="E434" s="313">
        <v>494.9</v>
      </c>
      <c r="F434" s="185">
        <v>7.9647006664679054E-2</v>
      </c>
      <c r="G434" s="69"/>
      <c r="H434" s="5"/>
      <c r="I434" s="5"/>
    </row>
    <row r="435" spans="1:10" ht="10.5" customHeight="1" x14ac:dyDescent="0.2">
      <c r="A435" s="2"/>
      <c r="B435" s="37" t="s">
        <v>280</v>
      </c>
      <c r="C435" s="306">
        <v>-390066.88999999966</v>
      </c>
      <c r="D435" s="313"/>
      <c r="E435" s="313">
        <v>-1191.03</v>
      </c>
      <c r="F435" s="185">
        <v>9.1601599711284454E-2</v>
      </c>
      <c r="G435" s="70"/>
      <c r="H435" s="5"/>
      <c r="I435" s="5"/>
    </row>
    <row r="436" spans="1:10" ht="10.5" customHeight="1" x14ac:dyDescent="0.2">
      <c r="A436" s="54"/>
      <c r="B436" s="35" t="s">
        <v>160</v>
      </c>
      <c r="C436" s="308">
        <v>43294482.900000021</v>
      </c>
      <c r="D436" s="315"/>
      <c r="E436" s="315">
        <v>121717.84999999995</v>
      </c>
      <c r="F436" s="186">
        <v>4.1531172776529734E-2</v>
      </c>
      <c r="G436" s="69"/>
      <c r="H436" s="5"/>
      <c r="I436" s="28"/>
    </row>
    <row r="437" spans="1:10" ht="17.25" customHeight="1" x14ac:dyDescent="0.2">
      <c r="A437" s="2"/>
      <c r="B437" s="76" t="s">
        <v>33</v>
      </c>
      <c r="C437" s="306">
        <v>60</v>
      </c>
      <c r="D437" s="313"/>
      <c r="E437" s="313"/>
      <c r="F437" s="185"/>
      <c r="G437" s="69"/>
      <c r="H437" s="5"/>
      <c r="I437" s="5"/>
    </row>
    <row r="438" spans="1:10" ht="10.5" customHeight="1" x14ac:dyDescent="0.2">
      <c r="A438" s="2"/>
      <c r="B438" s="76" t="s">
        <v>490</v>
      </c>
      <c r="C438" s="306">
        <v>-100</v>
      </c>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-12.005500000000001</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141.140052</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1600533.6500000004</v>
      </c>
      <c r="D444" s="315"/>
      <c r="E444" s="315"/>
      <c r="F444" s="186">
        <v>0.58792575767294064</v>
      </c>
      <c r="G444" s="69"/>
      <c r="H444" s="5"/>
      <c r="I444" s="80"/>
    </row>
    <row r="445" spans="1:10" s="80" customFormat="1" ht="12.75" x14ac:dyDescent="0.2">
      <c r="A445" s="2"/>
      <c r="B445" s="78" t="s">
        <v>161</v>
      </c>
      <c r="C445" s="306">
        <v>47821317.324552014</v>
      </c>
      <c r="D445" s="313"/>
      <c r="E445" s="313">
        <v>133591.17999999993</v>
      </c>
      <c r="F445" s="185">
        <v>5.4776180370197602E-2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622962077.11999905</v>
      </c>
      <c r="D448" s="313"/>
      <c r="E448" s="313">
        <v>1212.68</v>
      </c>
      <c r="F448" s="185">
        <v>5.1571397390127283E-2</v>
      </c>
      <c r="G448" s="69"/>
      <c r="H448" s="5"/>
      <c r="I448" s="5"/>
    </row>
    <row r="449" spans="1:10" x14ac:dyDescent="0.2">
      <c r="A449" s="2"/>
      <c r="B449" s="76" t="s">
        <v>76</v>
      </c>
      <c r="C449" s="306">
        <v>2951737548.9700022</v>
      </c>
      <c r="D449" s="313"/>
      <c r="E449" s="313">
        <v>2508.88</v>
      </c>
      <c r="F449" s="185">
        <v>0.11900346344547663</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3574705880.4500012</v>
      </c>
      <c r="D451" s="315"/>
      <c r="E451" s="315">
        <v>3721.5600000000004</v>
      </c>
      <c r="F451" s="186">
        <v>0.10663563582614377</v>
      </c>
      <c r="G451" s="70"/>
      <c r="H451" s="5"/>
      <c r="I451" s="5"/>
    </row>
    <row r="452" spans="1:10" ht="12.75" x14ac:dyDescent="0.2">
      <c r="A452" s="54"/>
      <c r="B452" s="52" t="s">
        <v>157</v>
      </c>
      <c r="C452" s="308">
        <v>3799862286.5245528</v>
      </c>
      <c r="D452" s="315">
        <v>509101.81999999995</v>
      </c>
      <c r="E452" s="315">
        <v>658816.48</v>
      </c>
      <c r="F452" s="186">
        <v>0.10134231576120567</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3940541034.5445523</v>
      </c>
      <c r="D455" s="432"/>
      <c r="E455" s="432">
        <v>844533.52</v>
      </c>
      <c r="F455" s="433">
        <v>9.9330091340867677E-2</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30.9.2024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597"/>
      <c r="C467" s="678"/>
      <c r="D467" s="87"/>
      <c r="E467" s="88" t="s">
        <v>6</v>
      </c>
      <c r="F467" s="339" t="str">
        <f>CUMUL_Maladie_mnt!$H$5</f>
        <v>PCAP</v>
      </c>
      <c r="G467" s="199"/>
      <c r="H467" s="89"/>
      <c r="I467" s="20"/>
    </row>
    <row r="468" spans="1:10" ht="12.75" x14ac:dyDescent="0.2">
      <c r="B468" s="684" t="s">
        <v>29</v>
      </c>
      <c r="C468" s="685"/>
      <c r="D468" s="90"/>
      <c r="E468" s="301"/>
      <c r="F468" s="239"/>
      <c r="G468" s="199"/>
      <c r="H468" s="90"/>
      <c r="I468" s="20"/>
    </row>
    <row r="469" spans="1:10" ht="12.75" customHeight="1" x14ac:dyDescent="0.2">
      <c r="B469" s="657"/>
      <c r="C469" s="686"/>
      <c r="D469" s="90"/>
      <c r="E469" s="301"/>
      <c r="F469" s="239"/>
      <c r="G469" s="200"/>
      <c r="H469" s="90"/>
      <c r="I469" s="20"/>
    </row>
    <row r="470" spans="1:10" ht="12.75" customHeight="1" x14ac:dyDescent="0.2">
      <c r="A470" s="91"/>
      <c r="B470" s="620" t="s">
        <v>74</v>
      </c>
      <c r="C470" s="687"/>
      <c r="D470" s="93"/>
      <c r="E470" s="303"/>
      <c r="F470" s="237"/>
      <c r="G470" s="199"/>
      <c r="H470" s="93"/>
      <c r="I470" s="94"/>
    </row>
    <row r="471" spans="1:10" s="95" customFormat="1" ht="12.75" customHeight="1" x14ac:dyDescent="0.2">
      <c r="A471" s="6"/>
      <c r="B471" s="657"/>
      <c r="C471" s="686"/>
      <c r="D471" s="90"/>
      <c r="E471" s="301"/>
      <c r="F471" s="239"/>
      <c r="G471" s="200"/>
      <c r="H471" s="90"/>
      <c r="I471" s="20"/>
      <c r="J471" s="104"/>
    </row>
    <row r="472" spans="1:10" ht="12.75" customHeight="1" x14ac:dyDescent="0.2">
      <c r="A472" s="91"/>
      <c r="B472" s="92" t="s">
        <v>73</v>
      </c>
      <c r="C472" s="172"/>
      <c r="D472" s="93"/>
      <c r="E472" s="303">
        <v>260425394.00742999</v>
      </c>
      <c r="F472" s="237">
        <v>4.0312573334454704E-2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60922472.762202054</v>
      </c>
      <c r="F474" s="237">
        <v>-3.0929590643701266E-3</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50248472.122158676</v>
      </c>
      <c r="F476" s="239">
        <v>-0.1450346402992414</v>
      </c>
      <c r="G476" s="201"/>
      <c r="H476" s="90"/>
      <c r="I476" s="20"/>
      <c r="J476" s="104"/>
    </row>
    <row r="477" spans="1:10" ht="18" customHeight="1" x14ac:dyDescent="0.2">
      <c r="B477" s="421" t="s">
        <v>407</v>
      </c>
      <c r="C477" s="404"/>
      <c r="D477" s="90"/>
      <c r="E477" s="301">
        <v>171721.96267071928</v>
      </c>
      <c r="F477" s="239">
        <v>-0.36503524517754471</v>
      </c>
      <c r="G477" s="199"/>
      <c r="H477" s="90"/>
      <c r="I477" s="20"/>
      <c r="J477" s="104"/>
    </row>
    <row r="478" spans="1:10" ht="18" customHeight="1" x14ac:dyDescent="0.2">
      <c r="B478" s="421" t="s">
        <v>405</v>
      </c>
      <c r="C478" s="404"/>
      <c r="D478" s="90"/>
      <c r="E478" s="301">
        <v>10502278.677372657</v>
      </c>
      <c r="F478" s="239"/>
      <c r="G478" s="201"/>
      <c r="H478" s="90"/>
      <c r="I478" s="20"/>
      <c r="J478" s="104"/>
    </row>
    <row r="479" spans="1:10" ht="15" customHeight="1" x14ac:dyDescent="0.2">
      <c r="B479" s="601" t="s">
        <v>71</v>
      </c>
      <c r="C479" s="680"/>
      <c r="D479" s="90"/>
      <c r="E479" s="303">
        <v>168131410.15874451</v>
      </c>
      <c r="F479" s="237">
        <v>7.046012400453483E-2</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v>0</v>
      </c>
      <c r="F481" s="239"/>
      <c r="G481" s="199"/>
      <c r="H481" s="90"/>
      <c r="I481" s="20"/>
      <c r="J481" s="104"/>
    </row>
    <row r="482" spans="2:10" ht="15" customHeight="1" x14ac:dyDescent="0.2">
      <c r="B482" s="622" t="s">
        <v>413</v>
      </c>
      <c r="C482" s="623"/>
      <c r="D482" s="90"/>
      <c r="E482" s="301">
        <v>129915372.34280305</v>
      </c>
      <c r="F482" s="239">
        <v>6.9970913763955922E-2</v>
      </c>
      <c r="G482" s="199"/>
      <c r="H482" s="90"/>
      <c r="I482" s="20"/>
      <c r="J482" s="104"/>
    </row>
    <row r="483" spans="2:10" ht="15" customHeight="1" x14ac:dyDescent="0.2">
      <c r="B483" s="609" t="s">
        <v>357</v>
      </c>
      <c r="C483" s="679"/>
      <c r="D483" s="90"/>
      <c r="E483" s="301">
        <v>23459200.559423111</v>
      </c>
      <c r="F483" s="239">
        <v>0.13718695842327899</v>
      </c>
      <c r="G483" s="199"/>
      <c r="H483" s="90"/>
      <c r="I483" s="20"/>
      <c r="J483" s="104"/>
    </row>
    <row r="484" spans="2:10" ht="15" customHeight="1" x14ac:dyDescent="0.2">
      <c r="B484" s="609" t="s">
        <v>358</v>
      </c>
      <c r="C484" s="679"/>
      <c r="D484" s="90"/>
      <c r="E484" s="301">
        <v>4051846.0273963381</v>
      </c>
      <c r="F484" s="239">
        <v>-4.9287913426354635E-3</v>
      </c>
      <c r="G484" s="199"/>
      <c r="H484" s="90"/>
      <c r="I484" s="20"/>
      <c r="J484" s="104"/>
    </row>
    <row r="485" spans="2:10" ht="15" customHeight="1" x14ac:dyDescent="0.2">
      <c r="B485" s="609" t="s">
        <v>359</v>
      </c>
      <c r="C485" s="679"/>
      <c r="D485" s="90"/>
      <c r="E485" s="301">
        <v>10704991.229122035</v>
      </c>
      <c r="F485" s="239">
        <v>-2.184063241291534E-2</v>
      </c>
      <c r="G485" s="199"/>
      <c r="H485" s="90"/>
      <c r="I485" s="20"/>
      <c r="J485" s="104"/>
    </row>
    <row r="486" spans="2:10" ht="15" customHeight="1" x14ac:dyDescent="0.2">
      <c r="B486" s="614" t="s">
        <v>394</v>
      </c>
      <c r="C486" s="677"/>
      <c r="D486" s="90"/>
      <c r="E486" s="301">
        <v>8397813.3374260049</v>
      </c>
      <c r="F486" s="239">
        <v>-2.0065071597846984E-2</v>
      </c>
      <c r="G486" s="199"/>
      <c r="H486" s="90"/>
      <c r="I486" s="20"/>
      <c r="J486" s="104"/>
    </row>
    <row r="487" spans="2:10" ht="12.75" customHeight="1" x14ac:dyDescent="0.2">
      <c r="B487" s="614" t="s">
        <v>395</v>
      </c>
      <c r="C487" s="677"/>
      <c r="D487" s="90"/>
      <c r="E487" s="301">
        <v>171300.10110509934</v>
      </c>
      <c r="F487" s="239">
        <v>2.3791006678492987E-2</v>
      </c>
      <c r="G487" s="199"/>
      <c r="H487" s="90"/>
      <c r="I487" s="20"/>
      <c r="J487" s="104"/>
    </row>
    <row r="488" spans="2:10" ht="15" customHeight="1" x14ac:dyDescent="0.2">
      <c r="B488" s="614" t="s">
        <v>396</v>
      </c>
      <c r="C488" s="677"/>
      <c r="D488" s="90"/>
      <c r="E488" s="301">
        <v>288495.99006799888</v>
      </c>
      <c r="F488" s="239">
        <v>-0.16092239947595244</v>
      </c>
      <c r="G488" s="199"/>
      <c r="H488" s="90"/>
      <c r="I488" s="20"/>
      <c r="J488" s="104"/>
    </row>
    <row r="489" spans="2:10" ht="15" customHeight="1" x14ac:dyDescent="0.2">
      <c r="B489" s="614" t="s">
        <v>397</v>
      </c>
      <c r="C489" s="677"/>
      <c r="D489" s="90"/>
      <c r="E489" s="301">
        <v>70839.675122259738</v>
      </c>
      <c r="F489" s="239">
        <v>-5.8809738803840217E-2</v>
      </c>
      <c r="G489" s="199"/>
      <c r="H489" s="90"/>
      <c r="I489" s="20"/>
      <c r="J489" s="104"/>
    </row>
    <row r="490" spans="2:10" ht="15" customHeight="1" x14ac:dyDescent="0.2">
      <c r="B490" s="689" t="s">
        <v>406</v>
      </c>
      <c r="C490" s="690"/>
      <c r="D490" s="90"/>
      <c r="E490" s="301">
        <v>1776542.1254006727</v>
      </c>
      <c r="F490" s="239">
        <v>-6.3184645868705758E-3</v>
      </c>
      <c r="G490" s="199"/>
      <c r="H490" s="90"/>
      <c r="I490" s="20"/>
      <c r="J490" s="104"/>
    </row>
    <row r="491" spans="2:10" ht="12.75" x14ac:dyDescent="0.2">
      <c r="B491" s="601" t="s">
        <v>362</v>
      </c>
      <c r="C491" s="680"/>
      <c r="D491" s="90"/>
      <c r="E491" s="303">
        <v>61132.670000000064</v>
      </c>
      <c r="F491" s="237">
        <v>0.4640816324575594</v>
      </c>
      <c r="G491" s="201"/>
      <c r="H491" s="90"/>
      <c r="I491" s="20"/>
      <c r="J491" s="104"/>
    </row>
    <row r="492" spans="2:10" ht="28.5" customHeight="1" x14ac:dyDescent="0.2">
      <c r="B492" s="611" t="s">
        <v>363</v>
      </c>
      <c r="C492" s="681"/>
      <c r="D492" s="90"/>
      <c r="E492" s="303">
        <v>31310378.416483417</v>
      </c>
      <c r="F492" s="237">
        <v>-2.5082732275947706E-2</v>
      </c>
      <c r="G492" s="201"/>
      <c r="H492" s="90"/>
      <c r="I492" s="20"/>
      <c r="J492" s="104"/>
    </row>
    <row r="493" spans="2:10" ht="12.75" x14ac:dyDescent="0.2">
      <c r="B493" s="420" t="s">
        <v>408</v>
      </c>
      <c r="C493" s="405"/>
      <c r="D493" s="90"/>
      <c r="E493" s="301">
        <v>29993346.780882861</v>
      </c>
      <c r="F493" s="239">
        <v>-4.6497024101479156E-2</v>
      </c>
      <c r="G493" s="201"/>
      <c r="H493" s="90"/>
      <c r="I493" s="20"/>
      <c r="J493" s="104"/>
    </row>
    <row r="494" spans="2:10" ht="15.75" customHeight="1" x14ac:dyDescent="0.2">
      <c r="B494" s="420" t="s">
        <v>409</v>
      </c>
      <c r="C494" s="405"/>
      <c r="D494" s="90"/>
      <c r="E494" s="301">
        <v>1317031.6356005548</v>
      </c>
      <c r="F494" s="239">
        <v>0.99556687171900005</v>
      </c>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11050780.319999987</v>
      </c>
      <c r="F498" s="237">
        <v>8.9339190610397967E-3</v>
      </c>
      <c r="G498" s="200"/>
      <c r="H498" s="93"/>
      <c r="I498" s="94"/>
      <c r="J498" s="104"/>
    </row>
    <row r="499" spans="1:10" s="95" customFormat="1" ht="16.5" customHeight="1" x14ac:dyDescent="0.2">
      <c r="A499" s="91"/>
      <c r="B499" s="601" t="s">
        <v>375</v>
      </c>
      <c r="C499" s="680"/>
      <c r="D499" s="93"/>
      <c r="E499" s="301">
        <v>10916272.899999995</v>
      </c>
      <c r="F499" s="239">
        <v>9.7983185955425878E-3</v>
      </c>
      <c r="G499" s="199"/>
      <c r="H499" s="93"/>
      <c r="I499" s="94"/>
      <c r="J499" s="104"/>
    </row>
    <row r="500" spans="1:10" s="95" customFormat="1" ht="16.5" customHeight="1" x14ac:dyDescent="0.2">
      <c r="A500" s="6"/>
      <c r="B500" s="601" t="s">
        <v>236</v>
      </c>
      <c r="C500" s="680"/>
      <c r="D500" s="90"/>
      <c r="E500" s="301">
        <v>-3192</v>
      </c>
      <c r="F500" s="239">
        <v>-0.43792921288959319</v>
      </c>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1360340.1299999997</v>
      </c>
      <c r="F502" s="237">
        <v>0.14036746530272493</v>
      </c>
      <c r="G502" s="199"/>
      <c r="H502" s="93"/>
      <c r="I502" s="94"/>
      <c r="J502" s="104"/>
    </row>
    <row r="503" spans="1:10" s="95" customFormat="1" ht="16.5" customHeight="1" x14ac:dyDescent="0.2">
      <c r="A503" s="6"/>
      <c r="B503" s="601" t="s">
        <v>68</v>
      </c>
      <c r="C503" s="680"/>
      <c r="D503" s="90"/>
      <c r="E503" s="301">
        <v>1149078.2999999993</v>
      </c>
      <c r="F503" s="239">
        <v>0.1729371913498241</v>
      </c>
      <c r="G503" s="199"/>
      <c r="H503" s="90"/>
      <c r="I503" s="20"/>
      <c r="J503" s="104"/>
    </row>
    <row r="504" spans="1:10" ht="18" customHeight="1" x14ac:dyDescent="0.2">
      <c r="B504" s="601" t="s">
        <v>69</v>
      </c>
      <c r="C504" s="680"/>
      <c r="D504" s="90"/>
      <c r="E504" s="301">
        <v>211261.83000000034</v>
      </c>
      <c r="F504" s="239">
        <v>-9.2648828805613759E-3</v>
      </c>
      <c r="G504" s="202"/>
      <c r="H504" s="90"/>
      <c r="I504" s="20"/>
      <c r="J504" s="104"/>
    </row>
    <row r="505" spans="1:10" ht="30" customHeight="1" x14ac:dyDescent="0.2">
      <c r="A505" s="91"/>
      <c r="B505" s="630" t="s">
        <v>167</v>
      </c>
      <c r="C505" s="682"/>
      <c r="D505" s="98"/>
      <c r="E505" s="326">
        <v>272836514.45743001</v>
      </c>
      <c r="F505" s="243">
        <v>3.9457904983768222E-2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30.9.2024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118" t="s">
        <v>6</v>
      </c>
      <c r="F509" s="19" t="str">
        <f>CUMUL_Maladie_mnt!$H$5</f>
        <v>PCAP</v>
      </c>
      <c r="G509" s="102"/>
      <c r="H509" s="20"/>
      <c r="I509" s="5"/>
    </row>
    <row r="510" spans="1:10" ht="19.5" customHeight="1" x14ac:dyDescent="0.2">
      <c r="B510" s="632" t="s">
        <v>51</v>
      </c>
      <c r="C510" s="633"/>
      <c r="D510" s="634"/>
      <c r="E510" s="337"/>
      <c r="F510" s="176"/>
      <c r="G510" s="102"/>
      <c r="H510" s="103"/>
      <c r="I510" s="104"/>
    </row>
    <row r="511" spans="1:10" s="104" customFormat="1" ht="30" customHeight="1" x14ac:dyDescent="0.2">
      <c r="A511" s="6"/>
      <c r="B511" s="624" t="s">
        <v>52</v>
      </c>
      <c r="C511" s="636"/>
      <c r="D511" s="637"/>
      <c r="E511" s="327">
        <v>52509262.480000064</v>
      </c>
      <c r="F511" s="177">
        <v>8.923381502296257E-2</v>
      </c>
      <c r="G511" s="105"/>
      <c r="H511" s="106"/>
    </row>
    <row r="512" spans="1:10" s="104" customFormat="1" ht="19.5" customHeight="1" x14ac:dyDescent="0.2">
      <c r="A512" s="6"/>
      <c r="B512" s="595" t="s">
        <v>183</v>
      </c>
      <c r="C512" s="653"/>
      <c r="D512" s="654"/>
      <c r="E512" s="327">
        <v>44150104.930000082</v>
      </c>
      <c r="F512" s="177">
        <v>8.9352497101252926E-2</v>
      </c>
      <c r="G512" s="109"/>
      <c r="H512" s="106"/>
    </row>
    <row r="513" spans="1:8" s="104" customFormat="1" ht="12.75" x14ac:dyDescent="0.2">
      <c r="A513" s="6"/>
      <c r="B513" s="603" t="s">
        <v>53</v>
      </c>
      <c r="C513" s="663"/>
      <c r="D513" s="664"/>
      <c r="E513" s="328">
        <v>41480989.090000086</v>
      </c>
      <c r="F513" s="174">
        <v>8.6683849313455186E-2</v>
      </c>
      <c r="G513" s="109"/>
      <c r="H513" s="106"/>
    </row>
    <row r="514" spans="1:8" s="104" customFormat="1" ht="12.75" x14ac:dyDescent="0.2">
      <c r="A514" s="6"/>
      <c r="B514" s="603" t="s">
        <v>428</v>
      </c>
      <c r="C514" s="663"/>
      <c r="D514" s="664"/>
      <c r="E514" s="328">
        <v>551636.07000000007</v>
      </c>
      <c r="F514" s="174">
        <v>0.67707255178087</v>
      </c>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64994.910000000062</v>
      </c>
      <c r="F516" s="174">
        <v>6.986273409195487E-2</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634937.25</v>
      </c>
      <c r="F518" s="174">
        <v>1.9872009636510368E-2</v>
      </c>
      <c r="G518" s="109"/>
      <c r="H518" s="110"/>
    </row>
    <row r="519" spans="1:8" s="104" customFormat="1" ht="12.75" x14ac:dyDescent="0.2">
      <c r="A519" s="6"/>
      <c r="B519" s="395" t="s">
        <v>373</v>
      </c>
      <c r="C519" s="170"/>
      <c r="D519" s="171"/>
      <c r="E519" s="328">
        <v>33729.710000000006</v>
      </c>
      <c r="F519" s="174">
        <v>-0.51653297988671043</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1346011.4000000006</v>
      </c>
      <c r="F521" s="174">
        <v>8.7649215057240104E-2</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37806.499999999745</v>
      </c>
      <c r="F523" s="174">
        <v>1.9430290371731607E-2</v>
      </c>
      <c r="G523" s="108"/>
      <c r="H523" s="106"/>
    </row>
    <row r="524" spans="1:8" s="104" customFormat="1" ht="12.75" x14ac:dyDescent="0.2">
      <c r="A524" s="6"/>
      <c r="B524" s="595" t="s">
        <v>55</v>
      </c>
      <c r="C524" s="653"/>
      <c r="D524" s="654"/>
      <c r="E524" s="327">
        <v>505759.53999999305</v>
      </c>
      <c r="F524" s="177">
        <v>-5.0946964426446972E-2</v>
      </c>
      <c r="G524" s="109"/>
      <c r="H524" s="106"/>
    </row>
    <row r="525" spans="1:8" s="104" customFormat="1" ht="12.75" x14ac:dyDescent="0.2">
      <c r="A525" s="6"/>
      <c r="B525" s="606" t="s">
        <v>56</v>
      </c>
      <c r="C525" s="675"/>
      <c r="D525" s="676"/>
      <c r="E525" s="328">
        <v>505759.53999999305</v>
      </c>
      <c r="F525" s="174">
        <v>-5.0946964426446972E-2</v>
      </c>
      <c r="G525" s="109"/>
      <c r="H525" s="106"/>
    </row>
    <row r="526" spans="1:8" s="104" customFormat="1" ht="12.75" x14ac:dyDescent="0.2">
      <c r="A526" s="6"/>
      <c r="B526" s="603" t="s">
        <v>57</v>
      </c>
      <c r="C526" s="663"/>
      <c r="D526" s="664"/>
      <c r="E526" s="328">
        <v>505759.53999999305</v>
      </c>
      <c r="F526" s="174">
        <v>-5.0946964426446972E-2</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3"/>
      <c r="D532" s="654"/>
      <c r="E532" s="327">
        <v>7690855.2099999869</v>
      </c>
      <c r="F532" s="177">
        <v>0.10136371615448159</v>
      </c>
      <c r="G532" s="109"/>
      <c r="H532" s="107"/>
    </row>
    <row r="533" spans="1:8" s="104" customFormat="1" ht="12.75" x14ac:dyDescent="0.2">
      <c r="A533" s="6"/>
      <c r="B533" s="595" t="s">
        <v>190</v>
      </c>
      <c r="C533" s="653"/>
      <c r="D533" s="654"/>
      <c r="E533" s="327">
        <v>162542.79999999999</v>
      </c>
      <c r="F533" s="177">
        <v>-1.7224811737587276E-3</v>
      </c>
      <c r="G533" s="109"/>
      <c r="H533" s="106"/>
    </row>
    <row r="534" spans="1:8" s="104" customFormat="1" ht="12.75" x14ac:dyDescent="0.2">
      <c r="A534" s="6"/>
      <c r="B534" s="603" t="s">
        <v>191</v>
      </c>
      <c r="C534" s="663"/>
      <c r="D534" s="664"/>
      <c r="E534" s="328">
        <v>160264.59</v>
      </c>
      <c r="F534" s="174">
        <v>2.2126563145248301E-2</v>
      </c>
      <c r="G534" s="109"/>
      <c r="H534" s="106"/>
    </row>
    <row r="535" spans="1:8" s="104" customFormat="1" ht="12.75" x14ac:dyDescent="0.2">
      <c r="A535" s="6"/>
      <c r="B535" s="603" t="s">
        <v>392</v>
      </c>
      <c r="C535" s="663"/>
      <c r="D535" s="664"/>
      <c r="E535" s="328">
        <v>2025</v>
      </c>
      <c r="F535" s="174"/>
      <c r="G535" s="109"/>
      <c r="H535" s="106"/>
    </row>
    <row r="536" spans="1:8" s="104" customFormat="1" ht="12.75" x14ac:dyDescent="0.2">
      <c r="A536" s="6"/>
      <c r="B536" s="419" t="s">
        <v>393</v>
      </c>
      <c r="C536" s="383"/>
      <c r="D536" s="384"/>
      <c r="E536" s="328">
        <v>253.21</v>
      </c>
      <c r="F536" s="174">
        <v>-0.95799442933903556</v>
      </c>
      <c r="G536" s="102"/>
      <c r="H536" s="106"/>
    </row>
    <row r="537" spans="1:8" s="104" customFormat="1" ht="12.75" x14ac:dyDescent="0.2">
      <c r="A537" s="6"/>
      <c r="B537" s="595" t="s">
        <v>82</v>
      </c>
      <c r="C537" s="653"/>
      <c r="D537" s="654"/>
      <c r="E537" s="327"/>
      <c r="F537" s="177"/>
      <c r="G537" s="105"/>
      <c r="H537" s="106"/>
    </row>
    <row r="538" spans="1:8" s="104" customFormat="1" ht="24" customHeight="1" x14ac:dyDescent="0.2">
      <c r="A538" s="24"/>
      <c r="B538" s="624" t="s">
        <v>60</v>
      </c>
      <c r="C538" s="625"/>
      <c r="D538" s="626"/>
      <c r="E538" s="327">
        <v>246906.90555999998</v>
      </c>
      <c r="F538" s="177">
        <v>-0.35626209155023969</v>
      </c>
      <c r="G538" s="105"/>
      <c r="H538" s="107"/>
    </row>
    <row r="539" spans="1:8" s="104" customFormat="1" ht="12.75" x14ac:dyDescent="0.2">
      <c r="A539" s="24"/>
      <c r="B539" s="638" t="s">
        <v>390</v>
      </c>
      <c r="C539" s="651"/>
      <c r="D539" s="652"/>
      <c r="E539" s="328">
        <v>246906.90555999998</v>
      </c>
      <c r="F539" s="177">
        <v>-0.35626209155023969</v>
      </c>
      <c r="G539" s="105"/>
      <c r="H539" s="107"/>
    </row>
    <row r="540" spans="1:8" s="104" customFormat="1" ht="12.75" x14ac:dyDescent="0.2">
      <c r="A540" s="24"/>
      <c r="B540" s="638" t="s">
        <v>391</v>
      </c>
      <c r="C540" s="651"/>
      <c r="D540" s="652"/>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4"/>
      <c r="C542" s="636"/>
      <c r="D542" s="637"/>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4" t="s">
        <v>483</v>
      </c>
      <c r="C544" s="636"/>
      <c r="D544" s="637"/>
      <c r="E544" s="327">
        <v>13038659.349999981</v>
      </c>
      <c r="F544" s="177">
        <v>-0.39236017750703001</v>
      </c>
      <c r="G544" s="108"/>
      <c r="H544" s="106"/>
    </row>
    <row r="545" spans="1:8" s="104" customFormat="1" ht="12.75" x14ac:dyDescent="0.2">
      <c r="A545" s="6"/>
      <c r="B545" s="595" t="s">
        <v>61</v>
      </c>
      <c r="C545" s="653"/>
      <c r="D545" s="654"/>
      <c r="E545" s="327">
        <v>543.68000000000006</v>
      </c>
      <c r="F545" s="177"/>
      <c r="G545" s="109"/>
      <c r="H545" s="106"/>
    </row>
    <row r="546" spans="1:8" s="104" customFormat="1" ht="12.75" x14ac:dyDescent="0.2">
      <c r="A546" s="6"/>
      <c r="B546" s="603" t="s">
        <v>471</v>
      </c>
      <c r="C546" s="663"/>
      <c r="D546" s="664"/>
      <c r="E546" s="328">
        <v>210</v>
      </c>
      <c r="F546" s="174">
        <v>-0.46356042608629022</v>
      </c>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38" t="s">
        <v>443</v>
      </c>
      <c r="C552" s="651"/>
      <c r="D552" s="652"/>
      <c r="E552" s="328"/>
      <c r="F552" s="174"/>
      <c r="G552" s="109"/>
      <c r="H552" s="113"/>
    </row>
    <row r="553" spans="1:8" s="104" customFormat="1" ht="12.75" x14ac:dyDescent="0.2">
      <c r="A553" s="6"/>
      <c r="B553" s="638" t="s">
        <v>401</v>
      </c>
      <c r="C553" s="651"/>
      <c r="D553" s="652"/>
      <c r="E553" s="328">
        <v>333.68</v>
      </c>
      <c r="F553" s="174"/>
      <c r="G553" s="108"/>
      <c r="H553" s="113"/>
    </row>
    <row r="554" spans="1:8" s="104" customFormat="1" ht="12.75" x14ac:dyDescent="0.2">
      <c r="A554" s="6"/>
      <c r="B554" s="595" t="s">
        <v>62</v>
      </c>
      <c r="C554" s="653"/>
      <c r="D554" s="654"/>
      <c r="E554" s="327">
        <v>13038115.669999981</v>
      </c>
      <c r="F554" s="177">
        <v>-0.39298492354834025</v>
      </c>
      <c r="G554" s="109"/>
      <c r="H554" s="113"/>
    </row>
    <row r="555" spans="1:8" s="104" customFormat="1" ht="15" customHeight="1" x14ac:dyDescent="0.2">
      <c r="A555" s="6"/>
      <c r="B555" s="603" t="s">
        <v>470</v>
      </c>
      <c r="C555" s="663"/>
      <c r="D555" s="664"/>
      <c r="E555" s="328">
        <v>11805283.300000006</v>
      </c>
      <c r="F555" s="174">
        <v>-0.2279370327932273</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534245.24000000034</v>
      </c>
      <c r="F557" s="174">
        <v>-0.91179207542157936</v>
      </c>
      <c r="G557" s="109"/>
      <c r="H557" s="113"/>
    </row>
    <row r="558" spans="1:8" s="104" customFormat="1" ht="12.75" customHeight="1" x14ac:dyDescent="0.2">
      <c r="A558" s="6"/>
      <c r="B558" s="603" t="s">
        <v>469</v>
      </c>
      <c r="C558" s="663"/>
      <c r="D558" s="664"/>
      <c r="E558" s="328">
        <v>23502.22</v>
      </c>
      <c r="F558" s="174">
        <v>-0.31956829383534968</v>
      </c>
      <c r="G558" s="109"/>
      <c r="H558" s="113"/>
    </row>
    <row r="559" spans="1:8" s="104" customFormat="1" ht="12.75" customHeight="1" x14ac:dyDescent="0.2">
      <c r="A559" s="6"/>
      <c r="B559" s="603" t="s">
        <v>472</v>
      </c>
      <c r="C559" s="663"/>
      <c r="D559" s="664"/>
      <c r="E559" s="328">
        <v>658919.47000000032</v>
      </c>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644" t="s">
        <v>403</v>
      </c>
      <c r="C563" s="665"/>
      <c r="D563" s="666"/>
      <c r="E563" s="453">
        <v>16165.440000000004</v>
      </c>
      <c r="F563" s="454">
        <v>-0.83385153319564231</v>
      </c>
      <c r="G563" s="460"/>
      <c r="H563" s="456"/>
    </row>
    <row r="564" spans="1:10" s="457" customFormat="1" ht="12.75" customHeight="1" x14ac:dyDescent="0.2">
      <c r="A564" s="452"/>
      <c r="B564" s="624" t="s">
        <v>484</v>
      </c>
      <c r="C564" s="667"/>
      <c r="D564" s="668"/>
      <c r="E564" s="458"/>
      <c r="F564" s="459"/>
      <c r="G564" s="460"/>
      <c r="H564" s="461"/>
    </row>
    <row r="565" spans="1:10" s="457" customFormat="1" ht="21" customHeight="1" x14ac:dyDescent="0.2">
      <c r="A565" s="452"/>
      <c r="B565" s="624" t="s">
        <v>485</v>
      </c>
      <c r="C565" s="667"/>
      <c r="D565" s="668"/>
      <c r="E565" s="458">
        <v>415196.23999999993</v>
      </c>
      <c r="F565" s="459">
        <v>-0.3361039943028522</v>
      </c>
      <c r="G565" s="462"/>
      <c r="H565" s="461"/>
    </row>
    <row r="566" spans="1:10" s="457" customFormat="1" ht="21" customHeight="1" x14ac:dyDescent="0.2">
      <c r="A566" s="452"/>
      <c r="B566" s="595" t="s">
        <v>63</v>
      </c>
      <c r="C566" s="669"/>
      <c r="D566" s="670"/>
      <c r="E566" s="453">
        <v>209216.44999999998</v>
      </c>
      <c r="F566" s="454">
        <v>4.4091149393428175E-3</v>
      </c>
      <c r="G566" s="462"/>
      <c r="H566" s="461"/>
    </row>
    <row r="567" spans="1:10" s="457" customFormat="1" ht="15" customHeight="1" x14ac:dyDescent="0.2">
      <c r="A567" s="452"/>
      <c r="B567" s="595" t="s">
        <v>64</v>
      </c>
      <c r="C567" s="669"/>
      <c r="D567" s="670"/>
      <c r="E567" s="453">
        <v>205979.78999999995</v>
      </c>
      <c r="F567" s="454">
        <v>0.31240694774852606</v>
      </c>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1" t="s">
        <v>65</v>
      </c>
      <c r="C570" s="642"/>
      <c r="D570" s="643"/>
      <c r="E570" s="326">
        <v>66210024.975560047</v>
      </c>
      <c r="F570" s="243">
        <v>-6.3167434337159434E-2</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30.9.2024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597"/>
      <c r="C575" s="678"/>
      <c r="D575" s="87"/>
      <c r="E575" s="88" t="s">
        <v>6</v>
      </c>
      <c r="F575" s="339" t="str">
        <f>CUMUL_Maladie_mnt!$H$5</f>
        <v>PCAP</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339046539.43299001</v>
      </c>
      <c r="F578" s="245">
        <v>1.7687254857216228E-2</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76852.789999999935</v>
      </c>
      <c r="F580" s="245">
        <v>6.8918616311785641E-2</v>
      </c>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2400309664.8099995</v>
      </c>
      <c r="F590" s="251">
        <v>2.8573419800038691E-2</v>
      </c>
      <c r="G590" s="5"/>
      <c r="H590" s="5"/>
      <c r="I590" s="5"/>
    </row>
    <row r="591" spans="1:10" ht="12.75" customHeight="1" x14ac:dyDescent="0.2">
      <c r="B591" s="149" t="s">
        <v>37</v>
      </c>
      <c r="C591" s="217"/>
      <c r="D591" s="230"/>
      <c r="E591" s="335">
        <v>976216014.6400013</v>
      </c>
      <c r="F591" s="251">
        <v>2.5973732496932689E-2</v>
      </c>
      <c r="G591" s="5"/>
      <c r="H591" s="5"/>
      <c r="I591" s="5"/>
    </row>
    <row r="592" spans="1:10" ht="12.75" customHeight="1" x14ac:dyDescent="0.2">
      <c r="B592" s="149" t="s">
        <v>36</v>
      </c>
      <c r="C592" s="217"/>
      <c r="D592" s="230"/>
      <c r="E592" s="335">
        <v>3376525679.4500008</v>
      </c>
      <c r="F592" s="251">
        <v>2.782044924029603E-2</v>
      </c>
      <c r="G592" s="5"/>
      <c r="H592" s="5"/>
      <c r="I592" s="5"/>
    </row>
    <row r="593" spans="1:10" ht="12.75" customHeight="1" x14ac:dyDescent="0.2">
      <c r="B593" s="149" t="s">
        <v>39</v>
      </c>
      <c r="C593" s="217"/>
      <c r="D593" s="230"/>
      <c r="E593" s="335">
        <v>4366906.2599999988</v>
      </c>
      <c r="F593" s="251"/>
      <c r="G593" s="5"/>
      <c r="H593" s="5"/>
      <c r="I593" s="5"/>
    </row>
    <row r="594" spans="1:10" ht="12.75" customHeight="1" x14ac:dyDescent="0.2">
      <c r="B594" s="149" t="s">
        <v>40</v>
      </c>
      <c r="C594" s="217"/>
      <c r="D594" s="230"/>
      <c r="E594" s="335">
        <v>26038.94</v>
      </c>
      <c r="F594" s="251"/>
      <c r="G594" s="5"/>
      <c r="H594" s="5"/>
      <c r="I594" s="5"/>
    </row>
    <row r="595" spans="1:10" ht="12.75" customHeight="1" x14ac:dyDescent="0.2">
      <c r="B595" s="162" t="s">
        <v>41</v>
      </c>
      <c r="C595" s="231"/>
      <c r="D595" s="232"/>
      <c r="E595" s="336">
        <v>63279531.630000077</v>
      </c>
      <c r="F595" s="253">
        <v>6.5904114235790789E-3</v>
      </c>
      <c r="G595" s="173"/>
      <c r="H595" s="5"/>
      <c r="I595" s="5"/>
    </row>
    <row r="596" spans="1:10" ht="12.75" customHeight="1" x14ac:dyDescent="0.2">
      <c r="B596" s="233" t="s">
        <v>42</v>
      </c>
      <c r="C596" s="131"/>
      <c r="D596" s="132"/>
      <c r="E596" s="334">
        <v>3444198156.2800012</v>
      </c>
      <c r="F596" s="249">
        <v>2.8146687157380113E-2</v>
      </c>
      <c r="G596" s="173"/>
      <c r="H596" s="130"/>
      <c r="I596" s="111"/>
    </row>
    <row r="597" spans="1:10" ht="12.75" x14ac:dyDescent="0.2">
      <c r="B597" s="149" t="s">
        <v>83</v>
      </c>
      <c r="C597" s="217"/>
      <c r="D597" s="230"/>
      <c r="E597" s="335">
        <v>355401.65</v>
      </c>
      <c r="F597" s="251">
        <v>-0.10803601359403014</v>
      </c>
      <c r="G597" s="173"/>
      <c r="H597" s="130"/>
      <c r="I597" s="111"/>
      <c r="J597" s="104"/>
    </row>
    <row r="598" spans="1:10" ht="12.75" x14ac:dyDescent="0.2">
      <c r="B598" s="162" t="s">
        <v>84</v>
      </c>
      <c r="C598" s="231"/>
      <c r="D598" s="232"/>
      <c r="E598" s="336">
        <v>5824935.9100000011</v>
      </c>
      <c r="F598" s="253">
        <v>-0.48831505781335693</v>
      </c>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7730043462.857543</v>
      </c>
      <c r="F600" s="256">
        <v>6.1905082257065036E-2</v>
      </c>
      <c r="H600" s="135"/>
      <c r="I600" s="85"/>
    </row>
    <row r="601" spans="1:10" s="136" customFormat="1" ht="12.75" x14ac:dyDescent="0.2">
      <c r="A601" s="6"/>
      <c r="B601" s="5"/>
      <c r="C601" s="3"/>
      <c r="D601" s="3"/>
      <c r="E601" s="3"/>
      <c r="F601" s="3"/>
      <c r="G601" s="3"/>
      <c r="H601" s="3"/>
      <c r="I601" s="3"/>
      <c r="J601" s="104"/>
    </row>
  </sheetData>
  <dataConsolidate/>
  <mergeCells count="90">
    <mergeCell ref="B575:C575"/>
    <mergeCell ref="B499:C499"/>
    <mergeCell ref="B504:C504"/>
    <mergeCell ref="B503:C503"/>
    <mergeCell ref="B498:C498"/>
    <mergeCell ref="B490:C490"/>
    <mergeCell ref="B495:C495"/>
    <mergeCell ref="B512:D512"/>
    <mergeCell ref="B491:C491"/>
    <mergeCell ref="B533:D533"/>
    <mergeCell ref="B469:C469"/>
    <mergeCell ref="B487:C487"/>
    <mergeCell ref="B480:C480"/>
    <mergeCell ref="B470:C470"/>
    <mergeCell ref="B482:C482"/>
    <mergeCell ref="B475:C475"/>
    <mergeCell ref="B479:C479"/>
    <mergeCell ref="B481:C481"/>
    <mergeCell ref="B474:C474"/>
    <mergeCell ref="B483:C483"/>
    <mergeCell ref="B468:C468"/>
    <mergeCell ref="B511:D511"/>
    <mergeCell ref="B539:D539"/>
    <mergeCell ref="B484:C484"/>
    <mergeCell ref="B489:C489"/>
    <mergeCell ref="B524:D524"/>
    <mergeCell ref="B521:D521"/>
    <mergeCell ref="B471:C471"/>
    <mergeCell ref="B510:D510"/>
    <mergeCell ref="B509:C509"/>
    <mergeCell ref="B467:C467"/>
    <mergeCell ref="B485:C485"/>
    <mergeCell ref="B497:C497"/>
    <mergeCell ref="B492:C492"/>
    <mergeCell ref="B488:C488"/>
    <mergeCell ref="B505:C505"/>
    <mergeCell ref="B496:C496"/>
    <mergeCell ref="B501:C501"/>
    <mergeCell ref="B500:C500"/>
    <mergeCell ref="B502:C502"/>
    <mergeCell ref="B486:C486"/>
    <mergeCell ref="B522:D522"/>
    <mergeCell ref="B523:D523"/>
    <mergeCell ref="B526:D526"/>
    <mergeCell ref="B525:D525"/>
    <mergeCell ref="B513:D513"/>
    <mergeCell ref="B514:D514"/>
    <mergeCell ref="B515:D515"/>
    <mergeCell ref="B517:D517"/>
    <mergeCell ref="B516:D516"/>
    <mergeCell ref="B527:D527"/>
    <mergeCell ref="B528:D528"/>
    <mergeCell ref="B531:D531"/>
    <mergeCell ref="B535:D535"/>
    <mergeCell ref="B529:D529"/>
    <mergeCell ref="B530:D530"/>
    <mergeCell ref="B537:D537"/>
    <mergeCell ref="B532:D532"/>
    <mergeCell ref="B541:D541"/>
    <mergeCell ref="B538:D538"/>
    <mergeCell ref="B534:D534"/>
    <mergeCell ref="B540:D540"/>
    <mergeCell ref="B544:D544"/>
    <mergeCell ref="B549:D549"/>
    <mergeCell ref="B548:D548"/>
    <mergeCell ref="B543:D543"/>
    <mergeCell ref="B542:D542"/>
    <mergeCell ref="B552:D552"/>
    <mergeCell ref="B550:D550"/>
    <mergeCell ref="B551:D551"/>
    <mergeCell ref="B546:D546"/>
    <mergeCell ref="B545:D545"/>
    <mergeCell ref="B553:D553"/>
    <mergeCell ref="B559:D559"/>
    <mergeCell ref="B547:D547"/>
    <mergeCell ref="B556:D556"/>
    <mergeCell ref="B560:D560"/>
    <mergeCell ref="B567:D567"/>
    <mergeCell ref="B555:D555"/>
    <mergeCell ref="B554:D554"/>
    <mergeCell ref="B570:D570"/>
    <mergeCell ref="B557:D557"/>
    <mergeCell ref="B558:D558"/>
    <mergeCell ref="B563:D563"/>
    <mergeCell ref="B564:D564"/>
    <mergeCell ref="B561:D561"/>
    <mergeCell ref="B568:D568"/>
    <mergeCell ref="B566:D566"/>
    <mergeCell ref="B565:D565"/>
    <mergeCell ref="B569:D569"/>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30.9.2024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2143380972.299942</v>
      </c>
      <c r="D9" s="289">
        <v>1283617368.7216828</v>
      </c>
      <c r="E9" s="289">
        <v>3426998341.021625</v>
      </c>
      <c r="F9" s="290">
        <v>94603437.680000052</v>
      </c>
      <c r="G9" s="290">
        <v>22122843.827249981</v>
      </c>
      <c r="H9" s="179">
        <v>7.3848649257348242E-2</v>
      </c>
      <c r="I9" s="20"/>
    </row>
    <row r="10" spans="1:9" ht="10.5" customHeight="1" x14ac:dyDescent="0.2">
      <c r="B10" s="16" t="s">
        <v>387</v>
      </c>
      <c r="C10" s="289">
        <v>104830.19268800116</v>
      </c>
      <c r="D10" s="289">
        <v>1791381.395231999</v>
      </c>
      <c r="E10" s="289">
        <v>1896211.5879200003</v>
      </c>
      <c r="F10" s="290">
        <v>56098.463200000064</v>
      </c>
      <c r="G10" s="290">
        <v>1957.3891999999983</v>
      </c>
      <c r="H10" s="179">
        <v>-0.53485349403494875</v>
      </c>
      <c r="I10" s="20"/>
    </row>
    <row r="11" spans="1:9" ht="10.5" customHeight="1" x14ac:dyDescent="0.2">
      <c r="B11" s="16" t="s">
        <v>100</v>
      </c>
      <c r="C11" s="289">
        <v>64988405.910001032</v>
      </c>
      <c r="D11" s="289">
        <v>317235490.5445897</v>
      </c>
      <c r="E11" s="289">
        <v>382223896.45459074</v>
      </c>
      <c r="F11" s="290">
        <v>173749.07</v>
      </c>
      <c r="G11" s="290">
        <v>1261522.0100000005</v>
      </c>
      <c r="H11" s="179">
        <v>-4.3293038230836856E-2</v>
      </c>
      <c r="I11" s="20"/>
    </row>
    <row r="12" spans="1:9" ht="10.5" customHeight="1" x14ac:dyDescent="0.2">
      <c r="B12" s="16" t="s">
        <v>388</v>
      </c>
      <c r="C12" s="289">
        <v>141019.22731199846</v>
      </c>
      <c r="D12" s="289">
        <v>2409794.4847680037</v>
      </c>
      <c r="E12" s="289">
        <v>2550813.7120800023</v>
      </c>
      <c r="F12" s="290">
        <v>75464.536800000045</v>
      </c>
      <c r="G12" s="290">
        <v>2633.1108000000004</v>
      </c>
      <c r="H12" s="179">
        <v>-0.53485349403494564</v>
      </c>
      <c r="I12" s="20"/>
    </row>
    <row r="13" spans="1:9" ht="10.5" customHeight="1" x14ac:dyDescent="0.2">
      <c r="B13" s="16" t="s">
        <v>340</v>
      </c>
      <c r="C13" s="289">
        <v>170166523.27000257</v>
      </c>
      <c r="D13" s="289">
        <v>158858372.77000073</v>
      </c>
      <c r="E13" s="289">
        <v>329024896.04000324</v>
      </c>
      <c r="F13" s="290">
        <v>26544321.04999993</v>
      </c>
      <c r="G13" s="290">
        <v>1763845.2000000011</v>
      </c>
      <c r="H13" s="179">
        <v>2.7144040206056985E-2</v>
      </c>
      <c r="I13" s="20"/>
    </row>
    <row r="14" spans="1:9" ht="10.5" customHeight="1" x14ac:dyDescent="0.2">
      <c r="B14" s="340" t="s">
        <v>90</v>
      </c>
      <c r="C14" s="289">
        <v>169552285.23000258</v>
      </c>
      <c r="D14" s="289">
        <v>155174971.40000069</v>
      </c>
      <c r="E14" s="289">
        <v>324727256.63000321</v>
      </c>
      <c r="F14" s="290">
        <v>23018389.119999927</v>
      </c>
      <c r="G14" s="290">
        <v>1747992.6900000009</v>
      </c>
      <c r="H14" s="179">
        <v>2.9141519703153262E-2</v>
      </c>
      <c r="I14" s="20"/>
    </row>
    <row r="15" spans="1:9" ht="10.5" customHeight="1" x14ac:dyDescent="0.2">
      <c r="B15" s="33" t="s">
        <v>304</v>
      </c>
      <c r="C15" s="289">
        <v>12853449.480000012</v>
      </c>
      <c r="D15" s="289">
        <v>6088407.6800000193</v>
      </c>
      <c r="E15" s="289">
        <v>18941857.16000003</v>
      </c>
      <c r="F15" s="290">
        <v>1690464.7400000023</v>
      </c>
      <c r="G15" s="290">
        <v>112571.05000000003</v>
      </c>
      <c r="H15" s="179">
        <v>3.9114708757457928E-2</v>
      </c>
      <c r="I15" s="20"/>
    </row>
    <row r="16" spans="1:9" ht="10.5" customHeight="1" x14ac:dyDescent="0.2">
      <c r="B16" s="33" t="s">
        <v>305</v>
      </c>
      <c r="C16" s="289">
        <v>1516.72</v>
      </c>
      <c r="D16" s="289">
        <v>2152.34</v>
      </c>
      <c r="E16" s="289">
        <v>3669.0600000000004</v>
      </c>
      <c r="F16" s="290">
        <v>1104.28</v>
      </c>
      <c r="G16" s="290"/>
      <c r="H16" s="179">
        <v>-0.21620374524154373</v>
      </c>
      <c r="I16" s="20"/>
    </row>
    <row r="17" spans="2:9" ht="10.5" customHeight="1" x14ac:dyDescent="0.2">
      <c r="B17" s="33" t="s">
        <v>306</v>
      </c>
      <c r="C17" s="289">
        <v>5805.2999999999975</v>
      </c>
      <c r="D17" s="289">
        <v>192891.17000000039</v>
      </c>
      <c r="E17" s="289">
        <v>198696.47000000041</v>
      </c>
      <c r="F17" s="290">
        <v>169159.26000000039</v>
      </c>
      <c r="G17" s="290">
        <v>564.65000000000009</v>
      </c>
      <c r="H17" s="179">
        <v>8.5378468691135412E-2</v>
      </c>
      <c r="I17" s="20"/>
    </row>
    <row r="18" spans="2:9" ht="10.5" customHeight="1" x14ac:dyDescent="0.2">
      <c r="B18" s="33" t="s">
        <v>307</v>
      </c>
      <c r="C18" s="289">
        <v>60640777.320002273</v>
      </c>
      <c r="D18" s="289">
        <v>55087870.409999803</v>
      </c>
      <c r="E18" s="289">
        <v>115728647.73000208</v>
      </c>
      <c r="F18" s="290">
        <v>3479634.200000003</v>
      </c>
      <c r="G18" s="290">
        <v>609471.59999999916</v>
      </c>
      <c r="H18" s="179">
        <v>-9.9528028483764408E-2</v>
      </c>
      <c r="I18" s="20"/>
    </row>
    <row r="19" spans="2:9" ht="10.5" customHeight="1" x14ac:dyDescent="0.2">
      <c r="B19" s="33" t="s">
        <v>308</v>
      </c>
      <c r="C19" s="289">
        <v>2944230.4800000517</v>
      </c>
      <c r="D19" s="289">
        <v>395548.67999999993</v>
      </c>
      <c r="E19" s="289">
        <v>3339779.1600000518</v>
      </c>
      <c r="F19" s="290">
        <v>64203.120000000061</v>
      </c>
      <c r="G19" s="290">
        <v>18595.52</v>
      </c>
      <c r="H19" s="179">
        <v>0.24852126802224395</v>
      </c>
      <c r="I19" s="20"/>
    </row>
    <row r="20" spans="2:9" ht="10.5" customHeight="1" x14ac:dyDescent="0.2">
      <c r="B20" s="33" t="s">
        <v>309</v>
      </c>
      <c r="C20" s="289">
        <v>93106505.930000231</v>
      </c>
      <c r="D20" s="289">
        <v>93408101.120000854</v>
      </c>
      <c r="E20" s="289">
        <v>186514607.05000108</v>
      </c>
      <c r="F20" s="290">
        <v>17613823.519999918</v>
      </c>
      <c r="G20" s="290">
        <v>1006789.8700000019</v>
      </c>
      <c r="H20" s="179">
        <v>0.1241196241368312</v>
      </c>
      <c r="I20" s="20"/>
    </row>
    <row r="21" spans="2:9" ht="10.5" customHeight="1" x14ac:dyDescent="0.2">
      <c r="B21" s="33" t="s">
        <v>89</v>
      </c>
      <c r="C21" s="289">
        <v>614238.04000000376</v>
      </c>
      <c r="D21" s="289">
        <v>3683401.3700000029</v>
      </c>
      <c r="E21" s="289">
        <v>4297639.4100000067</v>
      </c>
      <c r="F21" s="290">
        <v>3525931.9300000044</v>
      </c>
      <c r="G21" s="290">
        <v>15852.510000000006</v>
      </c>
      <c r="H21" s="179">
        <v>-0.10422550417560816</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624265051.29247916</v>
      </c>
      <c r="E24" s="289">
        <v>624265051.29247916</v>
      </c>
      <c r="F24" s="290"/>
      <c r="G24" s="290"/>
      <c r="H24" s="179">
        <v>6.8642833688345339E-2</v>
      </c>
      <c r="I24" s="20"/>
    </row>
    <row r="25" spans="2:9" ht="10.5" customHeight="1" x14ac:dyDescent="0.2">
      <c r="B25" s="16" t="s">
        <v>96</v>
      </c>
      <c r="C25" s="289"/>
      <c r="D25" s="289"/>
      <c r="E25" s="289"/>
      <c r="F25" s="290"/>
      <c r="G25" s="290"/>
      <c r="H25" s="179"/>
      <c r="I25" s="20"/>
    </row>
    <row r="26" spans="2:9" ht="10.5" customHeight="1" x14ac:dyDescent="0.2">
      <c r="B26" s="16" t="s">
        <v>91</v>
      </c>
      <c r="C26" s="289">
        <v>11714557.23</v>
      </c>
      <c r="D26" s="289">
        <v>6654585.7700000005</v>
      </c>
      <c r="E26" s="289">
        <v>18369143</v>
      </c>
      <c r="F26" s="290">
        <v>568451.77999999991</v>
      </c>
      <c r="G26" s="290">
        <v>133570.16</v>
      </c>
      <c r="H26" s="179">
        <v>5.4053034178855874E-3</v>
      </c>
      <c r="I26" s="34"/>
    </row>
    <row r="27" spans="2:9" ht="10.5" customHeight="1" x14ac:dyDescent="0.2">
      <c r="B27" s="16" t="s">
        <v>252</v>
      </c>
      <c r="C27" s="289"/>
      <c r="D27" s="289"/>
      <c r="E27" s="289"/>
      <c r="F27" s="290"/>
      <c r="G27" s="290"/>
      <c r="H27" s="179"/>
      <c r="I27" s="34"/>
    </row>
    <row r="28" spans="2:9" ht="10.5" customHeight="1" x14ac:dyDescent="0.2">
      <c r="B28" s="16" t="s">
        <v>95</v>
      </c>
      <c r="C28" s="289">
        <v>281746.72000000102</v>
      </c>
      <c r="D28" s="289">
        <v>1038270.7300000028</v>
      </c>
      <c r="E28" s="289">
        <v>1320017.4500000039</v>
      </c>
      <c r="F28" s="290">
        <v>1318870.250000004</v>
      </c>
      <c r="G28" s="290">
        <v>3930.400000000001</v>
      </c>
      <c r="H28" s="179">
        <v>-0.10547877924188342</v>
      </c>
      <c r="I28" s="34"/>
    </row>
    <row r="29" spans="2:9" ht="10.5" customHeight="1" x14ac:dyDescent="0.2">
      <c r="B29" s="16" t="s">
        <v>381</v>
      </c>
      <c r="C29" s="289">
        <v>53158203.979999423</v>
      </c>
      <c r="D29" s="289">
        <v>31975603.76133104</v>
      </c>
      <c r="E29" s="289">
        <v>85133807.74133046</v>
      </c>
      <c r="F29" s="290">
        <v>6381</v>
      </c>
      <c r="G29" s="290">
        <v>641182.70250000001</v>
      </c>
      <c r="H29" s="179">
        <v>4.2997246164573344E-2</v>
      </c>
      <c r="I29" s="34"/>
    </row>
    <row r="30" spans="2:9" ht="10.5" customHeight="1" x14ac:dyDescent="0.2">
      <c r="B30" s="16" t="s">
        <v>417</v>
      </c>
      <c r="C30" s="289"/>
      <c r="D30" s="289">
        <v>5984559.7927949913</v>
      </c>
      <c r="E30" s="289">
        <v>5984559.7927949913</v>
      </c>
      <c r="F30" s="290"/>
      <c r="G30" s="290"/>
      <c r="H30" s="179">
        <v>-1.048318210583199E-2</v>
      </c>
      <c r="I30" s="34"/>
    </row>
    <row r="31" spans="2:9" ht="10.5" customHeight="1" x14ac:dyDescent="0.2">
      <c r="B31" s="16" t="s">
        <v>441</v>
      </c>
      <c r="C31" s="289"/>
      <c r="D31" s="289">
        <v>509956482.41616839</v>
      </c>
      <c r="E31" s="289">
        <v>509956482.41616839</v>
      </c>
      <c r="F31" s="290"/>
      <c r="G31" s="290"/>
      <c r="H31" s="179">
        <v>6.1077558239847951E-2</v>
      </c>
      <c r="I31" s="34"/>
    </row>
    <row r="32" spans="2:9" ht="10.5" customHeight="1" x14ac:dyDescent="0.2">
      <c r="B32" s="16" t="s">
        <v>346</v>
      </c>
      <c r="C32" s="289"/>
      <c r="D32" s="289">
        <v>82225</v>
      </c>
      <c r="E32" s="289">
        <v>82225</v>
      </c>
      <c r="F32" s="290"/>
      <c r="G32" s="290"/>
      <c r="H32" s="179">
        <v>0.27496433666191145</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25207879.703400016</v>
      </c>
      <c r="E35" s="289">
        <v>25207879.703400016</v>
      </c>
      <c r="F35" s="290"/>
      <c r="G35" s="290"/>
      <c r="H35" s="179"/>
      <c r="I35" s="34"/>
    </row>
    <row r="36" spans="1:11" ht="10.5" customHeight="1" x14ac:dyDescent="0.2">
      <c r="B36" s="16" t="s">
        <v>487</v>
      </c>
      <c r="C36" s="289"/>
      <c r="D36" s="289">
        <v>22857742.680449992</v>
      </c>
      <c r="E36" s="289">
        <v>22857742.680449992</v>
      </c>
      <c r="F36" s="290"/>
      <c r="G36" s="290"/>
      <c r="H36" s="179">
        <v>0.26971433238331977</v>
      </c>
      <c r="I36" s="34"/>
    </row>
    <row r="37" spans="1:11" ht="10.5" customHeight="1" x14ac:dyDescent="0.2">
      <c r="B37" s="16" t="s">
        <v>420</v>
      </c>
      <c r="C37" s="289"/>
      <c r="D37" s="289">
        <v>33837983.842248</v>
      </c>
      <c r="E37" s="289">
        <v>33837983.842248</v>
      </c>
      <c r="F37" s="290"/>
      <c r="G37" s="290"/>
      <c r="H37" s="179">
        <v>0.10434694298493219</v>
      </c>
      <c r="I37" s="34"/>
    </row>
    <row r="38" spans="1:11" ht="10.5" customHeight="1" x14ac:dyDescent="0.2">
      <c r="B38" s="574" t="s">
        <v>448</v>
      </c>
      <c r="C38" s="289"/>
      <c r="D38" s="289">
        <v>38866.559999999998</v>
      </c>
      <c r="E38" s="289">
        <v>38866.559999999998</v>
      </c>
      <c r="F38" s="290"/>
      <c r="G38" s="290"/>
      <c r="H38" s="179">
        <v>-0.53215657951755013</v>
      </c>
      <c r="I38" s="34"/>
    </row>
    <row r="39" spans="1:11" ht="10.5" hidden="1" customHeight="1" x14ac:dyDescent="0.2">
      <c r="B39" s="574"/>
      <c r="C39" s="289"/>
      <c r="D39" s="289"/>
      <c r="E39" s="289"/>
      <c r="F39" s="290"/>
      <c r="G39" s="290"/>
      <c r="H39" s="179"/>
      <c r="I39" s="34"/>
    </row>
    <row r="40" spans="1:11" ht="10.5" customHeight="1" x14ac:dyDescent="0.2">
      <c r="B40" s="16" t="s">
        <v>99</v>
      </c>
      <c r="C40" s="289">
        <v>1333210.4000000001</v>
      </c>
      <c r="D40" s="289">
        <v>2509050.184895</v>
      </c>
      <c r="E40" s="289">
        <v>3842260.5848950003</v>
      </c>
      <c r="F40" s="290">
        <v>1356800.5805019999</v>
      </c>
      <c r="G40" s="290">
        <v>14866.386953000005</v>
      </c>
      <c r="H40" s="179">
        <v>-7.0992936327686218E-3</v>
      </c>
      <c r="I40" s="34"/>
    </row>
    <row r="41" spans="1:11" ht="10.5" customHeight="1" x14ac:dyDescent="0.2">
      <c r="B41" s="16" t="s">
        <v>283</v>
      </c>
      <c r="C41" s="289"/>
      <c r="D41" s="289">
        <v>-3459109.07</v>
      </c>
      <c r="E41" s="289">
        <v>-3459109.07</v>
      </c>
      <c r="F41" s="290">
        <v>-360</v>
      </c>
      <c r="G41" s="290">
        <v>-27264</v>
      </c>
      <c r="H41" s="179">
        <v>0.28347859671197906</v>
      </c>
      <c r="I41" s="34"/>
      <c r="K41" s="28"/>
    </row>
    <row r="42" spans="1:11" s="28" customFormat="1" ht="10.5" customHeight="1" x14ac:dyDescent="0.2">
      <c r="A42" s="24"/>
      <c r="B42" s="16" t="s">
        <v>279</v>
      </c>
      <c r="C42" s="289">
        <v>261.87</v>
      </c>
      <c r="D42" s="289">
        <v>-177826767.80000001</v>
      </c>
      <c r="E42" s="289">
        <v>-177826505.93000001</v>
      </c>
      <c r="F42" s="290">
        <v>-70182</v>
      </c>
      <c r="G42" s="290">
        <v>-1299384</v>
      </c>
      <c r="H42" s="179">
        <v>0.42298875240644707</v>
      </c>
      <c r="I42" s="36"/>
      <c r="J42" s="5"/>
    </row>
    <row r="43" spans="1:11" s="28" customFormat="1" ht="10.5" customHeight="1" x14ac:dyDescent="0.2">
      <c r="A43" s="24"/>
      <c r="B43" s="35" t="s">
        <v>101</v>
      </c>
      <c r="C43" s="291">
        <v>2445269731.0999451</v>
      </c>
      <c r="D43" s="291">
        <v>2847034832.7800388</v>
      </c>
      <c r="E43" s="291">
        <v>5292304563.8799839</v>
      </c>
      <c r="F43" s="292">
        <v>124633032.41050197</v>
      </c>
      <c r="G43" s="292">
        <v>24619703.186702982</v>
      </c>
      <c r="H43" s="178">
        <v>5.4679476211036304E-2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2194820166.8599892</v>
      </c>
      <c r="D45" s="289">
        <v>4843032914.5800056</v>
      </c>
      <c r="E45" s="289">
        <v>7037853081.4399948</v>
      </c>
      <c r="F45" s="290">
        <v>2495985202.5700049</v>
      </c>
      <c r="G45" s="290">
        <v>42145614.669999987</v>
      </c>
      <c r="H45" s="179">
        <v>4.4890763684778623E-2</v>
      </c>
      <c r="I45" s="20"/>
    </row>
    <row r="46" spans="1:11" ht="10.5" customHeight="1" x14ac:dyDescent="0.2">
      <c r="B46" s="33" t="s">
        <v>106</v>
      </c>
      <c r="C46" s="289">
        <v>2191866537.6899891</v>
      </c>
      <c r="D46" s="289">
        <v>4811555912.2100048</v>
      </c>
      <c r="E46" s="289">
        <v>7003422449.8999939</v>
      </c>
      <c r="F46" s="290">
        <v>2465811200.9400048</v>
      </c>
      <c r="G46" s="290">
        <v>41949516.36999999</v>
      </c>
      <c r="H46" s="179">
        <v>4.5088911085160888E-2</v>
      </c>
      <c r="I46" s="34"/>
    </row>
    <row r="47" spans="1:11" ht="10.5" customHeight="1" x14ac:dyDescent="0.2">
      <c r="B47" s="33" t="s">
        <v>304</v>
      </c>
      <c r="C47" s="289">
        <v>52335278.179999471</v>
      </c>
      <c r="D47" s="289">
        <v>1192485489.7400017</v>
      </c>
      <c r="E47" s="289">
        <v>1244820767.9200013</v>
      </c>
      <c r="F47" s="290">
        <v>1011086750.2900016</v>
      </c>
      <c r="G47" s="290">
        <v>7829511.6499999948</v>
      </c>
      <c r="H47" s="179">
        <v>3.8252088413825103E-2</v>
      </c>
      <c r="I47" s="34"/>
    </row>
    <row r="48" spans="1:11" ht="10.5" customHeight="1" x14ac:dyDescent="0.2">
      <c r="B48" s="33" t="s">
        <v>305</v>
      </c>
      <c r="C48" s="289">
        <v>239758.06000000006</v>
      </c>
      <c r="D48" s="289">
        <v>31310846.099999756</v>
      </c>
      <c r="E48" s="289">
        <v>31550604.159999754</v>
      </c>
      <c r="F48" s="290">
        <v>30866769.649999756</v>
      </c>
      <c r="G48" s="290">
        <v>155004.93999999994</v>
      </c>
      <c r="H48" s="179">
        <v>-8.7381163220166091E-2</v>
      </c>
      <c r="I48" s="34"/>
    </row>
    <row r="49" spans="2:9" ht="10.5" customHeight="1" x14ac:dyDescent="0.2">
      <c r="B49" s="33" t="s">
        <v>306</v>
      </c>
      <c r="C49" s="289">
        <v>3340687.0699999779</v>
      </c>
      <c r="D49" s="289">
        <v>549536573.50000489</v>
      </c>
      <c r="E49" s="289">
        <v>552877260.57000494</v>
      </c>
      <c r="F49" s="290">
        <v>540131245.90000498</v>
      </c>
      <c r="G49" s="290">
        <v>3359149.1500000013</v>
      </c>
      <c r="H49" s="179">
        <v>2.6726207918053024E-2</v>
      </c>
      <c r="I49" s="34"/>
    </row>
    <row r="50" spans="2:9" ht="10.5" customHeight="1" x14ac:dyDescent="0.2">
      <c r="B50" s="33" t="s">
        <v>307</v>
      </c>
      <c r="C50" s="289">
        <v>532691729.65000814</v>
      </c>
      <c r="D50" s="289">
        <v>465399053.46000016</v>
      </c>
      <c r="E50" s="289">
        <v>998090783.11000848</v>
      </c>
      <c r="F50" s="290">
        <v>48293257.590000004</v>
      </c>
      <c r="G50" s="290">
        <v>6467212.5199999837</v>
      </c>
      <c r="H50" s="179">
        <v>4.4124408759236955E-2</v>
      </c>
      <c r="I50" s="34"/>
    </row>
    <row r="51" spans="2:9" ht="10.5" customHeight="1" x14ac:dyDescent="0.2">
      <c r="B51" s="33" t="s">
        <v>308</v>
      </c>
      <c r="C51" s="289">
        <v>767138021.71997595</v>
      </c>
      <c r="D51" s="289">
        <v>705177443.51999688</v>
      </c>
      <c r="E51" s="289">
        <v>1472315465.2399731</v>
      </c>
      <c r="F51" s="290">
        <v>210010065.83999902</v>
      </c>
      <c r="G51" s="290">
        <v>8359562.2400000161</v>
      </c>
      <c r="H51" s="179">
        <v>3.9433516903348842E-2</v>
      </c>
      <c r="I51" s="34"/>
    </row>
    <row r="52" spans="2:9" ht="10.5" customHeight="1" x14ac:dyDescent="0.2">
      <c r="B52" s="33" t="s">
        <v>309</v>
      </c>
      <c r="C52" s="289">
        <v>836121063.01000547</v>
      </c>
      <c r="D52" s="289">
        <v>1867646505.8900015</v>
      </c>
      <c r="E52" s="289">
        <v>2703767568.9000072</v>
      </c>
      <c r="F52" s="290">
        <v>625423111.66999912</v>
      </c>
      <c r="G52" s="290">
        <v>15779075.870000003</v>
      </c>
      <c r="H52" s="179">
        <v>5.7446699583181937E-2</v>
      </c>
      <c r="I52" s="34"/>
    </row>
    <row r="53" spans="2:9" ht="10.5" customHeight="1" x14ac:dyDescent="0.2">
      <c r="B53" s="33" t="s">
        <v>105</v>
      </c>
      <c r="C53" s="289">
        <v>2953629.1700000055</v>
      </c>
      <c r="D53" s="289">
        <v>31477002.370000143</v>
      </c>
      <c r="E53" s="289">
        <v>34430631.540000141</v>
      </c>
      <c r="F53" s="290">
        <v>30174001.630000159</v>
      </c>
      <c r="G53" s="290">
        <v>196098.30000000008</v>
      </c>
      <c r="H53" s="179">
        <v>6.0902552097208407E-3</v>
      </c>
      <c r="I53" s="34"/>
    </row>
    <row r="54" spans="2:9" ht="10.5" customHeight="1" x14ac:dyDescent="0.2">
      <c r="B54" s="16" t="s">
        <v>22</v>
      </c>
      <c r="C54" s="289">
        <v>1118224838.3000152</v>
      </c>
      <c r="D54" s="289">
        <v>768153205.31786156</v>
      </c>
      <c r="E54" s="289">
        <v>1886378043.617877</v>
      </c>
      <c r="F54" s="290">
        <v>162037907.02999988</v>
      </c>
      <c r="G54" s="290">
        <v>8631541.658249991</v>
      </c>
      <c r="H54" s="179">
        <v>4.4268548997330237E-2</v>
      </c>
      <c r="I54" s="34"/>
    </row>
    <row r="55" spans="2:9" ht="10.5" customHeight="1" x14ac:dyDescent="0.2">
      <c r="B55" s="16" t="s">
        <v>387</v>
      </c>
      <c r="C55" s="289">
        <v>907909.7272440152</v>
      </c>
      <c r="D55" s="289">
        <v>8221557.4854509896</v>
      </c>
      <c r="E55" s="289">
        <v>9129467.2126950044</v>
      </c>
      <c r="F55" s="290">
        <v>616203.05519999936</v>
      </c>
      <c r="G55" s="290">
        <v>13624.091435999995</v>
      </c>
      <c r="H55" s="179">
        <v>-0.42777216358707726</v>
      </c>
      <c r="I55" s="34"/>
    </row>
    <row r="56" spans="2:9" ht="10.5" customHeight="1" x14ac:dyDescent="0.2">
      <c r="B56" s="16" t="s">
        <v>107</v>
      </c>
      <c r="C56" s="289"/>
      <c r="D56" s="289">
        <v>1306371692.9700029</v>
      </c>
      <c r="E56" s="289">
        <v>1306371692.9700029</v>
      </c>
      <c r="F56" s="290">
        <v>1296715908.4300029</v>
      </c>
      <c r="G56" s="290">
        <v>6901161.1999999918</v>
      </c>
      <c r="H56" s="179">
        <v>0.12988266626692901</v>
      </c>
      <c r="I56" s="34"/>
    </row>
    <row r="57" spans="2:9" ht="10.5" customHeight="1" x14ac:dyDescent="0.2">
      <c r="B57" s="33" t="s">
        <v>110</v>
      </c>
      <c r="C57" s="289"/>
      <c r="D57" s="289">
        <v>398522641.45999706</v>
      </c>
      <c r="E57" s="289">
        <v>398522641.45999706</v>
      </c>
      <c r="F57" s="290">
        <v>398522641.45999706</v>
      </c>
      <c r="G57" s="290">
        <v>2103824.979999993</v>
      </c>
      <c r="H57" s="179">
        <v>0.12996024341701728</v>
      </c>
      <c r="I57" s="34"/>
    </row>
    <row r="58" spans="2:9" ht="10.5" customHeight="1" x14ac:dyDescent="0.2">
      <c r="B58" s="33" t="s">
        <v>109</v>
      </c>
      <c r="C58" s="289"/>
      <c r="D58" s="289">
        <v>693116009.52000594</v>
      </c>
      <c r="E58" s="289">
        <v>693116009.52000594</v>
      </c>
      <c r="F58" s="290">
        <v>693116009.52000594</v>
      </c>
      <c r="G58" s="290">
        <v>3639886.2199999988</v>
      </c>
      <c r="H58" s="179">
        <v>0.12998967412532636</v>
      </c>
      <c r="I58" s="34"/>
    </row>
    <row r="59" spans="2:9" ht="10.5" customHeight="1" x14ac:dyDescent="0.2">
      <c r="B59" s="33" t="s">
        <v>112</v>
      </c>
      <c r="C59" s="289"/>
      <c r="D59" s="289">
        <v>211708957.44999999</v>
      </c>
      <c r="E59" s="289">
        <v>211708957.44999999</v>
      </c>
      <c r="F59" s="290">
        <v>205076757.44999999</v>
      </c>
      <c r="G59" s="290">
        <v>1144950</v>
      </c>
      <c r="H59" s="179">
        <v>0.12919961986779427</v>
      </c>
      <c r="I59" s="34"/>
    </row>
    <row r="60" spans="2:9" ht="10.5" customHeight="1" x14ac:dyDescent="0.2">
      <c r="B60" s="33" t="s">
        <v>111</v>
      </c>
      <c r="C60" s="289"/>
      <c r="D60" s="289">
        <v>3024084.5400000005</v>
      </c>
      <c r="E60" s="289">
        <v>3024084.5400000005</v>
      </c>
      <c r="F60" s="290">
        <v>500</v>
      </c>
      <c r="G60" s="290">
        <v>12500</v>
      </c>
      <c r="H60" s="179">
        <v>0.14313736028551083</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2966843.6800000072</v>
      </c>
      <c r="D63" s="289">
        <v>27132700.520000011</v>
      </c>
      <c r="E63" s="289">
        <v>30099544.200000014</v>
      </c>
      <c r="F63" s="290">
        <v>29146660.820000015</v>
      </c>
      <c r="G63" s="290">
        <v>77497.560000000027</v>
      </c>
      <c r="H63" s="179">
        <v>-4.9598894663618887E-2</v>
      </c>
      <c r="I63" s="34"/>
    </row>
    <row r="64" spans="2:9" ht="10.5" customHeight="1" x14ac:dyDescent="0.2">
      <c r="B64" s="16" t="s">
        <v>381</v>
      </c>
      <c r="C64" s="289">
        <v>22630075.559999816</v>
      </c>
      <c r="D64" s="289">
        <v>26864955.42750008</v>
      </c>
      <c r="E64" s="289">
        <v>49495030.987499893</v>
      </c>
      <c r="F64" s="290">
        <v>213823.69999999998</v>
      </c>
      <c r="G64" s="290">
        <v>165225.88000000006</v>
      </c>
      <c r="H64" s="179">
        <v>0.29305550555837634</v>
      </c>
      <c r="I64" s="34"/>
    </row>
    <row r="65" spans="1:11" ht="10.5" customHeight="1" x14ac:dyDescent="0.2">
      <c r="B65" s="16" t="s">
        <v>418</v>
      </c>
      <c r="C65" s="289"/>
      <c r="D65" s="289">
        <v>735672.45736399991</v>
      </c>
      <c r="E65" s="289">
        <v>735672.45736399991</v>
      </c>
      <c r="F65" s="290"/>
      <c r="G65" s="290">
        <v>30856</v>
      </c>
      <c r="H65" s="179">
        <v>-0.22516746070409688</v>
      </c>
      <c r="I65" s="34"/>
    </row>
    <row r="66" spans="1:11" ht="10.5" customHeight="1" x14ac:dyDescent="0.2">
      <c r="B66" s="16" t="s">
        <v>417</v>
      </c>
      <c r="C66" s="289"/>
      <c r="D66" s="289">
        <v>2217423.533520001</v>
      </c>
      <c r="E66" s="289">
        <v>2217423.533520001</v>
      </c>
      <c r="F66" s="290"/>
      <c r="G66" s="290"/>
      <c r="H66" s="179">
        <v>6.660420415568602E-2</v>
      </c>
      <c r="I66" s="34"/>
    </row>
    <row r="67" spans="1:11" ht="10.5" customHeight="1" x14ac:dyDescent="0.2">
      <c r="B67" s="16" t="s">
        <v>441</v>
      </c>
      <c r="C67" s="289"/>
      <c r="D67" s="289">
        <v>132568643.90626603</v>
      </c>
      <c r="E67" s="289">
        <v>132568643.90626603</v>
      </c>
      <c r="F67" s="290"/>
      <c r="G67" s="290"/>
      <c r="H67" s="179">
        <v>0.16528392598968034</v>
      </c>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235412.55999999936</v>
      </c>
      <c r="D71" s="289">
        <v>5364064.8299999982</v>
      </c>
      <c r="E71" s="289">
        <v>5599477.3899999978</v>
      </c>
      <c r="F71" s="290"/>
      <c r="G71" s="290">
        <v>19533.830000000002</v>
      </c>
      <c r="H71" s="179">
        <v>-6.2061980380532233E-2</v>
      </c>
      <c r="I71" s="34"/>
    </row>
    <row r="72" spans="1:11" ht="10.5" customHeight="1" x14ac:dyDescent="0.2">
      <c r="B72" s="16" t="s">
        <v>92</v>
      </c>
      <c r="C72" s="289">
        <v>1000654.1999999994</v>
      </c>
      <c r="D72" s="289">
        <v>147812.31000000003</v>
      </c>
      <c r="E72" s="289">
        <v>1148466.5099999991</v>
      </c>
      <c r="F72" s="290">
        <v>7882.6400000000012</v>
      </c>
      <c r="G72" s="290">
        <v>3326.8099999999995</v>
      </c>
      <c r="H72" s="179">
        <v>-0.33161940653231003</v>
      </c>
      <c r="I72" s="34"/>
    </row>
    <row r="73" spans="1:11" ht="10.5" customHeight="1" x14ac:dyDescent="0.2">
      <c r="B73" s="16" t="s">
        <v>93</v>
      </c>
      <c r="C73" s="289">
        <v>1850728.5399999991</v>
      </c>
      <c r="D73" s="289">
        <v>317925.63</v>
      </c>
      <c r="E73" s="289">
        <v>2168654.169999999</v>
      </c>
      <c r="F73" s="290">
        <v>57195.929999999993</v>
      </c>
      <c r="G73" s="290">
        <v>6432.0300000000007</v>
      </c>
      <c r="H73" s="179">
        <v>-0.23488670502547571</v>
      </c>
      <c r="I73" s="34"/>
      <c r="K73" s="28"/>
    </row>
    <row r="74" spans="1:11" ht="10.5" customHeight="1" x14ac:dyDescent="0.2">
      <c r="B74" s="16" t="s">
        <v>91</v>
      </c>
      <c r="C74" s="289">
        <v>1468476.1800000002</v>
      </c>
      <c r="D74" s="289">
        <v>1116446.8099999996</v>
      </c>
      <c r="E74" s="289">
        <v>2584922.9899999998</v>
      </c>
      <c r="F74" s="290">
        <v>118204.42000000001</v>
      </c>
      <c r="G74" s="290">
        <v>10862.140000000001</v>
      </c>
      <c r="H74" s="179">
        <v>-4.7121531587690169E-2</v>
      </c>
      <c r="I74" s="34"/>
      <c r="K74" s="28"/>
    </row>
    <row r="75" spans="1:11" s="28" customFormat="1" ht="10.5" customHeight="1" x14ac:dyDescent="0.2">
      <c r="A75" s="24"/>
      <c r="B75" s="16" t="s">
        <v>100</v>
      </c>
      <c r="C75" s="289">
        <v>588796.35000000009</v>
      </c>
      <c r="D75" s="289">
        <v>1609794.2136749998</v>
      </c>
      <c r="E75" s="289">
        <v>2198590.5636749999</v>
      </c>
      <c r="F75" s="290">
        <v>28975.71999999995</v>
      </c>
      <c r="G75" s="290">
        <v>7913.3000000000011</v>
      </c>
      <c r="H75" s="179">
        <v>-5.7648708277545313E-2</v>
      </c>
      <c r="I75" s="27"/>
      <c r="J75" s="5"/>
      <c r="K75" s="5"/>
    </row>
    <row r="76" spans="1:11" s="28" customFormat="1" ht="10.5" customHeight="1" x14ac:dyDescent="0.2">
      <c r="A76" s="24"/>
      <c r="B76" s="16" t="s">
        <v>388</v>
      </c>
      <c r="C76" s="289">
        <v>9448.7927560000044</v>
      </c>
      <c r="D76" s="289">
        <v>85563.344548999841</v>
      </c>
      <c r="E76" s="289">
        <v>95012.137304999836</v>
      </c>
      <c r="F76" s="290">
        <v>6412.9447999999984</v>
      </c>
      <c r="G76" s="290">
        <v>141.78856400000009</v>
      </c>
      <c r="H76" s="179">
        <v>-0.4277721635870777</v>
      </c>
      <c r="I76" s="27"/>
      <c r="J76" s="5"/>
      <c r="K76" s="5"/>
    </row>
    <row r="77" spans="1:11" ht="10.5" customHeight="1" x14ac:dyDescent="0.2">
      <c r="B77" s="16" t="s">
        <v>97</v>
      </c>
      <c r="C77" s="289"/>
      <c r="D77" s="289">
        <v>97.5</v>
      </c>
      <c r="E77" s="289">
        <v>97.5</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5835246.2404500004</v>
      </c>
      <c r="E79" s="289">
        <v>5835246.2404500004</v>
      </c>
      <c r="F79" s="290"/>
      <c r="G79" s="290"/>
      <c r="H79" s="179">
        <v>0.1137242413243793</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3419951.9599999981</v>
      </c>
      <c r="E81" s="289">
        <v>3419951.9599999981</v>
      </c>
      <c r="F81" s="290">
        <v>3418601.9599999981</v>
      </c>
      <c r="G81" s="290">
        <v>27189.08</v>
      </c>
      <c r="H81" s="179">
        <v>-7.8307690504915928E-2</v>
      </c>
      <c r="I81" s="34"/>
    </row>
    <row r="82" spans="1:11" ht="10.5" customHeight="1" x14ac:dyDescent="0.2">
      <c r="B82" s="16" t="s">
        <v>489</v>
      </c>
      <c r="C82" s="289"/>
      <c r="D82" s="289">
        <v>2306391.0466500013</v>
      </c>
      <c r="E82" s="289">
        <v>2306391.0466500013</v>
      </c>
      <c r="F82" s="290"/>
      <c r="G82" s="290"/>
      <c r="H82" s="179">
        <v>-0.28321829459751791</v>
      </c>
      <c r="I82" s="34"/>
    </row>
    <row r="83" spans="1:11" ht="10.5" customHeight="1" x14ac:dyDescent="0.2">
      <c r="B83" s="268" t="s">
        <v>487</v>
      </c>
      <c r="C83" s="289"/>
      <c r="D83" s="289">
        <v>133363.43599999999</v>
      </c>
      <c r="E83" s="289">
        <v>133363.43599999999</v>
      </c>
      <c r="F83" s="290"/>
      <c r="G83" s="290"/>
      <c r="H83" s="179">
        <v>-0.11829009172019433</v>
      </c>
      <c r="I83" s="34"/>
    </row>
    <row r="84" spans="1:11" ht="10.5" customHeight="1" x14ac:dyDescent="0.2">
      <c r="B84" s="16" t="s">
        <v>420</v>
      </c>
      <c r="C84" s="289"/>
      <c r="D84" s="289">
        <v>10078459.281927997</v>
      </c>
      <c r="E84" s="289">
        <v>10078459.281927997</v>
      </c>
      <c r="F84" s="290"/>
      <c r="G84" s="290"/>
      <c r="H84" s="179">
        <v>0.24484519777652403</v>
      </c>
      <c r="I84" s="34"/>
    </row>
    <row r="85" spans="1:11" ht="10.5" customHeight="1" x14ac:dyDescent="0.2">
      <c r="B85" s="574" t="s">
        <v>447</v>
      </c>
      <c r="C85" s="289"/>
      <c r="D85" s="289">
        <v>53490</v>
      </c>
      <c r="E85" s="289">
        <v>53490</v>
      </c>
      <c r="F85" s="290"/>
      <c r="G85" s="290"/>
      <c r="H85" s="179">
        <v>-0.81087645979401124</v>
      </c>
      <c r="I85" s="34"/>
    </row>
    <row r="86" spans="1:11" ht="10.5" hidden="1" customHeight="1" x14ac:dyDescent="0.2">
      <c r="B86" s="574"/>
      <c r="C86" s="289"/>
      <c r="D86" s="289"/>
      <c r="E86" s="289"/>
      <c r="F86" s="290"/>
      <c r="G86" s="290"/>
      <c r="H86" s="179"/>
      <c r="I86" s="34"/>
    </row>
    <row r="87" spans="1:11" ht="10.5" customHeight="1" x14ac:dyDescent="0.2">
      <c r="B87" s="16" t="s">
        <v>99</v>
      </c>
      <c r="C87" s="289">
        <v>2898799.7700000708</v>
      </c>
      <c r="D87" s="289">
        <v>2610351.4172559986</v>
      </c>
      <c r="E87" s="289">
        <v>5509151.1872560689</v>
      </c>
      <c r="F87" s="290">
        <v>451341.88631200005</v>
      </c>
      <c r="G87" s="290">
        <v>20192.777158999997</v>
      </c>
      <c r="H87" s="179">
        <v>2.3517699299808514E-2</v>
      </c>
      <c r="I87" s="34"/>
    </row>
    <row r="88" spans="1:11" ht="10.5" customHeight="1" x14ac:dyDescent="0.2">
      <c r="B88" s="16" t="s">
        <v>283</v>
      </c>
      <c r="C88" s="289"/>
      <c r="D88" s="289">
        <v>-20613354</v>
      </c>
      <c r="E88" s="289">
        <v>-20613354</v>
      </c>
      <c r="F88" s="290">
        <v>-184032</v>
      </c>
      <c r="G88" s="290">
        <v>-148296</v>
      </c>
      <c r="H88" s="179">
        <v>9.4757078356876079E-2</v>
      </c>
      <c r="I88" s="34"/>
    </row>
    <row r="89" spans="1:11" ht="10.5" customHeight="1" x14ac:dyDescent="0.2">
      <c r="B89" s="16" t="s">
        <v>279</v>
      </c>
      <c r="C89" s="289">
        <v>78.900000000000006</v>
      </c>
      <c r="D89" s="289">
        <v>-168301982</v>
      </c>
      <c r="E89" s="289">
        <v>-168301903.09999999</v>
      </c>
      <c r="F89" s="290">
        <v>-652151</v>
      </c>
      <c r="G89" s="290">
        <v>-975276</v>
      </c>
      <c r="H89" s="179">
        <v>0.43819656800770002</v>
      </c>
      <c r="I89" s="20"/>
    </row>
    <row r="90" spans="1:11" s="28" customFormat="1" ht="15.75" customHeight="1" x14ac:dyDescent="0.2">
      <c r="A90" s="24"/>
      <c r="B90" s="35" t="s">
        <v>108</v>
      </c>
      <c r="C90" s="291">
        <v>3347602229.4200048</v>
      </c>
      <c r="D90" s="291">
        <v>6959463285.7434788</v>
      </c>
      <c r="E90" s="291">
        <v>10307065515.163483</v>
      </c>
      <c r="F90" s="292">
        <v>3987968138.1063199</v>
      </c>
      <c r="G90" s="292">
        <v>56937540.815408982</v>
      </c>
      <c r="H90" s="178">
        <v>5.101605508637963E-2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3261605810.599957</v>
      </c>
      <c r="D92" s="289">
        <v>2051770574.0395441</v>
      </c>
      <c r="E92" s="289">
        <v>5313376384.6395016</v>
      </c>
      <c r="F92" s="290">
        <v>256641344.70999992</v>
      </c>
      <c r="G92" s="290">
        <v>30754385.485499971</v>
      </c>
      <c r="H92" s="179">
        <v>6.3157041558441041E-2</v>
      </c>
      <c r="I92" s="36"/>
      <c r="K92" s="5"/>
    </row>
    <row r="93" spans="1:11" ht="10.5" customHeight="1" x14ac:dyDescent="0.2">
      <c r="B93" s="16" t="s">
        <v>387</v>
      </c>
      <c r="C93" s="289">
        <v>1012739.9199320164</v>
      </c>
      <c r="D93" s="289">
        <v>10012938.880682988</v>
      </c>
      <c r="E93" s="289">
        <v>11025678.800615003</v>
      </c>
      <c r="F93" s="290">
        <v>672301.51839999936</v>
      </c>
      <c r="G93" s="290">
        <v>15581.480635999993</v>
      </c>
      <c r="H93" s="179">
        <v>-0.44956489079649564</v>
      </c>
      <c r="I93" s="34"/>
    </row>
    <row r="94" spans="1:11" ht="10.5" customHeight="1" x14ac:dyDescent="0.2">
      <c r="B94" s="16" t="s">
        <v>104</v>
      </c>
      <c r="C94" s="289">
        <v>2364986690.1299915</v>
      </c>
      <c r="D94" s="289">
        <v>5001891287.3500051</v>
      </c>
      <c r="E94" s="289">
        <v>7366877977.4799976</v>
      </c>
      <c r="F94" s="290">
        <v>2522529523.6200051</v>
      </c>
      <c r="G94" s="290">
        <v>43909459.869999997</v>
      </c>
      <c r="H94" s="179">
        <v>4.4085073629672289E-2</v>
      </c>
      <c r="I94" s="34"/>
      <c r="K94" s="28"/>
    </row>
    <row r="95" spans="1:11" ht="10.5" customHeight="1" x14ac:dyDescent="0.2">
      <c r="B95" s="33" t="s">
        <v>106</v>
      </c>
      <c r="C95" s="289">
        <v>2361418822.919992</v>
      </c>
      <c r="D95" s="289">
        <v>4966730883.6100054</v>
      </c>
      <c r="E95" s="289">
        <v>7328149706.5299978</v>
      </c>
      <c r="F95" s="290">
        <v>2488829590.0600052</v>
      </c>
      <c r="G95" s="290">
        <v>43697509.059999995</v>
      </c>
      <c r="H95" s="179">
        <v>4.4371787353163494E-2</v>
      </c>
      <c r="I95" s="34"/>
      <c r="K95" s="28"/>
    </row>
    <row r="96" spans="1:11" s="28" customFormat="1" ht="10.5" customHeight="1" x14ac:dyDescent="0.2">
      <c r="A96" s="24"/>
      <c r="B96" s="33" t="s">
        <v>304</v>
      </c>
      <c r="C96" s="289">
        <v>65188727.659999482</v>
      </c>
      <c r="D96" s="289">
        <v>1198573897.4200017</v>
      </c>
      <c r="E96" s="289">
        <v>1263762625.0800011</v>
      </c>
      <c r="F96" s="290">
        <v>1012777215.0300016</v>
      </c>
      <c r="G96" s="290">
        <v>7942082.6999999946</v>
      </c>
      <c r="H96" s="179">
        <v>3.826500719288739E-2</v>
      </c>
      <c r="I96" s="27"/>
      <c r="J96" s="5"/>
    </row>
    <row r="97" spans="1:11" s="28" customFormat="1" ht="10.5" customHeight="1" x14ac:dyDescent="0.2">
      <c r="A97" s="24"/>
      <c r="B97" s="33" t="s">
        <v>305</v>
      </c>
      <c r="C97" s="289">
        <v>241274.78000000006</v>
      </c>
      <c r="D97" s="289">
        <v>31312998.439999755</v>
      </c>
      <c r="E97" s="289">
        <v>31554273.219999753</v>
      </c>
      <c r="F97" s="290">
        <v>30867873.929999754</v>
      </c>
      <c r="G97" s="290">
        <v>155004.93999999994</v>
      </c>
      <c r="H97" s="179">
        <v>-8.7398604027179916E-2</v>
      </c>
      <c r="I97" s="27"/>
      <c r="J97" s="5"/>
    </row>
    <row r="98" spans="1:11" s="28" customFormat="1" ht="10.5" customHeight="1" x14ac:dyDescent="0.2">
      <c r="A98" s="24"/>
      <c r="B98" s="33" t="s">
        <v>306</v>
      </c>
      <c r="C98" s="289">
        <v>3346492.3699999782</v>
      </c>
      <c r="D98" s="289">
        <v>549729464.67000508</v>
      </c>
      <c r="E98" s="289">
        <v>553075957.04000497</v>
      </c>
      <c r="F98" s="290">
        <v>540300405.16000497</v>
      </c>
      <c r="G98" s="290">
        <v>3359713.8000000012</v>
      </c>
      <c r="H98" s="179">
        <v>2.674614088773164E-2</v>
      </c>
      <c r="I98" s="27"/>
      <c r="J98" s="5"/>
    </row>
    <row r="99" spans="1:11" s="28" customFormat="1" ht="10.5" customHeight="1" x14ac:dyDescent="0.2">
      <c r="A99" s="24"/>
      <c r="B99" s="33" t="s">
        <v>307</v>
      </c>
      <c r="C99" s="289">
        <v>593332506.9700104</v>
      </c>
      <c r="D99" s="289">
        <v>520486923.86999995</v>
      </c>
      <c r="E99" s="289">
        <v>1113819430.8400106</v>
      </c>
      <c r="F99" s="290">
        <v>51772891.790000007</v>
      </c>
      <c r="G99" s="290">
        <v>7076684.1199999833</v>
      </c>
      <c r="H99" s="179">
        <v>2.7099630623952375E-2</v>
      </c>
      <c r="I99" s="27"/>
      <c r="J99" s="5"/>
    </row>
    <row r="100" spans="1:11" s="28" customFormat="1" ht="10.5" customHeight="1" x14ac:dyDescent="0.2">
      <c r="A100" s="24"/>
      <c r="B100" s="33" t="s">
        <v>308</v>
      </c>
      <c r="C100" s="289">
        <v>770082252.19997609</v>
      </c>
      <c r="D100" s="289">
        <v>705572992.19999671</v>
      </c>
      <c r="E100" s="289">
        <v>1475655244.3999729</v>
      </c>
      <c r="F100" s="290">
        <v>210074268.95999897</v>
      </c>
      <c r="G100" s="290">
        <v>8378157.7600000156</v>
      </c>
      <c r="H100" s="179">
        <v>3.9827635426744168E-2</v>
      </c>
      <c r="I100" s="27"/>
      <c r="J100" s="5"/>
    </row>
    <row r="101" spans="1:11" s="28" customFormat="1" ht="10.5" customHeight="1" x14ac:dyDescent="0.2">
      <c r="A101" s="24"/>
      <c r="B101" s="33" t="s">
        <v>309</v>
      </c>
      <c r="C101" s="289">
        <v>929227568.94000578</v>
      </c>
      <c r="D101" s="289">
        <v>1961054607.0100026</v>
      </c>
      <c r="E101" s="289">
        <v>2890282175.9500079</v>
      </c>
      <c r="F101" s="290">
        <v>643036935.1899991</v>
      </c>
      <c r="G101" s="290">
        <v>16785865.740000002</v>
      </c>
      <c r="H101" s="179">
        <v>6.1509574920148191E-2</v>
      </c>
      <c r="I101" s="27"/>
      <c r="J101" s="5"/>
      <c r="K101" s="5"/>
    </row>
    <row r="102" spans="1:11" s="28" customFormat="1" ht="10.5" customHeight="1" x14ac:dyDescent="0.2">
      <c r="A102" s="24"/>
      <c r="B102" s="33" t="s">
        <v>105</v>
      </c>
      <c r="C102" s="289">
        <v>3567867.2100000093</v>
      </c>
      <c r="D102" s="289">
        <v>35160403.740000144</v>
      </c>
      <c r="E102" s="289">
        <v>38728270.950000152</v>
      </c>
      <c r="F102" s="290">
        <v>33699933.560000159</v>
      </c>
      <c r="G102" s="290">
        <v>211950.81000000011</v>
      </c>
      <c r="H102" s="179">
        <v>-7.4735893191613112E-3</v>
      </c>
      <c r="I102" s="27"/>
      <c r="J102" s="5"/>
      <c r="K102" s="5"/>
    </row>
    <row r="103" spans="1:11" ht="10.5" customHeight="1" x14ac:dyDescent="0.2">
      <c r="B103" s="16" t="s">
        <v>100</v>
      </c>
      <c r="C103" s="289">
        <v>65577202.260001026</v>
      </c>
      <c r="D103" s="289">
        <v>318845284.75826466</v>
      </c>
      <c r="E103" s="289">
        <v>384422487.01826566</v>
      </c>
      <c r="F103" s="290">
        <v>202724.78999999992</v>
      </c>
      <c r="G103" s="290">
        <v>1269435.3100000005</v>
      </c>
      <c r="H103" s="179">
        <v>-4.3376384720072769E-2</v>
      </c>
      <c r="I103" s="34"/>
    </row>
    <row r="104" spans="1:11" ht="10.5" customHeight="1" x14ac:dyDescent="0.2">
      <c r="B104" s="16" t="s">
        <v>388</v>
      </c>
      <c r="C104" s="289">
        <v>150468.02006799844</v>
      </c>
      <c r="D104" s="289">
        <v>2495357.829317003</v>
      </c>
      <c r="E104" s="289">
        <v>2645825.8493850022</v>
      </c>
      <c r="F104" s="290">
        <v>81877.481600000028</v>
      </c>
      <c r="G104" s="290">
        <v>2774.8993640000003</v>
      </c>
      <c r="H104" s="179">
        <v>-0.53170661073598957</v>
      </c>
      <c r="I104" s="34"/>
    </row>
    <row r="105" spans="1:11" ht="10.5" customHeight="1" x14ac:dyDescent="0.2">
      <c r="B105" s="16" t="s">
        <v>107</v>
      </c>
      <c r="C105" s="289"/>
      <c r="D105" s="289">
        <v>1306371692.9700029</v>
      </c>
      <c r="E105" s="289">
        <v>1306371692.9700029</v>
      </c>
      <c r="F105" s="290">
        <v>1296715908.4300029</v>
      </c>
      <c r="G105" s="290">
        <v>6901161.1999999918</v>
      </c>
      <c r="H105" s="179">
        <v>0.12988266626692901</v>
      </c>
      <c r="I105" s="34"/>
      <c r="K105" s="28"/>
    </row>
    <row r="106" spans="1:11" ht="10.5" customHeight="1" x14ac:dyDescent="0.2">
      <c r="B106" s="33" t="s">
        <v>110</v>
      </c>
      <c r="C106" s="289"/>
      <c r="D106" s="289">
        <v>398522641.45999706</v>
      </c>
      <c r="E106" s="289">
        <v>398522641.45999706</v>
      </c>
      <c r="F106" s="290">
        <v>398522641.45999706</v>
      </c>
      <c r="G106" s="290">
        <v>2103824.979999993</v>
      </c>
      <c r="H106" s="179">
        <v>0.12996024341701728</v>
      </c>
      <c r="I106" s="34"/>
    </row>
    <row r="107" spans="1:11" s="28" customFormat="1" ht="10.5" customHeight="1" x14ac:dyDescent="0.2">
      <c r="A107" s="24"/>
      <c r="B107" s="33" t="s">
        <v>109</v>
      </c>
      <c r="C107" s="289"/>
      <c r="D107" s="289">
        <v>693116009.52000594</v>
      </c>
      <c r="E107" s="289">
        <v>693116009.52000594</v>
      </c>
      <c r="F107" s="290">
        <v>693116009.52000594</v>
      </c>
      <c r="G107" s="290">
        <v>3639886.2199999988</v>
      </c>
      <c r="H107" s="179">
        <v>0.12998967412532636</v>
      </c>
      <c r="I107" s="27"/>
      <c r="J107" s="5"/>
      <c r="K107" s="5"/>
    </row>
    <row r="108" spans="1:11" ht="10.5" customHeight="1" x14ac:dyDescent="0.2">
      <c r="B108" s="33" t="s">
        <v>112</v>
      </c>
      <c r="C108" s="289"/>
      <c r="D108" s="289">
        <v>211708957.44999999</v>
      </c>
      <c r="E108" s="289">
        <v>211708957.44999999</v>
      </c>
      <c r="F108" s="290">
        <v>205076757.44999999</v>
      </c>
      <c r="G108" s="290">
        <v>1144950</v>
      </c>
      <c r="H108" s="179">
        <v>0.12919961986779427</v>
      </c>
      <c r="I108" s="34"/>
    </row>
    <row r="109" spans="1:11" ht="10.5" customHeight="1" x14ac:dyDescent="0.2">
      <c r="B109" s="33" t="s">
        <v>111</v>
      </c>
      <c r="C109" s="289"/>
      <c r="D109" s="289">
        <v>3024084.5400000005</v>
      </c>
      <c r="E109" s="289">
        <v>3024084.5400000005</v>
      </c>
      <c r="F109" s="290">
        <v>500</v>
      </c>
      <c r="G109" s="290">
        <v>12500</v>
      </c>
      <c r="H109" s="179">
        <v>0.14313736028551083</v>
      </c>
      <c r="I109" s="34"/>
    </row>
    <row r="110" spans="1:11" ht="10.5" customHeight="1" x14ac:dyDescent="0.2">
      <c r="B110" s="16" t="s">
        <v>97</v>
      </c>
      <c r="C110" s="289"/>
      <c r="D110" s="289">
        <v>97.5</v>
      </c>
      <c r="E110" s="289">
        <v>97.5</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630100297.53292918</v>
      </c>
      <c r="E112" s="289">
        <v>630100297.53292918</v>
      </c>
      <c r="F112" s="290"/>
      <c r="G112" s="290"/>
      <c r="H112" s="179">
        <v>6.9043575545275626E-2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v>138.52500000000001</v>
      </c>
      <c r="E114" s="289">
        <v>138.52500000000001</v>
      </c>
      <c r="F114" s="290"/>
      <c r="G114" s="290"/>
      <c r="H114" s="179"/>
      <c r="I114" s="34"/>
      <c r="K114" s="40"/>
    </row>
    <row r="115" spans="1:11" s="40" customFormat="1" ht="10.5" customHeight="1" x14ac:dyDescent="0.25">
      <c r="A115" s="38"/>
      <c r="B115" s="16" t="s">
        <v>95</v>
      </c>
      <c r="C115" s="289">
        <v>3248590.4000000078</v>
      </c>
      <c r="D115" s="289">
        <v>28170971.250000015</v>
      </c>
      <c r="E115" s="289">
        <v>31419561.650000025</v>
      </c>
      <c r="F115" s="290">
        <v>30465531.070000023</v>
      </c>
      <c r="G115" s="290">
        <v>81427.960000000036</v>
      </c>
      <c r="H115" s="285">
        <v>-5.208668071779754E-2</v>
      </c>
      <c r="I115" s="39"/>
      <c r="J115" s="5"/>
    </row>
    <row r="116" spans="1:11" s="40" customFormat="1" ht="10.5" customHeight="1" x14ac:dyDescent="0.25">
      <c r="A116" s="38"/>
      <c r="B116" s="16" t="s">
        <v>381</v>
      </c>
      <c r="C116" s="289">
        <v>75788279.539999247</v>
      </c>
      <c r="D116" s="289">
        <v>58840559.188831121</v>
      </c>
      <c r="E116" s="289">
        <v>134628838.72883037</v>
      </c>
      <c r="F116" s="290">
        <v>220204.69999999998</v>
      </c>
      <c r="G116" s="290">
        <v>806408.58250000014</v>
      </c>
      <c r="H116" s="285">
        <v>0.12282612814781557</v>
      </c>
      <c r="I116" s="39"/>
      <c r="J116" s="5"/>
      <c r="K116" s="5"/>
    </row>
    <row r="117" spans="1:11" s="40" customFormat="1" ht="10.5" customHeight="1" x14ac:dyDescent="0.25">
      <c r="A117" s="38"/>
      <c r="B117" s="16" t="s">
        <v>418</v>
      </c>
      <c r="C117" s="289"/>
      <c r="D117" s="289">
        <v>735672.45736399991</v>
      </c>
      <c r="E117" s="289">
        <v>735672.45736399991</v>
      </c>
      <c r="F117" s="290"/>
      <c r="G117" s="290">
        <v>30856</v>
      </c>
      <c r="H117" s="285">
        <v>-0.22516746070409688</v>
      </c>
      <c r="I117" s="39"/>
      <c r="J117" s="5"/>
      <c r="K117" s="5"/>
    </row>
    <row r="118" spans="1:11" ht="10.5" customHeight="1" x14ac:dyDescent="0.2">
      <c r="B118" s="16" t="s">
        <v>417</v>
      </c>
      <c r="C118" s="289"/>
      <c r="D118" s="289">
        <v>8201983.3263149923</v>
      </c>
      <c r="E118" s="289">
        <v>8201983.3263149923</v>
      </c>
      <c r="F118" s="290"/>
      <c r="G118" s="290"/>
      <c r="H118" s="179">
        <v>9.2366314793546067E-3</v>
      </c>
      <c r="I118" s="34"/>
    </row>
    <row r="119" spans="1:11" ht="10.5" customHeight="1" x14ac:dyDescent="0.2">
      <c r="B119" s="16" t="s">
        <v>441</v>
      </c>
      <c r="C119" s="289"/>
      <c r="D119" s="289">
        <v>642525126.32243443</v>
      </c>
      <c r="E119" s="289">
        <v>642525126.32243443</v>
      </c>
      <c r="F119" s="290"/>
      <c r="G119" s="290"/>
      <c r="H119" s="179">
        <v>8.1023209383025652E-2</v>
      </c>
      <c r="I119" s="34"/>
    </row>
    <row r="120" spans="1:11" ht="10.5" customHeight="1" x14ac:dyDescent="0.2">
      <c r="B120" s="16" t="s">
        <v>346</v>
      </c>
      <c r="C120" s="289"/>
      <c r="D120" s="289">
        <v>82984</v>
      </c>
      <c r="E120" s="289">
        <v>82984</v>
      </c>
      <c r="F120" s="290"/>
      <c r="G120" s="290"/>
      <c r="H120" s="179">
        <v>0.27266313932980601</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13183033.41</v>
      </c>
      <c r="D123" s="289">
        <v>7771032.5799999991</v>
      </c>
      <c r="E123" s="289">
        <v>20954065.990000002</v>
      </c>
      <c r="F123" s="290">
        <v>686656.20000000007</v>
      </c>
      <c r="G123" s="290">
        <v>144432.29999999999</v>
      </c>
      <c r="H123" s="179">
        <v>-1.3854958178600718E-3</v>
      </c>
      <c r="I123" s="34"/>
    </row>
    <row r="124" spans="1:11" ht="10.5" customHeight="1" x14ac:dyDescent="0.2">
      <c r="B124" s="16" t="s">
        <v>94</v>
      </c>
      <c r="C124" s="289">
        <v>235412.55999999936</v>
      </c>
      <c r="D124" s="289">
        <v>5364064.8299999982</v>
      </c>
      <c r="E124" s="289">
        <v>5599477.3899999978</v>
      </c>
      <c r="F124" s="290"/>
      <c r="G124" s="290">
        <v>19533.830000000002</v>
      </c>
      <c r="H124" s="179">
        <v>-6.2061980380532233E-2</v>
      </c>
      <c r="I124" s="34"/>
    </row>
    <row r="125" spans="1:11" s="28" customFormat="1" ht="10.5" customHeight="1" x14ac:dyDescent="0.2">
      <c r="A125" s="24"/>
      <c r="B125" s="16" t="s">
        <v>92</v>
      </c>
      <c r="C125" s="289">
        <v>1000654.1999999994</v>
      </c>
      <c r="D125" s="289">
        <v>147812.31000000003</v>
      </c>
      <c r="E125" s="289">
        <v>1148466.5099999991</v>
      </c>
      <c r="F125" s="290">
        <v>7882.6400000000012</v>
      </c>
      <c r="G125" s="290">
        <v>3326.8099999999995</v>
      </c>
      <c r="H125" s="179">
        <v>-0.33161940653231003</v>
      </c>
      <c r="I125" s="27"/>
      <c r="J125" s="5"/>
      <c r="K125" s="5"/>
    </row>
    <row r="126" spans="1:11" ht="10.5" customHeight="1" x14ac:dyDescent="0.2">
      <c r="B126" s="16" t="s">
        <v>93</v>
      </c>
      <c r="C126" s="289">
        <v>1850728.5399999991</v>
      </c>
      <c r="D126" s="289">
        <v>317925.63</v>
      </c>
      <c r="E126" s="289">
        <v>2168654.169999999</v>
      </c>
      <c r="F126" s="290">
        <v>57195.929999999993</v>
      </c>
      <c r="G126" s="290">
        <v>6432.0300000000007</v>
      </c>
      <c r="H126" s="179">
        <v>-0.23488670502547571</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3419951.9599999981</v>
      </c>
      <c r="E129" s="289">
        <v>3419951.9599999981</v>
      </c>
      <c r="F129" s="290">
        <v>3418601.9599999981</v>
      </c>
      <c r="G129" s="290">
        <v>27189.08</v>
      </c>
      <c r="H129" s="179">
        <v>-7.8307690504915928E-2</v>
      </c>
      <c r="I129" s="34"/>
    </row>
    <row r="130" spans="1:11" ht="10.5" customHeight="1" x14ac:dyDescent="0.2">
      <c r="B130" s="16" t="s">
        <v>489</v>
      </c>
      <c r="C130" s="289"/>
      <c r="D130" s="289">
        <v>27514270.750050016</v>
      </c>
      <c r="E130" s="289">
        <v>27514270.750050016</v>
      </c>
      <c r="F130" s="290"/>
      <c r="G130" s="290"/>
      <c r="H130" s="179"/>
      <c r="I130" s="34"/>
    </row>
    <row r="131" spans="1:11" ht="10.5" customHeight="1" x14ac:dyDescent="0.2">
      <c r="B131" s="268" t="s">
        <v>487</v>
      </c>
      <c r="C131" s="289"/>
      <c r="D131" s="289">
        <v>22991106.116449993</v>
      </c>
      <c r="E131" s="289">
        <v>22991106.116449993</v>
      </c>
      <c r="F131" s="290"/>
      <c r="G131" s="290"/>
      <c r="H131" s="179">
        <v>0.26648147379716214</v>
      </c>
      <c r="I131" s="34"/>
    </row>
    <row r="132" spans="1:11" ht="10.5" customHeight="1" x14ac:dyDescent="0.2">
      <c r="B132" s="16" t="s">
        <v>420</v>
      </c>
      <c r="C132" s="289"/>
      <c r="D132" s="289">
        <v>43916443.124175996</v>
      </c>
      <c r="E132" s="289">
        <v>43916443.124175996</v>
      </c>
      <c r="F132" s="290"/>
      <c r="G132" s="290"/>
      <c r="H132" s="179">
        <v>0.13371161569723578</v>
      </c>
      <c r="I132" s="34"/>
    </row>
    <row r="133" spans="1:11" ht="10.5" customHeight="1" x14ac:dyDescent="0.2">
      <c r="B133" s="574" t="s">
        <v>449</v>
      </c>
      <c r="C133" s="289"/>
      <c r="D133" s="289">
        <v>92356.56</v>
      </c>
      <c r="E133" s="289">
        <v>92356.56</v>
      </c>
      <c r="F133" s="290"/>
      <c r="G133" s="290"/>
      <c r="H133" s="179">
        <v>-0.74759553657076805</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4232010.1700000707</v>
      </c>
      <c r="D135" s="289">
        <v>5119401.602150999</v>
      </c>
      <c r="E135" s="289">
        <v>9351411.7721510697</v>
      </c>
      <c r="F135" s="290">
        <v>1808142.4668139999</v>
      </c>
      <c r="G135" s="290">
        <v>35059.164111999999</v>
      </c>
      <c r="H135" s="179">
        <v>1.0712277437662898E-2</v>
      </c>
      <c r="I135" s="34"/>
    </row>
    <row r="136" spans="1:11" ht="10.5" customHeight="1" x14ac:dyDescent="0.2">
      <c r="B136" s="16" t="s">
        <v>283</v>
      </c>
      <c r="C136" s="289"/>
      <c r="D136" s="289">
        <v>-24072463.07</v>
      </c>
      <c r="E136" s="289">
        <v>-24072463.07</v>
      </c>
      <c r="F136" s="290">
        <v>-184392</v>
      </c>
      <c r="G136" s="290">
        <v>-175560</v>
      </c>
      <c r="H136" s="179">
        <v>0.11838735279135637</v>
      </c>
      <c r="I136" s="34"/>
      <c r="K136" s="28"/>
    </row>
    <row r="137" spans="1:11" ht="10.5" customHeight="1" x14ac:dyDescent="0.2">
      <c r="B137" s="16" t="s">
        <v>279</v>
      </c>
      <c r="C137" s="289">
        <v>340.77</v>
      </c>
      <c r="D137" s="289">
        <v>-346128749.80000001</v>
      </c>
      <c r="E137" s="289">
        <v>-346128409.03000003</v>
      </c>
      <c r="F137" s="290">
        <v>-722333</v>
      </c>
      <c r="G137" s="290">
        <v>-2274660</v>
      </c>
      <c r="H137" s="179">
        <v>0.43034303946315999</v>
      </c>
      <c r="I137" s="34"/>
    </row>
    <row r="138" spans="1:11" s="28" customFormat="1" ht="10.5" customHeight="1" x14ac:dyDescent="0.2">
      <c r="A138" s="24"/>
      <c r="B138" s="29" t="s">
        <v>113</v>
      </c>
      <c r="C138" s="291">
        <v>5792871960.519948</v>
      </c>
      <c r="D138" s="291">
        <v>9806498118.5235176</v>
      </c>
      <c r="E138" s="291">
        <v>15599370079.043467</v>
      </c>
      <c r="F138" s="292">
        <v>4112601170.5168214</v>
      </c>
      <c r="G138" s="292">
        <v>81557244.002111971</v>
      </c>
      <c r="H138" s="178">
        <v>5.2256066139790835E-2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25264475.589999896</v>
      </c>
      <c r="D140" s="289">
        <v>147683183.44000044</v>
      </c>
      <c r="E140" s="289">
        <v>172947659.03000033</v>
      </c>
      <c r="F140" s="290">
        <v>80239.059999999983</v>
      </c>
      <c r="G140" s="290">
        <v>1195927.4800000004</v>
      </c>
      <c r="H140" s="179">
        <v>7.4695659327450592E-2</v>
      </c>
      <c r="I140" s="34"/>
    </row>
    <row r="141" spans="1:11" ht="10.5" customHeight="1" x14ac:dyDescent="0.2">
      <c r="B141" s="16" t="s">
        <v>100</v>
      </c>
      <c r="C141" s="289">
        <v>581253.33999999869</v>
      </c>
      <c r="D141" s="289">
        <v>13890169.179999998</v>
      </c>
      <c r="E141" s="289">
        <v>14471422.519999996</v>
      </c>
      <c r="F141" s="290"/>
      <c r="G141" s="290">
        <v>101377.55000000003</v>
      </c>
      <c r="H141" s="179">
        <v>0.3922515565386433</v>
      </c>
      <c r="I141" s="34"/>
    </row>
    <row r="142" spans="1:11" ht="10.5" customHeight="1" x14ac:dyDescent="0.2">
      <c r="B142" s="16" t="s">
        <v>177</v>
      </c>
      <c r="C142" s="289">
        <v>2311310.3000000194</v>
      </c>
      <c r="D142" s="289">
        <v>2101782.0699999742</v>
      </c>
      <c r="E142" s="289">
        <v>4413092.3699999936</v>
      </c>
      <c r="F142" s="290">
        <v>1632.2400000000002</v>
      </c>
      <c r="G142" s="290">
        <v>30506.54</v>
      </c>
      <c r="H142" s="179">
        <v>0.30209231558082705</v>
      </c>
      <c r="I142" s="34"/>
    </row>
    <row r="143" spans="1:11" ht="10.5" customHeight="1" x14ac:dyDescent="0.2">
      <c r="B143" s="16" t="s">
        <v>22</v>
      </c>
      <c r="C143" s="289">
        <v>51531130.380002268</v>
      </c>
      <c r="D143" s="289">
        <v>36029503.348400176</v>
      </c>
      <c r="E143" s="289">
        <v>87560633.728402436</v>
      </c>
      <c r="F143" s="290">
        <v>55796.3</v>
      </c>
      <c r="G143" s="290">
        <v>541122.18300000078</v>
      </c>
      <c r="H143" s="179">
        <v>0.16482457697052721</v>
      </c>
      <c r="I143" s="34"/>
    </row>
    <row r="144" spans="1:11" ht="10.5" customHeight="1" x14ac:dyDescent="0.2">
      <c r="B144" s="16" t="s">
        <v>381</v>
      </c>
      <c r="C144" s="289">
        <v>1415702.5399999977</v>
      </c>
      <c r="D144" s="289">
        <v>617060.65499999991</v>
      </c>
      <c r="E144" s="289">
        <v>2032763.1949999975</v>
      </c>
      <c r="F144" s="290"/>
      <c r="G144" s="290">
        <v>12589.4025</v>
      </c>
      <c r="H144" s="179">
        <v>0.43909335745967959</v>
      </c>
      <c r="I144" s="34"/>
    </row>
    <row r="145" spans="2:11" ht="10.5" customHeight="1" x14ac:dyDescent="0.2">
      <c r="B145" s="37" t="s">
        <v>312</v>
      </c>
      <c r="C145" s="289"/>
      <c r="D145" s="289">
        <v>2975025.0884900014</v>
      </c>
      <c r="E145" s="289">
        <v>2975025.0884900014</v>
      </c>
      <c r="F145" s="290"/>
      <c r="G145" s="290"/>
      <c r="H145" s="179">
        <v>-0.14394777313991736</v>
      </c>
      <c r="I145" s="34"/>
    </row>
    <row r="146" spans="2:11" ht="10.5" customHeight="1" x14ac:dyDescent="0.2">
      <c r="B146" s="16" t="s">
        <v>385</v>
      </c>
      <c r="C146" s="289">
        <v>30930790.780000091</v>
      </c>
      <c r="D146" s="289">
        <v>22549788.869999722</v>
      </c>
      <c r="E146" s="289">
        <v>53480579.649999812</v>
      </c>
      <c r="F146" s="290">
        <v>28953.360000000008</v>
      </c>
      <c r="G146" s="290">
        <v>337615</v>
      </c>
      <c r="H146" s="179">
        <v>0.13282543620087894</v>
      </c>
      <c r="I146" s="34"/>
    </row>
    <row r="147" spans="2:11" ht="10.5" customHeight="1" x14ac:dyDescent="0.2">
      <c r="B147" s="16" t="s">
        <v>382</v>
      </c>
      <c r="C147" s="289"/>
      <c r="D147" s="289">
        <v>1471234.6600000001</v>
      </c>
      <c r="E147" s="289">
        <v>1471234.6600000001</v>
      </c>
      <c r="F147" s="290"/>
      <c r="G147" s="290">
        <v>9475</v>
      </c>
      <c r="H147" s="179">
        <v>-0.13341115485381105</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388.5</v>
      </c>
      <c r="D150" s="289">
        <v>3672420.7842699839</v>
      </c>
      <c r="E150" s="289">
        <v>3672809.2842699839</v>
      </c>
      <c r="F150" s="290">
        <v>3658.0575499999995</v>
      </c>
      <c r="G150" s="290">
        <v>8313.490346000006</v>
      </c>
      <c r="H150" s="179">
        <v>-1.1911855055692033E-2</v>
      </c>
      <c r="I150" s="34"/>
    </row>
    <row r="151" spans="2:11" ht="10.5" customHeight="1" x14ac:dyDescent="0.2">
      <c r="B151" s="41" t="s">
        <v>120</v>
      </c>
      <c r="C151" s="293">
        <v>112035051.43000227</v>
      </c>
      <c r="D151" s="293">
        <v>230990168.09616029</v>
      </c>
      <c r="E151" s="293">
        <v>343025219.52616251</v>
      </c>
      <c r="F151" s="294">
        <v>170279.01755000002</v>
      </c>
      <c r="G151" s="294">
        <v>2236926.6458460009</v>
      </c>
      <c r="H151" s="286">
        <v>0.11591460253331687</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30.9.2024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920737829.70000124</v>
      </c>
      <c r="D163" s="289">
        <v>99954295.760000169</v>
      </c>
      <c r="E163" s="289">
        <v>1020692125.4600013</v>
      </c>
      <c r="F163" s="290">
        <v>1520864.6299999997</v>
      </c>
      <c r="G163" s="290">
        <v>8416685.700000016</v>
      </c>
      <c r="H163" s="179">
        <v>-8.3192819172273724E-2</v>
      </c>
      <c r="I163" s="36"/>
      <c r="J163" s="5"/>
    </row>
    <row r="164" spans="1:11" s="28" customFormat="1" ht="10.5" customHeight="1" x14ac:dyDescent="0.2">
      <c r="A164" s="24"/>
      <c r="B164" s="16" t="s">
        <v>117</v>
      </c>
      <c r="C164" s="289">
        <v>536570864.15000081</v>
      </c>
      <c r="D164" s="289">
        <v>70988347.139999971</v>
      </c>
      <c r="E164" s="289">
        <v>607559211.29000068</v>
      </c>
      <c r="F164" s="290">
        <v>24937.040000000008</v>
      </c>
      <c r="G164" s="290">
        <v>4378129.92</v>
      </c>
      <c r="H164" s="179">
        <v>-0.13083658011312171</v>
      </c>
      <c r="I164" s="36"/>
      <c r="J164" s="5"/>
    </row>
    <row r="165" spans="1:11" s="28" customFormat="1" ht="10.5" customHeight="1" x14ac:dyDescent="0.2">
      <c r="A165" s="24"/>
      <c r="B165" s="16" t="s">
        <v>118</v>
      </c>
      <c r="C165" s="289">
        <v>15536190.429999936</v>
      </c>
      <c r="D165" s="289">
        <v>346346743.07999986</v>
      </c>
      <c r="E165" s="289">
        <v>361882933.50999981</v>
      </c>
      <c r="F165" s="290"/>
      <c r="G165" s="290">
        <v>1945657.9199999997</v>
      </c>
      <c r="H165" s="179">
        <v>3.1970257231001886E-2</v>
      </c>
      <c r="I165" s="36"/>
      <c r="J165" s="5"/>
    </row>
    <row r="166" spans="1:11" s="28" customFormat="1" ht="10.5" customHeight="1" x14ac:dyDescent="0.2">
      <c r="A166" s="24"/>
      <c r="B166" s="16" t="s">
        <v>166</v>
      </c>
      <c r="C166" s="289">
        <v>155894425.12000313</v>
      </c>
      <c r="D166" s="289">
        <v>12890653.310000295</v>
      </c>
      <c r="E166" s="289">
        <v>168785078.43000343</v>
      </c>
      <c r="F166" s="290">
        <v>21978.699999999993</v>
      </c>
      <c r="G166" s="290">
        <v>1297882.8299999991</v>
      </c>
      <c r="H166" s="179">
        <v>-7.6919489097947435E-2</v>
      </c>
      <c r="I166" s="36"/>
      <c r="J166" s="5"/>
    </row>
    <row r="167" spans="1:11" s="28" customFormat="1" ht="10.5" customHeight="1" x14ac:dyDescent="0.2">
      <c r="A167" s="24"/>
      <c r="B167" s="16" t="s">
        <v>22</v>
      </c>
      <c r="C167" s="289">
        <v>106579719.50999561</v>
      </c>
      <c r="D167" s="289">
        <v>12537520.169999998</v>
      </c>
      <c r="E167" s="289">
        <v>119117239.67999561</v>
      </c>
      <c r="F167" s="290">
        <v>4503.3999999999996</v>
      </c>
      <c r="G167" s="290">
        <v>827359.67999999772</v>
      </c>
      <c r="H167" s="179">
        <v>-0.11207878286816153</v>
      </c>
      <c r="I167" s="36"/>
      <c r="J167" s="5"/>
    </row>
    <row r="168" spans="1:11" s="28" customFormat="1" ht="10.5" customHeight="1" x14ac:dyDescent="0.2">
      <c r="A168" s="24"/>
      <c r="B168" s="16" t="s">
        <v>115</v>
      </c>
      <c r="C168" s="289">
        <v>89086492.489999652</v>
      </c>
      <c r="D168" s="289">
        <v>80032224.780001</v>
      </c>
      <c r="E168" s="289">
        <v>169118717.27000067</v>
      </c>
      <c r="F168" s="290">
        <v>11101763.639999982</v>
      </c>
      <c r="G168" s="290">
        <v>1047047.9099999996</v>
      </c>
      <c r="H168" s="179">
        <v>-5.7028153553648764E-3</v>
      </c>
      <c r="I168" s="36"/>
      <c r="J168" s="5"/>
    </row>
    <row r="169" spans="1:11" s="28" customFormat="1" ht="10.5" customHeight="1" x14ac:dyDescent="0.2">
      <c r="A169" s="24"/>
      <c r="B169" s="16" t="s">
        <v>114</v>
      </c>
      <c r="C169" s="289">
        <v>1083515.9499999925</v>
      </c>
      <c r="D169" s="289">
        <v>58140639.599999018</v>
      </c>
      <c r="E169" s="289">
        <v>59224155.549999014</v>
      </c>
      <c r="F169" s="290">
        <v>10158.990000000002</v>
      </c>
      <c r="G169" s="290">
        <v>374014.61999999819</v>
      </c>
      <c r="H169" s="179">
        <v>9.845936254205867E-2</v>
      </c>
      <c r="I169" s="36"/>
      <c r="J169" s="5"/>
    </row>
    <row r="170" spans="1:11" s="28" customFormat="1" ht="10.5" customHeight="1" x14ac:dyDescent="0.2">
      <c r="A170" s="24"/>
      <c r="B170" s="16" t="s">
        <v>100</v>
      </c>
      <c r="C170" s="289">
        <v>29610.929999999891</v>
      </c>
      <c r="D170" s="289">
        <v>31984.830000000005</v>
      </c>
      <c r="E170" s="289">
        <v>61595.759999999893</v>
      </c>
      <c r="F170" s="290"/>
      <c r="G170" s="290">
        <v>185</v>
      </c>
      <c r="H170" s="179">
        <v>0.37472737904467457</v>
      </c>
      <c r="I170" s="36"/>
      <c r="J170" s="5"/>
    </row>
    <row r="171" spans="1:11" s="28" customFormat="1" ht="10.5" customHeight="1" x14ac:dyDescent="0.2">
      <c r="A171" s="24"/>
      <c r="B171" s="16" t="s">
        <v>283</v>
      </c>
      <c r="C171" s="289"/>
      <c r="D171" s="289">
        <v>-99456</v>
      </c>
      <c r="E171" s="289">
        <v>-99456</v>
      </c>
      <c r="F171" s="290"/>
      <c r="G171" s="290">
        <v>-744</v>
      </c>
      <c r="H171" s="179">
        <v>0.22205838985549975</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1703155.8154650002</v>
      </c>
      <c r="E173" s="289">
        <v>1703155.8154650002</v>
      </c>
      <c r="F173" s="290"/>
      <c r="G173" s="290"/>
      <c r="H173" s="179">
        <v>7.4843569365055318E-2</v>
      </c>
      <c r="I173" s="36"/>
      <c r="J173" s="5"/>
    </row>
    <row r="174" spans="1:11" s="28" customFormat="1" ht="12.75" customHeight="1" x14ac:dyDescent="0.2">
      <c r="A174" s="24"/>
      <c r="B174" s="16" t="s">
        <v>374</v>
      </c>
      <c r="C174" s="289">
        <v>1367113.7899999986</v>
      </c>
      <c r="D174" s="289">
        <v>949603.39500000258</v>
      </c>
      <c r="E174" s="289">
        <v>2316717.185000001</v>
      </c>
      <c r="F174" s="290"/>
      <c r="G174" s="290">
        <v>7614</v>
      </c>
      <c r="H174" s="179">
        <v>-9.9327983763014216E-2</v>
      </c>
      <c r="I174" s="36"/>
      <c r="J174" s="5"/>
    </row>
    <row r="175" spans="1:11" s="28" customFormat="1" ht="12.75" customHeight="1" x14ac:dyDescent="0.2">
      <c r="A175" s="24"/>
      <c r="B175" s="574" t="s">
        <v>451</v>
      </c>
      <c r="C175" s="289"/>
      <c r="D175" s="289">
        <v>30241.78</v>
      </c>
      <c r="E175" s="289">
        <v>30241.78</v>
      </c>
      <c r="F175" s="290"/>
      <c r="G175" s="290"/>
      <c r="H175" s="179">
        <v>-0.51577133134710929</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2033322.92</v>
      </c>
      <c r="E177" s="289">
        <v>2033322.92</v>
      </c>
      <c r="F177" s="290"/>
      <c r="G177" s="290">
        <v>13450</v>
      </c>
      <c r="H177" s="179">
        <v>0.48248859704031433</v>
      </c>
      <c r="I177" s="36"/>
    </row>
    <row r="178" spans="1:11" s="28" customFormat="1" ht="14.25" customHeight="1" x14ac:dyDescent="0.2">
      <c r="A178" s="24"/>
      <c r="B178" s="35" t="s">
        <v>119</v>
      </c>
      <c r="C178" s="291">
        <v>1826885762.0700004</v>
      </c>
      <c r="D178" s="291">
        <v>685539276.58046544</v>
      </c>
      <c r="E178" s="291">
        <v>2512425038.6504655</v>
      </c>
      <c r="F178" s="292">
        <v>12684206.39999998</v>
      </c>
      <c r="G178" s="292">
        <v>18307283.580000009</v>
      </c>
      <c r="H178" s="178">
        <v>-7.2755649608624351E-2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172232549.83000126</v>
      </c>
      <c r="D180" s="289">
        <v>125074884.26335001</v>
      </c>
      <c r="E180" s="289">
        <v>297307434.09335124</v>
      </c>
      <c r="F180" s="290"/>
      <c r="G180" s="290">
        <v>1053388.1057500001</v>
      </c>
      <c r="H180" s="179">
        <v>0.16358688521077536</v>
      </c>
      <c r="I180" s="36"/>
      <c r="J180" s="5"/>
    </row>
    <row r="181" spans="1:11" s="28" customFormat="1" ht="10.5" customHeight="1" x14ac:dyDescent="0.2">
      <c r="A181" s="24"/>
      <c r="B181" s="16" t="s">
        <v>387</v>
      </c>
      <c r="C181" s="289">
        <v>74401.032699999938</v>
      </c>
      <c r="D181" s="289">
        <v>514221.72917999845</v>
      </c>
      <c r="E181" s="289">
        <v>588622.76187999849</v>
      </c>
      <c r="F181" s="290"/>
      <c r="G181" s="290">
        <v>1646.2156500000003</v>
      </c>
      <c r="H181" s="179">
        <v>-0.10517982598239062</v>
      </c>
      <c r="I181" s="36"/>
      <c r="J181" s="5"/>
    </row>
    <row r="182" spans="1:11" s="28" customFormat="1" ht="10.5" customHeight="1" x14ac:dyDescent="0.2">
      <c r="A182" s="24"/>
      <c r="B182" s="16" t="s">
        <v>104</v>
      </c>
      <c r="C182" s="289">
        <v>155091002.04999936</v>
      </c>
      <c r="D182" s="289">
        <v>104529978.85999988</v>
      </c>
      <c r="E182" s="289">
        <v>259620980.90999928</v>
      </c>
      <c r="F182" s="290"/>
      <c r="G182" s="290">
        <v>1180213.3200000003</v>
      </c>
      <c r="H182" s="179">
        <v>5.8148891469417929E-2</v>
      </c>
      <c r="I182" s="36"/>
      <c r="J182" s="5"/>
    </row>
    <row r="183" spans="1:11" s="28" customFormat="1" ht="10.5" customHeight="1" x14ac:dyDescent="0.2">
      <c r="A183" s="24"/>
      <c r="B183" s="33" t="s">
        <v>106</v>
      </c>
      <c r="C183" s="289">
        <v>125709520.82999985</v>
      </c>
      <c r="D183" s="289">
        <v>95784382.509999901</v>
      </c>
      <c r="E183" s="289">
        <v>221493903.33999977</v>
      </c>
      <c r="F183" s="290"/>
      <c r="G183" s="290">
        <v>1091612.0100000002</v>
      </c>
      <c r="H183" s="179">
        <v>7.7276711343778004E-2</v>
      </c>
      <c r="I183" s="36"/>
      <c r="J183" s="5"/>
    </row>
    <row r="184" spans="1:11" s="28" customFormat="1" ht="10.5" customHeight="1" x14ac:dyDescent="0.2">
      <c r="A184" s="24"/>
      <c r="B184" s="33" t="s">
        <v>304</v>
      </c>
      <c r="C184" s="289">
        <v>2935732.1999999955</v>
      </c>
      <c r="D184" s="289">
        <v>8073887.6500000004</v>
      </c>
      <c r="E184" s="289">
        <v>11009619.849999996</v>
      </c>
      <c r="F184" s="290"/>
      <c r="G184" s="290">
        <v>133562.86000000004</v>
      </c>
      <c r="H184" s="179">
        <v>0.22823171657123598</v>
      </c>
      <c r="I184" s="36"/>
      <c r="J184" s="5"/>
    </row>
    <row r="185" spans="1:11" s="28" customFormat="1" ht="10.5" customHeight="1" x14ac:dyDescent="0.2">
      <c r="A185" s="24"/>
      <c r="B185" s="33" t="s">
        <v>305</v>
      </c>
      <c r="C185" s="289">
        <v>5424.4299999999985</v>
      </c>
      <c r="D185" s="289">
        <v>809677.54999999958</v>
      </c>
      <c r="E185" s="289">
        <v>815101.97999999963</v>
      </c>
      <c r="F185" s="290"/>
      <c r="G185" s="290">
        <v>5044.4499999999989</v>
      </c>
      <c r="H185" s="179">
        <v>0.17521663164959267</v>
      </c>
      <c r="I185" s="36"/>
      <c r="J185" s="5"/>
    </row>
    <row r="186" spans="1:11" s="28" customFormat="1" ht="10.5" customHeight="1" x14ac:dyDescent="0.2">
      <c r="A186" s="24"/>
      <c r="B186" s="33" t="s">
        <v>306</v>
      </c>
      <c r="C186" s="289">
        <v>34556.680000000008</v>
      </c>
      <c r="D186" s="289">
        <v>2558734.9200000004</v>
      </c>
      <c r="E186" s="289">
        <v>2593291.6</v>
      </c>
      <c r="F186" s="290"/>
      <c r="G186" s="290">
        <v>25874.31</v>
      </c>
      <c r="H186" s="179">
        <v>-0.337270932455358</v>
      </c>
      <c r="I186" s="36"/>
      <c r="J186" s="5"/>
    </row>
    <row r="187" spans="1:11" s="28" customFormat="1" ht="10.5" customHeight="1" x14ac:dyDescent="0.2">
      <c r="A187" s="24"/>
      <c r="B187" s="33" t="s">
        <v>307</v>
      </c>
      <c r="C187" s="289">
        <v>15729203.240000004</v>
      </c>
      <c r="D187" s="289">
        <v>8867714.9000000041</v>
      </c>
      <c r="E187" s="289">
        <v>24596918.140000008</v>
      </c>
      <c r="F187" s="290"/>
      <c r="G187" s="290">
        <v>107667.61999999998</v>
      </c>
      <c r="H187" s="179">
        <v>6.0500219039271164E-2</v>
      </c>
      <c r="I187" s="36"/>
      <c r="J187" s="5"/>
    </row>
    <row r="188" spans="1:11" s="28" customFormat="1" ht="10.5" customHeight="1" x14ac:dyDescent="0.2">
      <c r="A188" s="24"/>
      <c r="B188" s="33" t="s">
        <v>308</v>
      </c>
      <c r="C188" s="289">
        <v>21236192.120000213</v>
      </c>
      <c r="D188" s="289">
        <v>9142945.4600000028</v>
      </c>
      <c r="E188" s="289">
        <v>30379137.580000218</v>
      </c>
      <c r="F188" s="290"/>
      <c r="G188" s="290">
        <v>143220.5</v>
      </c>
      <c r="H188" s="179">
        <v>4.3388832199843019E-2</v>
      </c>
      <c r="I188" s="36"/>
      <c r="J188" s="5"/>
      <c r="K188" s="5"/>
    </row>
    <row r="189" spans="1:11" s="28" customFormat="1" ht="10.5" customHeight="1" x14ac:dyDescent="0.2">
      <c r="A189" s="24"/>
      <c r="B189" s="33" t="s">
        <v>309</v>
      </c>
      <c r="C189" s="289">
        <v>85768412.159999639</v>
      </c>
      <c r="D189" s="289">
        <v>66331422.029999897</v>
      </c>
      <c r="E189" s="289">
        <v>152099834.18999952</v>
      </c>
      <c r="F189" s="290"/>
      <c r="G189" s="290">
        <v>676242.27000000014</v>
      </c>
      <c r="H189" s="179">
        <v>8.8562196252208736E-2</v>
      </c>
      <c r="I189" s="36"/>
      <c r="J189" s="5"/>
      <c r="K189" s="5"/>
    </row>
    <row r="190" spans="1:11" ht="10.5" customHeight="1" x14ac:dyDescent="0.2">
      <c r="B190" s="33" t="s">
        <v>105</v>
      </c>
      <c r="C190" s="289">
        <v>29381481.219999515</v>
      </c>
      <c r="D190" s="289">
        <v>8745596.3499999754</v>
      </c>
      <c r="E190" s="289">
        <v>38127077.569999486</v>
      </c>
      <c r="F190" s="290"/>
      <c r="G190" s="290">
        <v>88601.310000000129</v>
      </c>
      <c r="H190" s="179">
        <v>-4.0792709159900409E-2</v>
      </c>
      <c r="I190" s="34"/>
    </row>
    <row r="191" spans="1:11" ht="10.5" customHeight="1" x14ac:dyDescent="0.2">
      <c r="B191" s="16" t="s">
        <v>116</v>
      </c>
      <c r="C191" s="289">
        <v>176458229.16000092</v>
      </c>
      <c r="D191" s="289">
        <v>22512169.889999878</v>
      </c>
      <c r="E191" s="289">
        <v>198970399.05000082</v>
      </c>
      <c r="F191" s="290"/>
      <c r="G191" s="290">
        <v>578055.28000000014</v>
      </c>
      <c r="H191" s="179">
        <v>-5.9062356940378202E-2</v>
      </c>
      <c r="I191" s="34"/>
    </row>
    <row r="192" spans="1:11" ht="10.5" customHeight="1" x14ac:dyDescent="0.2">
      <c r="B192" s="16" t="s">
        <v>117</v>
      </c>
      <c r="C192" s="289">
        <v>117326333.59000002</v>
      </c>
      <c r="D192" s="289">
        <v>21862528.670000002</v>
      </c>
      <c r="E192" s="289">
        <v>139188862.26000005</v>
      </c>
      <c r="F192" s="290"/>
      <c r="G192" s="290">
        <v>380216.26999999996</v>
      </c>
      <c r="H192" s="179">
        <v>-0.10434951902254119</v>
      </c>
      <c r="I192" s="34"/>
      <c r="K192" s="28"/>
    </row>
    <row r="193" spans="1:11" ht="10.5" customHeight="1" x14ac:dyDescent="0.2">
      <c r="B193" s="16" t="s">
        <v>118</v>
      </c>
      <c r="C193" s="289">
        <v>1801323.4800000088</v>
      </c>
      <c r="D193" s="289">
        <v>38811897.160000004</v>
      </c>
      <c r="E193" s="289">
        <v>40613220.640000015</v>
      </c>
      <c r="F193" s="290"/>
      <c r="G193" s="290">
        <v>36957.53</v>
      </c>
      <c r="H193" s="179">
        <v>9.8459453430301602E-2</v>
      </c>
      <c r="I193" s="34"/>
      <c r="K193" s="28"/>
    </row>
    <row r="194" spans="1:11" s="28" customFormat="1" ht="10.5" customHeight="1" x14ac:dyDescent="0.2">
      <c r="A194" s="24"/>
      <c r="B194" s="16" t="s">
        <v>115</v>
      </c>
      <c r="C194" s="289">
        <v>16578917.640000077</v>
      </c>
      <c r="D194" s="289">
        <v>22120046.800000004</v>
      </c>
      <c r="E194" s="289">
        <v>38698964.44000008</v>
      </c>
      <c r="F194" s="290"/>
      <c r="G194" s="290">
        <v>86417.539999999979</v>
      </c>
      <c r="H194" s="179">
        <v>-3.6827395218404502E-2</v>
      </c>
      <c r="I194" s="36"/>
      <c r="J194" s="5"/>
    </row>
    <row r="195" spans="1:11" s="28" customFormat="1" ht="10.5" customHeight="1" x14ac:dyDescent="0.2">
      <c r="A195" s="24"/>
      <c r="B195" s="16" t="s">
        <v>114</v>
      </c>
      <c r="C195" s="289">
        <v>124034.82999999989</v>
      </c>
      <c r="D195" s="289">
        <v>16953549.71000021</v>
      </c>
      <c r="E195" s="289">
        <v>17077584.540000208</v>
      </c>
      <c r="F195" s="290"/>
      <c r="G195" s="290">
        <v>42732.919999999976</v>
      </c>
      <c r="H195" s="179">
        <v>-3.7637698747184811E-2</v>
      </c>
      <c r="I195" s="36"/>
      <c r="J195" s="5"/>
      <c r="K195" s="5"/>
    </row>
    <row r="196" spans="1:11" s="28" customFormat="1" ht="10.5" customHeight="1" x14ac:dyDescent="0.2">
      <c r="A196" s="24"/>
      <c r="B196" s="16" t="s">
        <v>95</v>
      </c>
      <c r="C196" s="289">
        <v>1186177.4499999962</v>
      </c>
      <c r="D196" s="289">
        <v>6755942.2299999958</v>
      </c>
      <c r="E196" s="289">
        <v>7942119.6799999923</v>
      </c>
      <c r="F196" s="290"/>
      <c r="G196" s="290">
        <v>27194.760000000002</v>
      </c>
      <c r="H196" s="179">
        <v>3.8655826776812008E-2</v>
      </c>
      <c r="I196" s="36"/>
      <c r="J196" s="5"/>
      <c r="K196" s="5"/>
    </row>
    <row r="197" spans="1:11" ht="10.5" customHeight="1" x14ac:dyDescent="0.2">
      <c r="B197" s="16" t="s">
        <v>381</v>
      </c>
      <c r="C197" s="289">
        <v>83361506.559999898</v>
      </c>
      <c r="D197" s="289">
        <v>13735454.098570993</v>
      </c>
      <c r="E197" s="289">
        <v>97096960.658570886</v>
      </c>
      <c r="F197" s="290"/>
      <c r="G197" s="290">
        <v>649452.16999999981</v>
      </c>
      <c r="H197" s="179">
        <v>0.48889320051565788</v>
      </c>
      <c r="I197" s="20"/>
    </row>
    <row r="198" spans="1:11" ht="10.5" customHeight="1" x14ac:dyDescent="0.2">
      <c r="B198" s="16" t="s">
        <v>418</v>
      </c>
      <c r="C198" s="289"/>
      <c r="D198" s="289">
        <v>170321.78278199997</v>
      </c>
      <c r="E198" s="289">
        <v>170321.78278199997</v>
      </c>
      <c r="F198" s="290"/>
      <c r="G198" s="290"/>
      <c r="H198" s="179">
        <v>0.2704302914560528</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10118099.342113998</v>
      </c>
      <c r="E200" s="289">
        <v>10118099.342113998</v>
      </c>
      <c r="F200" s="290"/>
      <c r="G200" s="290"/>
      <c r="H200" s="179">
        <v>0.28550161698227483</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107894245.1860539</v>
      </c>
      <c r="E202" s="289">
        <v>107894245.1860539</v>
      </c>
      <c r="F202" s="290"/>
      <c r="G202" s="290"/>
      <c r="H202" s="179">
        <v>6.1362156203920826E-2</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v>5662.6157149999999</v>
      </c>
      <c r="E205" s="289">
        <v>5662.6157149999999</v>
      </c>
      <c r="F205" s="290"/>
      <c r="G205" s="290"/>
      <c r="H205" s="179"/>
      <c r="I205" s="34"/>
    </row>
    <row r="206" spans="1:11" ht="10.5" customHeight="1" x14ac:dyDescent="0.2">
      <c r="B206" s="16" t="s">
        <v>100</v>
      </c>
      <c r="C206" s="289">
        <v>567521.84000000078</v>
      </c>
      <c r="D206" s="289">
        <v>4073055.2430000002</v>
      </c>
      <c r="E206" s="289">
        <v>4640577.0830000006</v>
      </c>
      <c r="F206" s="290"/>
      <c r="G206" s="290">
        <v>17496.63</v>
      </c>
      <c r="H206" s="179">
        <v>0.15517443309695267</v>
      </c>
      <c r="I206" s="34"/>
    </row>
    <row r="207" spans="1:11" ht="10.5" customHeight="1" x14ac:dyDescent="0.2">
      <c r="B207" s="16" t="s">
        <v>388</v>
      </c>
      <c r="C207" s="289">
        <v>36110.467300000011</v>
      </c>
      <c r="D207" s="289">
        <v>334388.47082000045</v>
      </c>
      <c r="E207" s="289">
        <v>370498.93812000041</v>
      </c>
      <c r="F207" s="290"/>
      <c r="G207" s="290">
        <v>929.78435000000047</v>
      </c>
      <c r="H207" s="179">
        <v>-0.28886592491060903</v>
      </c>
      <c r="I207" s="34"/>
    </row>
    <row r="208" spans="1:11" ht="10.5" customHeight="1" x14ac:dyDescent="0.2">
      <c r="B208" s="16" t="s">
        <v>94</v>
      </c>
      <c r="C208" s="289">
        <v>6116.7500000000009</v>
      </c>
      <c r="D208" s="289">
        <v>202616</v>
      </c>
      <c r="E208" s="289">
        <v>208732.75</v>
      </c>
      <c r="F208" s="290"/>
      <c r="G208" s="290"/>
      <c r="H208" s="179">
        <v>-0.23892036261377259</v>
      </c>
      <c r="I208" s="34"/>
      <c r="K208" s="28"/>
    </row>
    <row r="209" spans="1:11" ht="10.5" customHeight="1" x14ac:dyDescent="0.2">
      <c r="B209" s="16" t="s">
        <v>92</v>
      </c>
      <c r="C209" s="289">
        <v>180897.25999999986</v>
      </c>
      <c r="D209" s="289">
        <v>27950.98000000001</v>
      </c>
      <c r="E209" s="289">
        <v>208848.23999999985</v>
      </c>
      <c r="F209" s="290"/>
      <c r="G209" s="290">
        <v>221.02</v>
      </c>
      <c r="H209" s="179">
        <v>-0.22126470511467644</v>
      </c>
      <c r="I209" s="34"/>
    </row>
    <row r="210" spans="1:11" s="28" customFormat="1" ht="10.5" customHeight="1" x14ac:dyDescent="0.2">
      <c r="A210" s="24"/>
      <c r="B210" s="16" t="s">
        <v>93</v>
      </c>
      <c r="C210" s="289">
        <v>199525.39999999994</v>
      </c>
      <c r="D210" s="289">
        <v>36874.5</v>
      </c>
      <c r="E210" s="289">
        <v>236399.89999999994</v>
      </c>
      <c r="F210" s="290"/>
      <c r="G210" s="290"/>
      <c r="H210" s="179">
        <v>-0.14618974915123595</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991227.61000000045</v>
      </c>
      <c r="D212" s="289">
        <v>7675908.6499999985</v>
      </c>
      <c r="E212" s="289">
        <v>8667136.2599999979</v>
      </c>
      <c r="F212" s="290"/>
      <c r="G212" s="290">
        <v>30560.35</v>
      </c>
      <c r="H212" s="179">
        <v>0.70955562921456239</v>
      </c>
      <c r="I212" s="34"/>
    </row>
    <row r="213" spans="1:11" ht="10.5" customHeight="1" x14ac:dyDescent="0.2">
      <c r="B213" s="16" t="s">
        <v>107</v>
      </c>
      <c r="C213" s="289"/>
      <c r="D213" s="289">
        <v>1500</v>
      </c>
      <c r="E213" s="289">
        <v>1500</v>
      </c>
      <c r="F213" s="290"/>
      <c r="G213" s="290"/>
      <c r="H213" s="179">
        <v>0.5</v>
      </c>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1500</v>
      </c>
      <c r="E216" s="289">
        <v>1500</v>
      </c>
      <c r="F216" s="290"/>
      <c r="G216" s="290"/>
      <c r="H216" s="179">
        <v>0.5</v>
      </c>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65118.460000000057</v>
      </c>
      <c r="D218" s="289">
        <v>117818.9399999999</v>
      </c>
      <c r="E218" s="289">
        <v>182937.39999999997</v>
      </c>
      <c r="F218" s="290"/>
      <c r="G218" s="290">
        <v>368.98</v>
      </c>
      <c r="H218" s="179">
        <v>0.63246785012600615</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1197231.0899999999</v>
      </c>
      <c r="D221" s="295">
        <v>687433.9800000001</v>
      </c>
      <c r="E221" s="295">
        <v>1884665.0699999998</v>
      </c>
      <c r="F221" s="296"/>
      <c r="G221" s="296">
        <v>5764.66</v>
      </c>
      <c r="H221" s="190">
        <v>0.28022663671640236</v>
      </c>
      <c r="I221" s="47"/>
      <c r="J221" s="5"/>
    </row>
    <row r="222" spans="1:11" s="28" customFormat="1" ht="10.5" customHeight="1" x14ac:dyDescent="0.2">
      <c r="A222" s="24"/>
      <c r="B222" s="16" t="s">
        <v>382</v>
      </c>
      <c r="C222" s="295"/>
      <c r="D222" s="295">
        <v>4610</v>
      </c>
      <c r="E222" s="295">
        <v>4610</v>
      </c>
      <c r="F222" s="296"/>
      <c r="G222" s="296"/>
      <c r="H222" s="190">
        <v>-0.19302606473296335</v>
      </c>
      <c r="I222" s="47"/>
      <c r="J222" s="5"/>
    </row>
    <row r="223" spans="1:11" s="28" customFormat="1" ht="10.5" customHeight="1" x14ac:dyDescent="0.2">
      <c r="A223" s="24"/>
      <c r="B223" s="268" t="s">
        <v>255</v>
      </c>
      <c r="C223" s="295"/>
      <c r="D223" s="295">
        <v>230112.36</v>
      </c>
      <c r="E223" s="295">
        <v>230112.36</v>
      </c>
      <c r="F223" s="296"/>
      <c r="G223" s="296">
        <v>1650</v>
      </c>
      <c r="H223" s="190">
        <v>-3.9695373888281038E-3</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20494856.506296005</v>
      </c>
      <c r="E227" s="295">
        <v>20494856.506296005</v>
      </c>
      <c r="F227" s="296"/>
      <c r="G227" s="296"/>
      <c r="H227" s="190">
        <v>0.29963769749669877</v>
      </c>
      <c r="I227" s="47"/>
      <c r="J227" s="5"/>
    </row>
    <row r="228" spans="1:11" s="28" customFormat="1" ht="10.5" customHeight="1" x14ac:dyDescent="0.2">
      <c r="A228" s="24"/>
      <c r="B228" s="16" t="s">
        <v>489</v>
      </c>
      <c r="C228" s="295"/>
      <c r="D228" s="295">
        <v>34641.777900000001</v>
      </c>
      <c r="E228" s="295">
        <v>34641.777900000001</v>
      </c>
      <c r="F228" s="296"/>
      <c r="G228" s="296"/>
      <c r="H228" s="190"/>
      <c r="I228" s="47"/>
      <c r="J228" s="5"/>
    </row>
    <row r="229" spans="1:11" s="28" customFormat="1" ht="10.5" customHeight="1" x14ac:dyDescent="0.2">
      <c r="A229" s="24"/>
      <c r="B229" s="16" t="s">
        <v>487</v>
      </c>
      <c r="C229" s="295"/>
      <c r="D229" s="295">
        <v>57414.737500000003</v>
      </c>
      <c r="E229" s="295">
        <v>57414.737500000003</v>
      </c>
      <c r="F229" s="296"/>
      <c r="G229" s="296"/>
      <c r="H229" s="190">
        <v>0.30002399941543678</v>
      </c>
      <c r="I229" s="47"/>
      <c r="J229" s="5"/>
    </row>
    <row r="230" spans="1:11" s="28" customFormat="1" ht="10.5" customHeight="1" x14ac:dyDescent="0.2">
      <c r="A230" s="24"/>
      <c r="B230" s="16" t="s">
        <v>374</v>
      </c>
      <c r="C230" s="295">
        <v>152507.22</v>
      </c>
      <c r="D230" s="295">
        <v>93087.132500000153</v>
      </c>
      <c r="E230" s="295">
        <v>245594.35250000015</v>
      </c>
      <c r="F230" s="296"/>
      <c r="G230" s="296">
        <v>708</v>
      </c>
      <c r="H230" s="190">
        <v>-4.9377841810172129E-2</v>
      </c>
      <c r="I230" s="47"/>
      <c r="J230" s="5"/>
    </row>
    <row r="231" spans="1:11" s="28" customFormat="1" ht="10.5" customHeight="1" x14ac:dyDescent="0.2">
      <c r="A231" s="24"/>
      <c r="B231" s="16" t="s">
        <v>420</v>
      </c>
      <c r="C231" s="295"/>
      <c r="D231" s="295">
        <v>2236754.4660359998</v>
      </c>
      <c r="E231" s="295">
        <v>2236754.4660359998</v>
      </c>
      <c r="F231" s="296"/>
      <c r="G231" s="296"/>
      <c r="H231" s="190">
        <v>0.35774762943431249</v>
      </c>
      <c r="I231" s="47"/>
      <c r="J231" s="5"/>
    </row>
    <row r="232" spans="1:11" s="28" customFormat="1" ht="10.5" customHeight="1" x14ac:dyDescent="0.2">
      <c r="A232" s="24"/>
      <c r="B232" s="574" t="s">
        <v>460</v>
      </c>
      <c r="C232" s="295"/>
      <c r="D232" s="295">
        <v>-1163.4000000000001</v>
      </c>
      <c r="E232" s="295">
        <v>-1163.4000000000001</v>
      </c>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239875.1400000001</v>
      </c>
      <c r="D234" s="295">
        <v>1811946.6826100005</v>
      </c>
      <c r="E234" s="295">
        <v>2051821.8226100004</v>
      </c>
      <c r="F234" s="296"/>
      <c r="G234" s="296">
        <v>9661.2592309999982</v>
      </c>
      <c r="H234" s="190">
        <v>0.26701842296136813</v>
      </c>
      <c r="I234" s="47"/>
      <c r="J234" s="5"/>
      <c r="K234" s="5"/>
    </row>
    <row r="235" spans="1:11" s="28" customFormat="1" ht="10.5" customHeight="1" x14ac:dyDescent="0.2">
      <c r="A235" s="24"/>
      <c r="B235" s="16" t="s">
        <v>283</v>
      </c>
      <c r="C235" s="295"/>
      <c r="D235" s="295">
        <v>-911448</v>
      </c>
      <c r="E235" s="295">
        <v>-911448</v>
      </c>
      <c r="F235" s="296"/>
      <c r="G235" s="296">
        <v>-1824</v>
      </c>
      <c r="H235" s="190">
        <v>0.20351766756456979</v>
      </c>
      <c r="I235" s="47"/>
      <c r="J235" s="5"/>
    </row>
    <row r="236" spans="1:11" s="28" customFormat="1" ht="12.75" customHeight="1" x14ac:dyDescent="0.2">
      <c r="A236" s="24"/>
      <c r="B236" s="16" t="s">
        <v>279</v>
      </c>
      <c r="C236" s="295">
        <v>120</v>
      </c>
      <c r="D236" s="295">
        <v>-19638753</v>
      </c>
      <c r="E236" s="295">
        <v>-19638633</v>
      </c>
      <c r="F236" s="296"/>
      <c r="G236" s="296">
        <v>-89438</v>
      </c>
      <c r="H236" s="190">
        <v>0.65458601402578309</v>
      </c>
      <c r="I236" s="47"/>
    </row>
    <row r="237" spans="1:11" ht="10.5" customHeight="1" x14ac:dyDescent="0.2">
      <c r="B237" s="35" t="s">
        <v>245</v>
      </c>
      <c r="C237" s="297">
        <v>727870726.86000156</v>
      </c>
      <c r="D237" s="297">
        <v>508628608.3644278</v>
      </c>
      <c r="E237" s="297">
        <v>1236499335.2244291</v>
      </c>
      <c r="F237" s="298"/>
      <c r="G237" s="298">
        <v>4012372.7949809995</v>
      </c>
      <c r="H237" s="180">
        <v>6.1336265220595987E-2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3591949210.3199563</v>
      </c>
      <c r="D239" s="295">
        <v>2225412481.8212943</v>
      </c>
      <c r="E239" s="295">
        <v>5817361692.1412516</v>
      </c>
      <c r="F239" s="296">
        <v>256701644.40999994</v>
      </c>
      <c r="G239" s="296">
        <v>33176255.454249967</v>
      </c>
      <c r="H239" s="190">
        <v>6.4950115738838798E-2</v>
      </c>
      <c r="I239" s="47"/>
    </row>
    <row r="240" spans="1:11" ht="10.5" customHeight="1" x14ac:dyDescent="0.2">
      <c r="B240" s="16" t="s">
        <v>387</v>
      </c>
      <c r="C240" s="295">
        <v>1087140.9526320163</v>
      </c>
      <c r="D240" s="295">
        <v>10527160.609862987</v>
      </c>
      <c r="E240" s="295">
        <v>11614301.562495003</v>
      </c>
      <c r="F240" s="296">
        <v>672301.51839999936</v>
      </c>
      <c r="G240" s="296">
        <v>17227.696285999995</v>
      </c>
      <c r="H240" s="190">
        <v>-0.43861490968393468</v>
      </c>
      <c r="I240" s="47"/>
    </row>
    <row r="241" spans="2:9" ht="10.5" customHeight="1" x14ac:dyDescent="0.2">
      <c r="B241" s="16" t="s">
        <v>104</v>
      </c>
      <c r="C241" s="295">
        <v>2706902908.0799937</v>
      </c>
      <c r="D241" s="295">
        <v>5141861708.390007</v>
      </c>
      <c r="E241" s="295">
        <v>7848764616.4700012</v>
      </c>
      <c r="F241" s="296">
        <v>2522580455.6800051</v>
      </c>
      <c r="G241" s="296">
        <v>46725171.019999996</v>
      </c>
      <c r="H241" s="190">
        <v>4.2161667732106167E-2</v>
      </c>
      <c r="I241" s="47"/>
    </row>
    <row r="242" spans="2:9" ht="10.5" customHeight="1" x14ac:dyDescent="0.2">
      <c r="B242" s="33" t="s">
        <v>106</v>
      </c>
      <c r="C242" s="295">
        <v>2487128343.7499919</v>
      </c>
      <c r="D242" s="295">
        <v>5062515266.1200056</v>
      </c>
      <c r="E242" s="295">
        <v>7549643609.869997</v>
      </c>
      <c r="F242" s="296">
        <v>2488829590.0600052</v>
      </c>
      <c r="G242" s="296">
        <v>44789121.069999993</v>
      </c>
      <c r="H242" s="190">
        <v>4.5308515208123623E-2</v>
      </c>
      <c r="I242" s="47"/>
    </row>
    <row r="243" spans="2:9" ht="10.5" customHeight="1" x14ac:dyDescent="0.2">
      <c r="B243" s="33" t="s">
        <v>304</v>
      </c>
      <c r="C243" s="295">
        <v>68124459.859999478</v>
      </c>
      <c r="D243" s="295">
        <v>1206647785.0700018</v>
      </c>
      <c r="E243" s="295">
        <v>1274772244.930001</v>
      </c>
      <c r="F243" s="296">
        <v>1012777215.0300016</v>
      </c>
      <c r="G243" s="296">
        <v>8075645.5599999949</v>
      </c>
      <c r="H243" s="190">
        <v>3.9653762225521083E-2</v>
      </c>
      <c r="I243" s="47"/>
    </row>
    <row r="244" spans="2:9" ht="10.5" customHeight="1" x14ac:dyDescent="0.2">
      <c r="B244" s="33" t="s">
        <v>305</v>
      </c>
      <c r="C244" s="295">
        <v>246699.21000000008</v>
      </c>
      <c r="D244" s="295">
        <v>32122675.989999756</v>
      </c>
      <c r="E244" s="295">
        <v>32369375.199999753</v>
      </c>
      <c r="F244" s="296">
        <v>30867873.929999754</v>
      </c>
      <c r="G244" s="296">
        <v>160049.38999999996</v>
      </c>
      <c r="H244" s="190">
        <v>-8.2234304285571991E-2</v>
      </c>
      <c r="I244" s="47"/>
    </row>
    <row r="245" spans="2:9" ht="10.5" customHeight="1" x14ac:dyDescent="0.2">
      <c r="B245" s="33" t="s">
        <v>306</v>
      </c>
      <c r="C245" s="295">
        <v>3381049.0499999784</v>
      </c>
      <c r="D245" s="295">
        <v>552288199.59000504</v>
      </c>
      <c r="E245" s="295">
        <v>555669248.64000499</v>
      </c>
      <c r="F245" s="296">
        <v>540300405.16000497</v>
      </c>
      <c r="G245" s="296">
        <v>3385588.1100000008</v>
      </c>
      <c r="H245" s="190">
        <v>2.4120883153651018E-2</v>
      </c>
      <c r="I245" s="47"/>
    </row>
    <row r="246" spans="2:9" ht="10.5" customHeight="1" x14ac:dyDescent="0.2">
      <c r="B246" s="33" t="s">
        <v>307</v>
      </c>
      <c r="C246" s="295">
        <v>609061710.21001053</v>
      </c>
      <c r="D246" s="295">
        <v>529354638.77000004</v>
      </c>
      <c r="E246" s="295">
        <v>1138416348.9800103</v>
      </c>
      <c r="F246" s="296">
        <v>51772891.790000007</v>
      </c>
      <c r="G246" s="296">
        <v>7184351.7399999835</v>
      </c>
      <c r="H246" s="190">
        <v>2.7799039491753774E-2</v>
      </c>
      <c r="I246" s="47"/>
    </row>
    <row r="247" spans="2:9" ht="10.5" customHeight="1" x14ac:dyDescent="0.2">
      <c r="B247" s="33" t="s">
        <v>308</v>
      </c>
      <c r="C247" s="295">
        <v>791318444.31997633</v>
      </c>
      <c r="D247" s="295">
        <v>714715937.65999675</v>
      </c>
      <c r="E247" s="295">
        <v>1506034381.9799731</v>
      </c>
      <c r="F247" s="296">
        <v>210074268.95999897</v>
      </c>
      <c r="G247" s="296">
        <v>8521378.2600000165</v>
      </c>
      <c r="H247" s="190">
        <v>3.9899230246149386E-2</v>
      </c>
      <c r="I247" s="47"/>
    </row>
    <row r="248" spans="2:9" ht="10.5" customHeight="1" x14ac:dyDescent="0.2">
      <c r="B248" s="33" t="s">
        <v>309</v>
      </c>
      <c r="C248" s="295">
        <v>1014995981.1000054</v>
      </c>
      <c r="D248" s="295">
        <v>2027386029.0400023</v>
      </c>
      <c r="E248" s="295">
        <v>3042382010.1400084</v>
      </c>
      <c r="F248" s="296">
        <v>643036935.1899991</v>
      </c>
      <c r="G248" s="296">
        <v>17462108.010000005</v>
      </c>
      <c r="H248" s="190">
        <v>6.283006436047911E-2</v>
      </c>
      <c r="I248" s="47"/>
    </row>
    <row r="249" spans="2:9" ht="10.5" customHeight="1" x14ac:dyDescent="0.2">
      <c r="B249" s="33" t="s">
        <v>105</v>
      </c>
      <c r="C249" s="295">
        <v>219774564.33000275</v>
      </c>
      <c r="D249" s="295">
        <v>79346442.270000145</v>
      </c>
      <c r="E249" s="295">
        <v>299121006.60000294</v>
      </c>
      <c r="F249" s="296">
        <v>33750865.620000154</v>
      </c>
      <c r="G249" s="296">
        <v>1936049.949999999</v>
      </c>
      <c r="H249" s="190">
        <v>-3.1432064790981817E-2</v>
      </c>
      <c r="I249" s="47"/>
    </row>
    <row r="250" spans="2:9" ht="10.5" customHeight="1" x14ac:dyDescent="0.2">
      <c r="B250" s="16" t="s">
        <v>116</v>
      </c>
      <c r="C250" s="295">
        <v>1097196058.860002</v>
      </c>
      <c r="D250" s="295">
        <v>122466465.65000005</v>
      </c>
      <c r="E250" s="295">
        <v>1219662524.5100024</v>
      </c>
      <c r="F250" s="296">
        <v>1520864.6299999997</v>
      </c>
      <c r="G250" s="296">
        <v>8994740.9800000153</v>
      </c>
      <c r="H250" s="190">
        <v>-7.934112022108053E-2</v>
      </c>
      <c r="I250" s="47"/>
    </row>
    <row r="251" spans="2:9" ht="10.5" customHeight="1" x14ac:dyDescent="0.2">
      <c r="B251" s="16" t="s">
        <v>117</v>
      </c>
      <c r="C251" s="295">
        <v>653897197.74000084</v>
      </c>
      <c r="D251" s="295">
        <v>92850875.809999987</v>
      </c>
      <c r="E251" s="295">
        <v>746748073.55000079</v>
      </c>
      <c r="F251" s="296">
        <v>24937.040000000008</v>
      </c>
      <c r="G251" s="296">
        <v>4758346.1899999995</v>
      </c>
      <c r="H251" s="190">
        <v>-0.12601901528491677</v>
      </c>
      <c r="I251" s="47"/>
    </row>
    <row r="252" spans="2:9" ht="10.5" customHeight="1" x14ac:dyDescent="0.2">
      <c r="B252" s="16" t="s">
        <v>118</v>
      </c>
      <c r="C252" s="295">
        <v>17337513.909999944</v>
      </c>
      <c r="D252" s="295">
        <v>385158640.23999989</v>
      </c>
      <c r="E252" s="295">
        <v>402496154.1499998</v>
      </c>
      <c r="F252" s="296"/>
      <c r="G252" s="296">
        <v>1982615.4499999997</v>
      </c>
      <c r="H252" s="190">
        <v>3.8311882439271638E-2</v>
      </c>
      <c r="I252" s="47"/>
    </row>
    <row r="253" spans="2:9" ht="10.5" customHeight="1" x14ac:dyDescent="0.2">
      <c r="B253" s="16" t="s">
        <v>100</v>
      </c>
      <c r="C253" s="295">
        <v>66755588.370001025</v>
      </c>
      <c r="D253" s="295">
        <v>336840494.01126468</v>
      </c>
      <c r="E253" s="295">
        <v>403596082.38126576</v>
      </c>
      <c r="F253" s="296">
        <v>202724.78999999992</v>
      </c>
      <c r="G253" s="296">
        <v>1388494.4900000007</v>
      </c>
      <c r="H253" s="190">
        <v>-3.0538867626505373E-2</v>
      </c>
      <c r="I253" s="47"/>
    </row>
    <row r="254" spans="2:9" ht="10.5" customHeight="1" x14ac:dyDescent="0.2">
      <c r="B254" s="16" t="s">
        <v>388</v>
      </c>
      <c r="C254" s="295">
        <v>186578.48736799846</v>
      </c>
      <c r="D254" s="295">
        <v>2829746.3001370034</v>
      </c>
      <c r="E254" s="295">
        <v>3016324.7875050022</v>
      </c>
      <c r="F254" s="296">
        <v>81877.481600000028</v>
      </c>
      <c r="G254" s="296">
        <v>3704.6837140000007</v>
      </c>
      <c r="H254" s="190">
        <v>-0.51120413288371114</v>
      </c>
      <c r="I254" s="20"/>
    </row>
    <row r="255" spans="2:9" ht="10.5" customHeight="1" x14ac:dyDescent="0.2">
      <c r="B255" s="16" t="s">
        <v>107</v>
      </c>
      <c r="C255" s="295"/>
      <c r="D255" s="295">
        <v>1306373192.9700029</v>
      </c>
      <c r="E255" s="295">
        <v>1306373192.9700029</v>
      </c>
      <c r="F255" s="296">
        <v>1296715908.4300029</v>
      </c>
      <c r="G255" s="296">
        <v>6901161.1999999918</v>
      </c>
      <c r="H255" s="190">
        <v>0.12988298638164109</v>
      </c>
      <c r="I255" s="47"/>
    </row>
    <row r="256" spans="2:9" ht="10.5" customHeight="1" x14ac:dyDescent="0.2">
      <c r="B256" s="33" t="s">
        <v>110</v>
      </c>
      <c r="C256" s="289"/>
      <c r="D256" s="289">
        <v>398522641.45999706</v>
      </c>
      <c r="E256" s="289">
        <v>398522641.45999706</v>
      </c>
      <c r="F256" s="290">
        <v>398522641.45999706</v>
      </c>
      <c r="G256" s="290">
        <v>2103824.979999993</v>
      </c>
      <c r="H256" s="179">
        <v>0.12996024341701728</v>
      </c>
      <c r="I256" s="47"/>
    </row>
    <row r="257" spans="2:9" ht="10.5" customHeight="1" x14ac:dyDescent="0.2">
      <c r="B257" s="33" t="s">
        <v>109</v>
      </c>
      <c r="C257" s="295"/>
      <c r="D257" s="295">
        <v>693116009.52000594</v>
      </c>
      <c r="E257" s="295">
        <v>693116009.52000594</v>
      </c>
      <c r="F257" s="296">
        <v>693116009.52000594</v>
      </c>
      <c r="G257" s="296">
        <v>3639886.2199999988</v>
      </c>
      <c r="H257" s="190">
        <v>0.12998967412532636</v>
      </c>
      <c r="I257" s="47"/>
    </row>
    <row r="258" spans="2:9" ht="10.5" customHeight="1" x14ac:dyDescent="0.2">
      <c r="B258" s="33" t="s">
        <v>112</v>
      </c>
      <c r="C258" s="295"/>
      <c r="D258" s="295">
        <v>211708957.44999999</v>
      </c>
      <c r="E258" s="295">
        <v>211708957.44999999</v>
      </c>
      <c r="F258" s="296">
        <v>205076757.44999999</v>
      </c>
      <c r="G258" s="296">
        <v>1144950</v>
      </c>
      <c r="H258" s="190">
        <v>0.12919961986779427</v>
      </c>
      <c r="I258" s="47"/>
    </row>
    <row r="259" spans="2:9" ht="10.5" customHeight="1" x14ac:dyDescent="0.2">
      <c r="B259" s="33" t="s">
        <v>111</v>
      </c>
      <c r="C259" s="295"/>
      <c r="D259" s="295">
        <v>3025584.5400000005</v>
      </c>
      <c r="E259" s="295">
        <v>3025584.5400000005</v>
      </c>
      <c r="F259" s="296">
        <v>500</v>
      </c>
      <c r="G259" s="296">
        <v>12500</v>
      </c>
      <c r="H259" s="190">
        <v>0.14327220733156976</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97.5</v>
      </c>
      <c r="E261" s="295">
        <v>97.5</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650595154.03922522</v>
      </c>
      <c r="E263" s="295">
        <v>650595154.03922522</v>
      </c>
      <c r="F263" s="296"/>
      <c r="G263" s="296"/>
      <c r="H263" s="190">
        <v>7.5052401487858411E-2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v>138.52500000000001</v>
      </c>
      <c r="E265" s="295">
        <v>138.52500000000001</v>
      </c>
      <c r="F265" s="296"/>
      <c r="G265" s="296"/>
      <c r="H265" s="190"/>
      <c r="I265" s="47"/>
    </row>
    <row r="266" spans="2:9" ht="10.5" customHeight="1" x14ac:dyDescent="0.2">
      <c r="B266" s="16" t="s">
        <v>115</v>
      </c>
      <c r="C266" s="295">
        <v>105665410.12999973</v>
      </c>
      <c r="D266" s="295">
        <v>102152271.58000101</v>
      </c>
      <c r="E266" s="295">
        <v>207817681.71000072</v>
      </c>
      <c r="F266" s="296">
        <v>11101763.639999982</v>
      </c>
      <c r="G266" s="296">
        <v>1133465.4499999995</v>
      </c>
      <c r="H266" s="190">
        <v>-1.1650211919723596E-2</v>
      </c>
      <c r="I266" s="47"/>
    </row>
    <row r="267" spans="2:9" ht="10.5" customHeight="1" x14ac:dyDescent="0.2">
      <c r="B267" s="16" t="s">
        <v>114</v>
      </c>
      <c r="C267" s="295">
        <v>1207550.7799999921</v>
      </c>
      <c r="D267" s="295">
        <v>75094189.309999228</v>
      </c>
      <c r="E267" s="295">
        <v>76301740.089999229</v>
      </c>
      <c r="F267" s="296">
        <v>10158.990000000002</v>
      </c>
      <c r="G267" s="296">
        <v>416747.53999999812</v>
      </c>
      <c r="H267" s="190">
        <v>6.4757578813049221E-2</v>
      </c>
      <c r="I267" s="47"/>
    </row>
    <row r="268" spans="2:9" ht="10.5" customHeight="1" x14ac:dyDescent="0.2">
      <c r="B268" s="16" t="s">
        <v>123</v>
      </c>
      <c r="C268" s="295">
        <v>26255703.199999895</v>
      </c>
      <c r="D268" s="295">
        <v>155359092.09000042</v>
      </c>
      <c r="E268" s="295">
        <v>181614795.29000032</v>
      </c>
      <c r="F268" s="296">
        <v>80239.059999999983</v>
      </c>
      <c r="G268" s="296">
        <v>1226487.8300000005</v>
      </c>
      <c r="H268" s="190">
        <v>9.4085323986613734E-2</v>
      </c>
      <c r="I268" s="47"/>
    </row>
    <row r="269" spans="2:9" ht="10.5" customHeight="1" x14ac:dyDescent="0.2">
      <c r="B269" s="16" t="s">
        <v>95</v>
      </c>
      <c r="C269" s="295">
        <v>4434767.8500000043</v>
      </c>
      <c r="D269" s="295">
        <v>34926913.480000004</v>
      </c>
      <c r="E269" s="295">
        <v>39361681.330000013</v>
      </c>
      <c r="F269" s="296">
        <v>30465531.070000023</v>
      </c>
      <c r="G269" s="296">
        <v>108622.72000000004</v>
      </c>
      <c r="H269" s="190">
        <v>-3.5077063907866135E-2</v>
      </c>
      <c r="I269" s="47"/>
    </row>
    <row r="270" spans="2:9" ht="10.5" customHeight="1" x14ac:dyDescent="0.2">
      <c r="B270" s="16" t="s">
        <v>422</v>
      </c>
      <c r="C270" s="295">
        <v>160565488.63999915</v>
      </c>
      <c r="D270" s="295">
        <v>73193073.94240211</v>
      </c>
      <c r="E270" s="295">
        <v>233758562.58240119</v>
      </c>
      <c r="F270" s="296">
        <v>220204.69999999998</v>
      </c>
      <c r="G270" s="296">
        <v>1468450.1549999998</v>
      </c>
      <c r="H270" s="190">
        <v>0.25320569789306302</v>
      </c>
      <c r="I270" s="47"/>
    </row>
    <row r="271" spans="2:9" ht="10.5" customHeight="1" x14ac:dyDescent="0.2">
      <c r="B271" s="16" t="s">
        <v>418</v>
      </c>
      <c r="C271" s="295"/>
      <c r="D271" s="295">
        <v>905994.24014599994</v>
      </c>
      <c r="E271" s="295">
        <v>905994.24014599994</v>
      </c>
      <c r="F271" s="296"/>
      <c r="G271" s="296">
        <v>30856</v>
      </c>
      <c r="H271" s="190">
        <v>-0.16384645322459579</v>
      </c>
      <c r="I271" s="47"/>
    </row>
    <row r="272" spans="2:9" ht="10.5" customHeight="1" x14ac:dyDescent="0.2">
      <c r="B272" s="16" t="s">
        <v>444</v>
      </c>
      <c r="C272" s="295"/>
      <c r="D272" s="295">
        <v>8201983.3263149923</v>
      </c>
      <c r="E272" s="295">
        <v>8201983.3263149923</v>
      </c>
      <c r="F272" s="296"/>
      <c r="G272" s="296"/>
      <c r="H272" s="190">
        <v>9.2366314793546067E-3</v>
      </c>
      <c r="I272" s="34"/>
    </row>
    <row r="273" spans="2:11" ht="10.5" customHeight="1" x14ac:dyDescent="0.2">
      <c r="B273" s="16" t="s">
        <v>441</v>
      </c>
      <c r="C273" s="295"/>
      <c r="D273" s="295">
        <v>652643225.6645484</v>
      </c>
      <c r="E273" s="295">
        <v>652643225.6645484</v>
      </c>
      <c r="F273" s="296"/>
      <c r="G273" s="296"/>
      <c r="H273" s="190">
        <v>8.3695632715953039E-2</v>
      </c>
      <c r="I273" s="34"/>
    </row>
    <row r="274" spans="2:11" ht="10.5" customHeight="1" x14ac:dyDescent="0.2">
      <c r="B274" s="16" t="s">
        <v>346</v>
      </c>
      <c r="C274" s="295"/>
      <c r="D274" s="295">
        <v>82984</v>
      </c>
      <c r="E274" s="295">
        <v>82984</v>
      </c>
      <c r="F274" s="296"/>
      <c r="G274" s="296"/>
      <c r="H274" s="190">
        <v>0.27266313932980601</v>
      </c>
      <c r="I274" s="47"/>
    </row>
    <row r="275" spans="2:11" ht="10.5" customHeight="1" x14ac:dyDescent="0.2">
      <c r="B275" s="16" t="s">
        <v>350</v>
      </c>
      <c r="C275" s="295"/>
      <c r="D275" s="295">
        <v>107894245.1860539</v>
      </c>
      <c r="E275" s="295">
        <v>107894245.1860539</v>
      </c>
      <c r="F275" s="296"/>
      <c r="G275" s="296"/>
      <c r="H275" s="190">
        <v>6.1362156203920826E-2</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2975025.0884900014</v>
      </c>
      <c r="E278" s="295">
        <v>2975025.0884900014</v>
      </c>
      <c r="F278" s="296"/>
      <c r="G278" s="296"/>
      <c r="H278" s="190">
        <v>-0.14394777313991736</v>
      </c>
      <c r="I278" s="47"/>
    </row>
    <row r="279" spans="2:11" ht="10.5" customHeight="1" x14ac:dyDescent="0.2">
      <c r="B279" s="269" t="s">
        <v>412</v>
      </c>
      <c r="C279" s="295"/>
      <c r="D279" s="295">
        <v>1708818.4311800003</v>
      </c>
      <c r="E279" s="295">
        <v>1708818.4311800003</v>
      </c>
      <c r="F279" s="296"/>
      <c r="G279" s="296"/>
      <c r="H279" s="190">
        <v>6.1177448434921677E-2</v>
      </c>
      <c r="I279" s="47"/>
    </row>
    <row r="280" spans="2:11" ht="10.5" customHeight="1" x14ac:dyDescent="0.2">
      <c r="B280" s="16" t="s">
        <v>94</v>
      </c>
      <c r="C280" s="295">
        <v>241529.30999999936</v>
      </c>
      <c r="D280" s="295">
        <v>5566680.8299999982</v>
      </c>
      <c r="E280" s="295">
        <v>5808210.1399999978</v>
      </c>
      <c r="F280" s="296"/>
      <c r="G280" s="296">
        <v>19533.830000000002</v>
      </c>
      <c r="H280" s="190">
        <v>-6.9829926108941121E-2</v>
      </c>
      <c r="I280" s="47"/>
    </row>
    <row r="281" spans="2:11" ht="10.5" customHeight="1" x14ac:dyDescent="0.2">
      <c r="B281" s="16" t="s">
        <v>92</v>
      </c>
      <c r="C281" s="295">
        <v>1181551.4599999993</v>
      </c>
      <c r="D281" s="295">
        <v>175763.29</v>
      </c>
      <c r="E281" s="295">
        <v>1357314.7499999991</v>
      </c>
      <c r="F281" s="296">
        <v>7882.6400000000012</v>
      </c>
      <c r="G281" s="296">
        <v>3547.8299999999995</v>
      </c>
      <c r="H281" s="190">
        <v>-0.3167206673643036</v>
      </c>
      <c r="I281" s="47"/>
    </row>
    <row r="282" spans="2:11" ht="10.5" customHeight="1" x14ac:dyDescent="0.2">
      <c r="B282" s="16" t="s">
        <v>93</v>
      </c>
      <c r="C282" s="295">
        <v>2050253.939999999</v>
      </c>
      <c r="D282" s="295">
        <v>354800.13</v>
      </c>
      <c r="E282" s="295">
        <v>2405054.0699999989</v>
      </c>
      <c r="F282" s="296">
        <v>57195.929999999993</v>
      </c>
      <c r="G282" s="296">
        <v>6432.0300000000007</v>
      </c>
      <c r="H282" s="190">
        <v>-0.22699350814815733</v>
      </c>
      <c r="I282" s="47"/>
    </row>
    <row r="283" spans="2:11" ht="10.5" customHeight="1" x14ac:dyDescent="0.2">
      <c r="B283" s="16" t="s">
        <v>91</v>
      </c>
      <c r="C283" s="295">
        <v>14380264.5</v>
      </c>
      <c r="D283" s="295">
        <v>8458466.5600000005</v>
      </c>
      <c r="E283" s="295">
        <v>22838731.060000002</v>
      </c>
      <c r="F283" s="296">
        <v>686656.20000000007</v>
      </c>
      <c r="G283" s="296">
        <v>150196.96</v>
      </c>
      <c r="H283" s="190">
        <v>1.7076572954106251E-2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2376428.7600000193</v>
      </c>
      <c r="D285" s="295">
        <v>2219601.0099999746</v>
      </c>
      <c r="E285" s="295">
        <v>4596029.769999994</v>
      </c>
      <c r="F285" s="296">
        <v>1632.2400000000002</v>
      </c>
      <c r="G285" s="296">
        <v>30875.520000000004</v>
      </c>
      <c r="H285" s="190">
        <v>0.31266626516361984</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1475844.6600000001</v>
      </c>
      <c r="E287" s="295">
        <v>1475844.6600000001</v>
      </c>
      <c r="F287" s="296"/>
      <c r="G287" s="296">
        <v>9475</v>
      </c>
      <c r="H287" s="190">
        <v>-0.13361108051948412</v>
      </c>
      <c r="I287" s="47"/>
    </row>
    <row r="288" spans="2:11" ht="10.5" customHeight="1" x14ac:dyDescent="0.2">
      <c r="B288" s="268" t="s">
        <v>255</v>
      </c>
      <c r="C288" s="295"/>
      <c r="D288" s="295">
        <v>3650064.319999998</v>
      </c>
      <c r="E288" s="295">
        <v>3650064.319999998</v>
      </c>
      <c r="F288" s="296">
        <v>3418601.9599999981</v>
      </c>
      <c r="G288" s="296">
        <v>28839.08</v>
      </c>
      <c r="H288" s="190">
        <v>-7.3950437219112986E-2</v>
      </c>
      <c r="I288" s="47"/>
      <c r="K288" s="28"/>
    </row>
    <row r="289" spans="1:11" ht="10.5" customHeight="1" x14ac:dyDescent="0.2">
      <c r="B289" s="268" t="s">
        <v>486</v>
      </c>
      <c r="C289" s="295"/>
      <c r="D289" s="295">
        <v>27548912.527950015</v>
      </c>
      <c r="E289" s="295">
        <v>27548912.527950015</v>
      </c>
      <c r="F289" s="296"/>
      <c r="G289" s="296"/>
      <c r="H289" s="190"/>
      <c r="I289" s="47"/>
    </row>
    <row r="290" spans="1:11" ht="10.5" customHeight="1" x14ac:dyDescent="0.2">
      <c r="B290" s="268" t="s">
        <v>487</v>
      </c>
      <c r="C290" s="295"/>
      <c r="D290" s="295">
        <v>23048520.853949994</v>
      </c>
      <c r="E290" s="295">
        <v>23048520.853949994</v>
      </c>
      <c r="F290" s="296"/>
      <c r="G290" s="296"/>
      <c r="H290" s="190">
        <v>0.26656287887007624</v>
      </c>
      <c r="I290" s="47"/>
      <c r="K290" s="28"/>
    </row>
    <row r="291" spans="1:11" ht="10.5" customHeight="1" x14ac:dyDescent="0.2">
      <c r="B291" s="16" t="s">
        <v>374</v>
      </c>
      <c r="C291" s="295">
        <v>1519621.0099999986</v>
      </c>
      <c r="D291" s="295">
        <v>1042690.5275000026</v>
      </c>
      <c r="E291" s="295">
        <v>2562311.537500001</v>
      </c>
      <c r="F291" s="296"/>
      <c r="G291" s="296">
        <v>8322</v>
      </c>
      <c r="H291" s="190">
        <v>-9.4768930258945949E-2</v>
      </c>
      <c r="I291" s="47"/>
      <c r="K291" s="28"/>
    </row>
    <row r="292" spans="1:11" ht="10.5" customHeight="1" x14ac:dyDescent="0.2">
      <c r="B292" s="16" t="s">
        <v>420</v>
      </c>
      <c r="C292" s="295"/>
      <c r="D292" s="295">
        <v>46153197.590211995</v>
      </c>
      <c r="E292" s="295">
        <v>46153197.590211995</v>
      </c>
      <c r="F292" s="296"/>
      <c r="G292" s="296"/>
      <c r="H292" s="190">
        <v>0.14285074489923177</v>
      </c>
      <c r="I292" s="47"/>
      <c r="K292" s="28"/>
    </row>
    <row r="293" spans="1:11" ht="10.5" customHeight="1" x14ac:dyDescent="0.2">
      <c r="B293" s="574" t="s">
        <v>460</v>
      </c>
      <c r="C293" s="295"/>
      <c r="D293" s="295">
        <v>121434.94</v>
      </c>
      <c r="E293" s="295">
        <v>121434.94</v>
      </c>
      <c r="F293" s="296"/>
      <c r="G293" s="296"/>
      <c r="H293" s="190">
        <v>-0.82025336657462311</v>
      </c>
      <c r="I293" s="47"/>
      <c r="K293" s="28"/>
    </row>
    <row r="294" spans="1:11" ht="13.5" customHeight="1" x14ac:dyDescent="0.2">
      <c r="B294" s="16" t="s">
        <v>99</v>
      </c>
      <c r="C294" s="295">
        <v>4472273.8100000713</v>
      </c>
      <c r="D294" s="295">
        <v>12637091.989030981</v>
      </c>
      <c r="E294" s="295">
        <v>17109365.799031049</v>
      </c>
      <c r="F294" s="296">
        <v>1811800.524364</v>
      </c>
      <c r="G294" s="296">
        <v>66483.913689000008</v>
      </c>
      <c r="H294" s="190">
        <v>7.1991525309164084E-2</v>
      </c>
      <c r="I294" s="117"/>
      <c r="K294" s="28"/>
    </row>
    <row r="295" spans="1:11" s="28" customFormat="1" ht="14.25" customHeight="1" x14ac:dyDescent="0.2">
      <c r="A295" s="24"/>
      <c r="B295" s="16" t="s">
        <v>283</v>
      </c>
      <c r="C295" s="295"/>
      <c r="D295" s="295">
        <v>-25083367.07</v>
      </c>
      <c r="E295" s="295">
        <v>-25083367.07</v>
      </c>
      <c r="F295" s="296">
        <v>-184392</v>
      </c>
      <c r="G295" s="296">
        <v>-178128</v>
      </c>
      <c r="H295" s="190">
        <v>0.12164756665155507</v>
      </c>
      <c r="I295" s="47"/>
      <c r="J295" s="5"/>
    </row>
    <row r="296" spans="1:11" s="28" customFormat="1" ht="14.25" customHeight="1" x14ac:dyDescent="0.2">
      <c r="A296" s="24"/>
      <c r="B296" s="16" t="s">
        <v>279</v>
      </c>
      <c r="C296" s="295">
        <v>460.77</v>
      </c>
      <c r="D296" s="295">
        <v>-365767502.80000001</v>
      </c>
      <c r="E296" s="295">
        <v>-365767042.03000003</v>
      </c>
      <c r="F296" s="296">
        <v>-722333</v>
      </c>
      <c r="G296" s="296">
        <v>-2364098</v>
      </c>
      <c r="H296" s="190">
        <v>0.44082755059108991</v>
      </c>
      <c r="I296" s="47"/>
    </row>
    <row r="297" spans="1:11" s="28" customFormat="1" ht="11.25" customHeight="1" x14ac:dyDescent="0.2">
      <c r="A297" s="24"/>
      <c r="B297" s="263" t="s">
        <v>286</v>
      </c>
      <c r="C297" s="299">
        <v>8459663500.8799515</v>
      </c>
      <c r="D297" s="299">
        <v>11231656171.564573</v>
      </c>
      <c r="E297" s="299">
        <v>19691319672.444527</v>
      </c>
      <c r="F297" s="300">
        <v>4125455655.9343715</v>
      </c>
      <c r="G297" s="300">
        <v>106113827.02293897</v>
      </c>
      <c r="H297" s="234">
        <v>3.6020735060757758E-2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30.9.2024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406712284.69029438</v>
      </c>
      <c r="D310" s="301">
        <v>2401165444.8777204</v>
      </c>
      <c r="E310" s="301">
        <v>2807877729.5680146</v>
      </c>
      <c r="F310" s="302">
        <v>7744381.6099999538</v>
      </c>
      <c r="G310" s="302">
        <v>10739492.829000091</v>
      </c>
      <c r="H310" s="239">
        <v>-4.6732385641806706E-3</v>
      </c>
      <c r="I310" s="20"/>
    </row>
    <row r="311" spans="1:11" ht="10.5" customHeight="1" x14ac:dyDescent="0.2">
      <c r="A311" s="2"/>
      <c r="B311" s="37" t="s">
        <v>126</v>
      </c>
      <c r="C311" s="301">
        <v>3834594.5400000298</v>
      </c>
      <c r="D311" s="301">
        <v>68017336.150000557</v>
      </c>
      <c r="E311" s="301">
        <v>71851930.690000594</v>
      </c>
      <c r="F311" s="302"/>
      <c r="G311" s="302">
        <v>231354.11000000016</v>
      </c>
      <c r="H311" s="239"/>
      <c r="I311" s="20"/>
    </row>
    <row r="312" spans="1:11" ht="10.5" customHeight="1" x14ac:dyDescent="0.2">
      <c r="A312" s="2"/>
      <c r="B312" s="37" t="s">
        <v>127</v>
      </c>
      <c r="C312" s="301">
        <v>138250827.49000156</v>
      </c>
      <c r="D312" s="301">
        <v>1802948107.6200101</v>
      </c>
      <c r="E312" s="301">
        <v>1941198935.1100118</v>
      </c>
      <c r="F312" s="302">
        <v>125.64</v>
      </c>
      <c r="G312" s="302">
        <v>6838836.6399999997</v>
      </c>
      <c r="H312" s="239"/>
      <c r="I312" s="20"/>
    </row>
    <row r="313" spans="1:11" ht="10.5" customHeight="1" x14ac:dyDescent="0.2">
      <c r="A313" s="2"/>
      <c r="B313" s="37" t="s">
        <v>219</v>
      </c>
      <c r="C313" s="301">
        <v>115736942.91998771</v>
      </c>
      <c r="D313" s="301">
        <v>1127614063.0200388</v>
      </c>
      <c r="E313" s="301">
        <v>1243351005.9400265</v>
      </c>
      <c r="F313" s="302">
        <v>2.5</v>
      </c>
      <c r="G313" s="302">
        <v>4744702.2399999984</v>
      </c>
      <c r="H313" s="239">
        <v>0.12966908562096435</v>
      </c>
      <c r="I313" s="20"/>
    </row>
    <row r="314" spans="1:11" ht="10.5" customHeight="1" x14ac:dyDescent="0.2">
      <c r="A314" s="2"/>
      <c r="B314" s="37" t="s">
        <v>312</v>
      </c>
      <c r="C314" s="301"/>
      <c r="D314" s="301">
        <v>4971998.4224700006</v>
      </c>
      <c r="E314" s="301">
        <v>4971998.4224700006</v>
      </c>
      <c r="F314" s="302"/>
      <c r="G314" s="302"/>
      <c r="H314" s="239">
        <v>-0.36449758545983546</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109481.26999999816</v>
      </c>
      <c r="D318" s="301">
        <v>238985.8</v>
      </c>
      <c r="E318" s="301">
        <v>348467.06999999814</v>
      </c>
      <c r="F318" s="302"/>
      <c r="G318" s="302">
        <v>3046.4900000000021</v>
      </c>
      <c r="H318" s="239">
        <v>0.39954275408730311</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403690.2178000001</v>
      </c>
      <c r="E320" s="301">
        <v>403690.2178000001</v>
      </c>
      <c r="F320" s="302"/>
      <c r="G320" s="302"/>
      <c r="H320" s="239"/>
      <c r="I320" s="20"/>
    </row>
    <row r="321" spans="1:11" ht="10.5" customHeight="1" x14ac:dyDescent="0.2">
      <c r="A321" s="2"/>
      <c r="B321" s="16" t="s">
        <v>423</v>
      </c>
      <c r="C321" s="301"/>
      <c r="D321" s="301">
        <v>38220</v>
      </c>
      <c r="E321" s="301">
        <v>38220</v>
      </c>
      <c r="F321" s="302"/>
      <c r="G321" s="302">
        <v>90</v>
      </c>
      <c r="H321" s="239"/>
      <c r="I321" s="20"/>
    </row>
    <row r="322" spans="1:11" s="28" customFormat="1" ht="10.5" customHeight="1" x14ac:dyDescent="0.2">
      <c r="A322" s="54"/>
      <c r="B322" s="16" t="s">
        <v>280</v>
      </c>
      <c r="C322" s="301"/>
      <c r="D322" s="301">
        <v>-76565860.460008413</v>
      </c>
      <c r="E322" s="301">
        <v>-76565860.460008413</v>
      </c>
      <c r="F322" s="302">
        <v>-3542.2700000000004</v>
      </c>
      <c r="G322" s="302">
        <v>-443504.69000000117</v>
      </c>
      <c r="H322" s="239">
        <v>0.138042398008273</v>
      </c>
      <c r="I322" s="27"/>
      <c r="J322" s="5"/>
    </row>
    <row r="323" spans="1:11" s="28" customFormat="1" ht="15.75" customHeight="1" x14ac:dyDescent="0.2">
      <c r="A323" s="54"/>
      <c r="B323" s="35" t="s">
        <v>131</v>
      </c>
      <c r="C323" s="303">
        <v>664644130.91028368</v>
      </c>
      <c r="D323" s="303">
        <v>5328831985.6480322</v>
      </c>
      <c r="E323" s="303">
        <v>5993476116.5583162</v>
      </c>
      <c r="F323" s="304">
        <v>7740967.4799999539</v>
      </c>
      <c r="G323" s="304">
        <v>22114017.619000092</v>
      </c>
      <c r="H323" s="237">
        <v>5.048694426856426E-2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1216810491.6103418</v>
      </c>
      <c r="D325" s="301">
        <v>844578999.20991278</v>
      </c>
      <c r="E325" s="301">
        <v>2061389490.8202546</v>
      </c>
      <c r="F325" s="302">
        <v>33569981.620000288</v>
      </c>
      <c r="G325" s="302">
        <v>10931464.019999981</v>
      </c>
      <c r="H325" s="239">
        <v>3.5011300419651503E-2</v>
      </c>
      <c r="I325" s="20"/>
    </row>
    <row r="326" spans="1:11" ht="10.5" customHeight="1" x14ac:dyDescent="0.2">
      <c r="A326" s="2"/>
      <c r="B326" s="37" t="s">
        <v>133</v>
      </c>
      <c r="C326" s="301">
        <v>223736471.46986797</v>
      </c>
      <c r="D326" s="301">
        <v>857910072.3897934</v>
      </c>
      <c r="E326" s="301">
        <v>1081646543.8596613</v>
      </c>
      <c r="F326" s="302">
        <v>24134393.30000018</v>
      </c>
      <c r="G326" s="302">
        <v>4565809.7199999793</v>
      </c>
      <c r="H326" s="239">
        <v>0.18059877839322991</v>
      </c>
      <c r="I326" s="20"/>
    </row>
    <row r="327" spans="1:11" ht="10.5" customHeight="1" x14ac:dyDescent="0.2">
      <c r="A327" s="2"/>
      <c r="B327" s="37" t="s">
        <v>134</v>
      </c>
      <c r="C327" s="305">
        <v>6465279.2999994596</v>
      </c>
      <c r="D327" s="301">
        <v>61113080.059993826</v>
      </c>
      <c r="E327" s="301">
        <v>67578359.359993279</v>
      </c>
      <c r="F327" s="302">
        <v>39003601.459995978</v>
      </c>
      <c r="G327" s="302">
        <v>245058.80999999936</v>
      </c>
      <c r="H327" s="239">
        <v>-0.43054982979256218</v>
      </c>
      <c r="I327" s="20"/>
    </row>
    <row r="328" spans="1:11" ht="10.5" customHeight="1" x14ac:dyDescent="0.2">
      <c r="A328" s="2"/>
      <c r="B328" s="37" t="s">
        <v>220</v>
      </c>
      <c r="C328" s="301">
        <v>17417067.110000003</v>
      </c>
      <c r="D328" s="301">
        <v>116236857.07999976</v>
      </c>
      <c r="E328" s="301">
        <v>133653924.18999976</v>
      </c>
      <c r="F328" s="302">
        <v>9147.0600000000013</v>
      </c>
      <c r="G328" s="302">
        <v>631068.70999999985</v>
      </c>
      <c r="H328" s="239">
        <v>-2.1617472803999505E-2</v>
      </c>
      <c r="I328" s="20"/>
    </row>
    <row r="329" spans="1:11" ht="10.5" customHeight="1" x14ac:dyDescent="0.2">
      <c r="A329" s="2"/>
      <c r="B329" s="37" t="s">
        <v>352</v>
      </c>
      <c r="C329" s="301"/>
      <c r="D329" s="301">
        <v>17305823.294224989</v>
      </c>
      <c r="E329" s="301">
        <v>17305823.294224989</v>
      </c>
      <c r="F329" s="302"/>
      <c r="G329" s="302"/>
      <c r="H329" s="239">
        <v>8.9915311942950105E-2</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856.80000000000064</v>
      </c>
      <c r="D331" s="301">
        <v>26396</v>
      </c>
      <c r="E331" s="301">
        <v>27252.799999999999</v>
      </c>
      <c r="F331" s="302"/>
      <c r="G331" s="302">
        <v>50</v>
      </c>
      <c r="H331" s="239"/>
      <c r="I331" s="20"/>
      <c r="K331" s="28"/>
    </row>
    <row r="332" spans="1:11" ht="10.5" customHeight="1" x14ac:dyDescent="0.2">
      <c r="A332" s="2"/>
      <c r="B332" s="574" t="s">
        <v>453</v>
      </c>
      <c r="C332" s="301"/>
      <c r="D332" s="301">
        <v>9347.880000000001</v>
      </c>
      <c r="E332" s="301">
        <v>9347.880000000001</v>
      </c>
      <c r="F332" s="302"/>
      <c r="G332" s="302"/>
      <c r="H332" s="239">
        <v>-0.66209383776030539</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183484</v>
      </c>
      <c r="D334" s="301">
        <v>250069.98</v>
      </c>
      <c r="E334" s="301">
        <v>433553.98</v>
      </c>
      <c r="F334" s="302">
        <v>12</v>
      </c>
      <c r="G334" s="302">
        <v>3128</v>
      </c>
      <c r="H334" s="239">
        <v>-7.1631530495875895E-3</v>
      </c>
      <c r="I334" s="20"/>
    </row>
    <row r="335" spans="1:11" ht="10.5" customHeight="1" x14ac:dyDescent="0.2">
      <c r="A335" s="2"/>
      <c r="B335" s="16" t="s">
        <v>280</v>
      </c>
      <c r="C335" s="301"/>
      <c r="D335" s="301">
        <v>-87262239.369999126</v>
      </c>
      <c r="E335" s="301">
        <v>-87262239.369999126</v>
      </c>
      <c r="F335" s="302">
        <v>-9776.15</v>
      </c>
      <c r="G335" s="302">
        <v>-497237.18999999965</v>
      </c>
      <c r="H335" s="239">
        <v>0.30616744601644474</v>
      </c>
      <c r="I335" s="20"/>
    </row>
    <row r="336" spans="1:11" s="28" customFormat="1" ht="16.5" customHeight="1" x14ac:dyDescent="0.2">
      <c r="A336" s="54"/>
      <c r="B336" s="35" t="s">
        <v>135</v>
      </c>
      <c r="C336" s="303">
        <v>1464613650.2902093</v>
      </c>
      <c r="D336" s="303">
        <v>1810168406.523926</v>
      </c>
      <c r="E336" s="303">
        <v>3274782056.8141351</v>
      </c>
      <c r="F336" s="304">
        <v>96707359.28999643</v>
      </c>
      <c r="G336" s="304">
        <v>15879342.069999957</v>
      </c>
      <c r="H336" s="237">
        <v>5.2085275928211772E-2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327408739.05003041</v>
      </c>
      <c r="D338" s="301">
        <v>260884434.230001</v>
      </c>
      <c r="E338" s="301">
        <v>588293173.28003144</v>
      </c>
      <c r="F338" s="302">
        <v>1887550.8399999985</v>
      </c>
      <c r="G338" s="302">
        <v>2517863.2100000032</v>
      </c>
      <c r="H338" s="239">
        <v>7.2786033328005928E-2</v>
      </c>
      <c r="I338" s="20"/>
      <c r="K338" s="28"/>
    </row>
    <row r="339" spans="1:11" ht="10.5" customHeight="1" x14ac:dyDescent="0.2">
      <c r="A339" s="2"/>
      <c r="B339" s="37" t="s">
        <v>221</v>
      </c>
      <c r="C339" s="301">
        <v>179788.01999999996</v>
      </c>
      <c r="D339" s="301">
        <v>5579387.2900000084</v>
      </c>
      <c r="E339" s="301">
        <v>5759175.310000008</v>
      </c>
      <c r="F339" s="302">
        <v>141</v>
      </c>
      <c r="G339" s="302">
        <v>12886.75</v>
      </c>
      <c r="H339" s="239">
        <v>3.8179806515445724E-2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4240</v>
      </c>
      <c r="E341" s="301">
        <v>4240</v>
      </c>
      <c r="F341" s="302"/>
      <c r="G341" s="302"/>
      <c r="H341" s="239">
        <v>0.55882352941176472</v>
      </c>
      <c r="I341" s="27"/>
      <c r="J341" s="5"/>
    </row>
    <row r="342" spans="1:11" s="28" customFormat="1" ht="10.5" customHeight="1" x14ac:dyDescent="0.2">
      <c r="A342" s="54"/>
      <c r="B342" s="16" t="s">
        <v>436</v>
      </c>
      <c r="C342" s="301">
        <v>1860792.3800000001</v>
      </c>
      <c r="D342" s="301">
        <v>1616680.36</v>
      </c>
      <c r="E342" s="301">
        <v>3477472.74</v>
      </c>
      <c r="F342" s="302"/>
      <c r="G342" s="302">
        <v>13270</v>
      </c>
      <c r="H342" s="239">
        <v>0.19381809880188139</v>
      </c>
      <c r="I342" s="27"/>
      <c r="J342" s="5"/>
    </row>
    <row r="343" spans="1:11" s="28" customFormat="1" ht="10.5" customHeight="1" x14ac:dyDescent="0.2">
      <c r="A343" s="54"/>
      <c r="B343" s="574" t="s">
        <v>454</v>
      </c>
      <c r="C343" s="301"/>
      <c r="D343" s="301">
        <v>2162</v>
      </c>
      <c r="E343" s="301">
        <v>2162</v>
      </c>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-2048987.4800000102</v>
      </c>
      <c r="E345" s="301">
        <v>-2048987.4800000102</v>
      </c>
      <c r="F345" s="302">
        <v>-244.5</v>
      </c>
      <c r="G345" s="302">
        <v>-6956.4600000000019</v>
      </c>
      <c r="H345" s="239">
        <v>0.25422385264566039</v>
      </c>
      <c r="I345" s="20"/>
    </row>
    <row r="346" spans="1:11" s="28" customFormat="1" ht="16.5" customHeight="1" x14ac:dyDescent="0.2">
      <c r="A346" s="54"/>
      <c r="B346" s="16" t="s">
        <v>356</v>
      </c>
      <c r="C346" s="301"/>
      <c r="D346" s="301">
        <v>3685235.8280049986</v>
      </c>
      <c r="E346" s="301">
        <v>3685235.8280049986</v>
      </c>
      <c r="F346" s="302"/>
      <c r="G346" s="302"/>
      <c r="H346" s="239">
        <v>0.11652322805743798</v>
      </c>
      <c r="I346" s="27"/>
      <c r="J346" s="5"/>
    </row>
    <row r="347" spans="1:11" ht="10.5" customHeight="1" x14ac:dyDescent="0.2">
      <c r="A347" s="2"/>
      <c r="B347" s="35" t="s">
        <v>137</v>
      </c>
      <c r="C347" s="303">
        <v>329449319.45003045</v>
      </c>
      <c r="D347" s="303">
        <v>269723152.22800595</v>
      </c>
      <c r="E347" s="303">
        <v>599172471.67803633</v>
      </c>
      <c r="F347" s="304">
        <v>1887447.3399999985</v>
      </c>
      <c r="G347" s="304">
        <v>2537063.5000000033</v>
      </c>
      <c r="H347" s="237">
        <v>7.2807547007894824E-2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106013412.32999888</v>
      </c>
      <c r="D349" s="301">
        <v>35953132.81000042</v>
      </c>
      <c r="E349" s="301">
        <v>141966545.1399993</v>
      </c>
      <c r="F349" s="302">
        <v>42524.820000000007</v>
      </c>
      <c r="G349" s="302">
        <v>526922.81999999937</v>
      </c>
      <c r="H349" s="239">
        <v>0.15001819832858687</v>
      </c>
      <c r="I349" s="56"/>
      <c r="J349" s="5"/>
    </row>
    <row r="350" spans="1:11" s="57" customFormat="1" ht="10.5" customHeight="1" x14ac:dyDescent="0.2">
      <c r="A350" s="6"/>
      <c r="B350" s="37" t="s">
        <v>222</v>
      </c>
      <c r="C350" s="301">
        <v>5409.5</v>
      </c>
      <c r="D350" s="301">
        <v>50114.30999999999</v>
      </c>
      <c r="E350" s="301">
        <v>55523.80999999999</v>
      </c>
      <c r="F350" s="302">
        <v>60</v>
      </c>
      <c r="G350" s="302">
        <v>252.07999999999998</v>
      </c>
      <c r="H350" s="239">
        <v>7.657068291235869E-2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4769.2</v>
      </c>
      <c r="D352" s="306">
        <v>11549</v>
      </c>
      <c r="E352" s="306">
        <v>16318.2</v>
      </c>
      <c r="F352" s="307"/>
      <c r="G352" s="307"/>
      <c r="H352" s="182">
        <v>0.39210032417676177</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-3455193.0500000007</v>
      </c>
      <c r="E357" s="306">
        <v>-3455193.0500000007</v>
      </c>
      <c r="F357" s="307">
        <v>-11</v>
      </c>
      <c r="G357" s="307">
        <v>-13215.080000000002</v>
      </c>
      <c r="H357" s="182">
        <v>0.6254086057156969</v>
      </c>
      <c r="I357" s="59"/>
    </row>
    <row r="358" spans="1:11" s="57" customFormat="1" ht="10.5" customHeight="1" x14ac:dyDescent="0.2">
      <c r="A358" s="6"/>
      <c r="B358" s="35" t="s">
        <v>142</v>
      </c>
      <c r="C358" s="308">
        <v>106023591.02999888</v>
      </c>
      <c r="D358" s="308">
        <v>32559603.070000418</v>
      </c>
      <c r="E358" s="308">
        <v>138583194.09999928</v>
      </c>
      <c r="F358" s="309">
        <v>42573.820000000007</v>
      </c>
      <c r="G358" s="309">
        <v>513959.81999999942</v>
      </c>
      <c r="H358" s="183">
        <v>0.1416851444954641</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2270882.9199999156</v>
      </c>
      <c r="D360" s="306">
        <v>327637.42000000057</v>
      </c>
      <c r="E360" s="306">
        <v>2598520.3399999165</v>
      </c>
      <c r="F360" s="307">
        <v>117</v>
      </c>
      <c r="G360" s="307">
        <v>7579.5900000000038</v>
      </c>
      <c r="H360" s="182"/>
      <c r="I360" s="56"/>
      <c r="J360" s="5"/>
      <c r="K360" s="209"/>
    </row>
    <row r="361" spans="1:11" s="57" customFormat="1" ht="10.5" customHeight="1" x14ac:dyDescent="0.2">
      <c r="A361" s="6"/>
      <c r="B361" s="37" t="s">
        <v>179</v>
      </c>
      <c r="C361" s="364">
        <v>469683.3700000039</v>
      </c>
      <c r="D361" s="306">
        <v>49674213.520005822</v>
      </c>
      <c r="E361" s="306">
        <v>50143896.890005827</v>
      </c>
      <c r="F361" s="307">
        <v>21663.959999999995</v>
      </c>
      <c r="G361" s="307">
        <v>176087.31000000122</v>
      </c>
      <c r="H361" s="182">
        <v>0.20371698328140764</v>
      </c>
      <c r="I361" s="56"/>
      <c r="J361" s="5"/>
      <c r="K361" s="209"/>
    </row>
    <row r="362" spans="1:11" s="57" customFormat="1" ht="10.5" customHeight="1" x14ac:dyDescent="0.2">
      <c r="A362" s="6"/>
      <c r="B362" s="37" t="s">
        <v>223</v>
      </c>
      <c r="C362" s="306">
        <v>6707.4299999999994</v>
      </c>
      <c r="D362" s="306">
        <v>1237088.2700000005</v>
      </c>
      <c r="E362" s="306">
        <v>1243795.7000000004</v>
      </c>
      <c r="F362" s="307"/>
      <c r="G362" s="307">
        <v>3866.6399999999994</v>
      </c>
      <c r="H362" s="182">
        <v>7.5671131207365905E-2</v>
      </c>
      <c r="I362" s="56"/>
      <c r="J362" s="5"/>
    </row>
    <row r="363" spans="1:11" s="60" customFormat="1" ht="10.5" customHeight="1" x14ac:dyDescent="0.2">
      <c r="A363" s="24"/>
      <c r="B363" s="37" t="s">
        <v>498</v>
      </c>
      <c r="C363" s="306"/>
      <c r="D363" s="306">
        <v>3890</v>
      </c>
      <c r="E363" s="306">
        <v>3890</v>
      </c>
      <c r="F363" s="307"/>
      <c r="G363" s="307">
        <v>20</v>
      </c>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-744283.36000000394</v>
      </c>
      <c r="E367" s="306">
        <v>-744283.36000000394</v>
      </c>
      <c r="F367" s="307">
        <v>-8</v>
      </c>
      <c r="G367" s="307">
        <v>-3108.37</v>
      </c>
      <c r="H367" s="182">
        <v>0.58472153756896939</v>
      </c>
      <c r="I367" s="59"/>
    </row>
    <row r="368" spans="1:11" s="60" customFormat="1" ht="17.25" customHeight="1" x14ac:dyDescent="0.2">
      <c r="A368" s="24"/>
      <c r="B368" s="35" t="s">
        <v>143</v>
      </c>
      <c r="C368" s="308">
        <v>2747273.7199999201</v>
      </c>
      <c r="D368" s="308">
        <v>50498545.850005828</v>
      </c>
      <c r="E368" s="308">
        <v>53245819.570005745</v>
      </c>
      <c r="F368" s="309">
        <v>21772.959999999995</v>
      </c>
      <c r="G368" s="309">
        <v>184445.17000000124</v>
      </c>
      <c r="H368" s="183">
        <v>0.25485742293282154</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17840915.809999999</v>
      </c>
      <c r="D370" s="306">
        <v>2674609.6</v>
      </c>
      <c r="E370" s="306">
        <v>20515525.41</v>
      </c>
      <c r="F370" s="307"/>
      <c r="G370" s="307">
        <v>66374</v>
      </c>
      <c r="H370" s="182">
        <v>0.52743158869244455</v>
      </c>
      <c r="I370" s="59"/>
      <c r="K370" s="209"/>
    </row>
    <row r="371" spans="1:11" s="60" customFormat="1" ht="17.25" customHeight="1" x14ac:dyDescent="0.2">
      <c r="A371" s="24"/>
      <c r="B371" s="35" t="s">
        <v>467</v>
      </c>
      <c r="C371" s="308">
        <v>17840915.809999999</v>
      </c>
      <c r="D371" s="308">
        <v>2674609.6</v>
      </c>
      <c r="E371" s="308">
        <v>20515525.41</v>
      </c>
      <c r="F371" s="309"/>
      <c r="G371" s="309">
        <v>66374</v>
      </c>
      <c r="H371" s="183">
        <v>0.52743158869244455</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16452.810000000085</v>
      </c>
      <c r="D373" s="306">
        <v>184360.03999999989</v>
      </c>
      <c r="E373" s="306">
        <v>200812.84999999998</v>
      </c>
      <c r="F373" s="307"/>
      <c r="G373" s="307">
        <v>10.25</v>
      </c>
      <c r="H373" s="182">
        <v>-7.7734730769736804E-2</v>
      </c>
      <c r="I373" s="56"/>
      <c r="J373" s="5"/>
      <c r="K373" s="209"/>
    </row>
    <row r="374" spans="1:11" s="57" customFormat="1" ht="10.5" customHeight="1" x14ac:dyDescent="0.2">
      <c r="A374" s="6"/>
      <c r="B374" s="37" t="s">
        <v>224</v>
      </c>
      <c r="C374" s="306">
        <v>1936.819999999999</v>
      </c>
      <c r="D374" s="306">
        <v>80145.489999999991</v>
      </c>
      <c r="E374" s="306">
        <v>82082.309999999983</v>
      </c>
      <c r="F374" s="307"/>
      <c r="G374" s="307"/>
      <c r="H374" s="182">
        <v>-0.20968609881014333</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18389.630000000085</v>
      </c>
      <c r="D378" s="308">
        <v>264505.52999999985</v>
      </c>
      <c r="E378" s="308">
        <v>282895.15999999997</v>
      </c>
      <c r="F378" s="309"/>
      <c r="G378" s="309">
        <v>10.25</v>
      </c>
      <c r="H378" s="183">
        <v>-0.12034840893522336</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145.19999999999999</v>
      </c>
      <c r="D380" s="306">
        <v>170.26000000000002</v>
      </c>
      <c r="E380" s="306">
        <v>315.46000000000004</v>
      </c>
      <c r="F380" s="307"/>
      <c r="G380" s="307"/>
      <c r="H380" s="182">
        <v>-1.9305499424876582E-2</v>
      </c>
      <c r="I380" s="59"/>
      <c r="J380" s="5"/>
      <c r="K380" s="57"/>
    </row>
    <row r="381" spans="1:11" s="57" customFormat="1" ht="10.5" customHeight="1" x14ac:dyDescent="0.2">
      <c r="A381" s="6"/>
      <c r="B381" s="37" t="s">
        <v>125</v>
      </c>
      <c r="C381" s="306">
        <v>7819731.9199995957</v>
      </c>
      <c r="D381" s="306">
        <v>39569718.338002816</v>
      </c>
      <c r="E381" s="306">
        <v>47389450.258002408</v>
      </c>
      <c r="F381" s="307"/>
      <c r="G381" s="307">
        <v>152231.4000000002</v>
      </c>
      <c r="H381" s="182">
        <v>-3.780836273393906E-2</v>
      </c>
      <c r="I381" s="56"/>
      <c r="J381" s="5"/>
    </row>
    <row r="382" spans="1:11" s="57" customFormat="1" ht="10.5" customHeight="1" x14ac:dyDescent="0.2">
      <c r="A382" s="6"/>
      <c r="B382" s="37" t="s">
        <v>126</v>
      </c>
      <c r="C382" s="306">
        <v>32761.070000000076</v>
      </c>
      <c r="D382" s="306">
        <v>419078.6600000012</v>
      </c>
      <c r="E382" s="306">
        <v>451839.73000000126</v>
      </c>
      <c r="F382" s="307"/>
      <c r="G382" s="307">
        <v>2458.0100000000002</v>
      </c>
      <c r="H382" s="182"/>
      <c r="I382" s="56"/>
      <c r="J382" s="5"/>
    </row>
    <row r="383" spans="1:11" s="57" customFormat="1" ht="10.5" customHeight="1" x14ac:dyDescent="0.2">
      <c r="A383" s="6"/>
      <c r="B383" s="37" t="s">
        <v>127</v>
      </c>
      <c r="C383" s="306">
        <v>2498015.4299999974</v>
      </c>
      <c r="D383" s="306">
        <v>26867834.670000009</v>
      </c>
      <c r="E383" s="306">
        <v>29365850.100000005</v>
      </c>
      <c r="F383" s="307"/>
      <c r="G383" s="307">
        <v>86369.900000000009</v>
      </c>
      <c r="H383" s="182"/>
      <c r="I383" s="56"/>
      <c r="J383" s="5"/>
    </row>
    <row r="384" spans="1:11" s="57" customFormat="1" ht="10.5" customHeight="1" x14ac:dyDescent="0.2">
      <c r="A384" s="6"/>
      <c r="B384" s="37" t="s">
        <v>133</v>
      </c>
      <c r="C384" s="306">
        <v>510300.53000000201</v>
      </c>
      <c r="D384" s="306">
        <v>1530643.2000000011</v>
      </c>
      <c r="E384" s="306">
        <v>2040943.7300000032</v>
      </c>
      <c r="F384" s="307"/>
      <c r="G384" s="307">
        <v>13521.510000000002</v>
      </c>
      <c r="H384" s="182">
        <v>0.24588689866314706</v>
      </c>
      <c r="I384" s="56"/>
      <c r="J384" s="5"/>
    </row>
    <row r="385" spans="1:11" s="57" customFormat="1" ht="10.5" customHeight="1" x14ac:dyDescent="0.2">
      <c r="A385" s="6"/>
      <c r="B385" s="37" t="s">
        <v>134</v>
      </c>
      <c r="C385" s="306">
        <v>61638.159999999967</v>
      </c>
      <c r="D385" s="306">
        <v>505991.10999999952</v>
      </c>
      <c r="E385" s="306">
        <v>567629.26999999932</v>
      </c>
      <c r="F385" s="307"/>
      <c r="G385" s="307">
        <v>1631.87</v>
      </c>
      <c r="H385" s="182">
        <v>-0.25699156028609071</v>
      </c>
      <c r="I385" s="56"/>
      <c r="J385" s="5"/>
    </row>
    <row r="386" spans="1:11" s="57" customFormat="1" ht="10.5" customHeight="1" x14ac:dyDescent="0.2">
      <c r="A386" s="6"/>
      <c r="B386" s="37" t="s">
        <v>24</v>
      </c>
      <c r="C386" s="306">
        <v>2478142.8699999978</v>
      </c>
      <c r="D386" s="306">
        <v>2347604.23</v>
      </c>
      <c r="E386" s="306">
        <v>4825747.0999999978</v>
      </c>
      <c r="F386" s="307"/>
      <c r="G386" s="307">
        <v>12127.73</v>
      </c>
      <c r="H386" s="182">
        <v>0.20031144466129613</v>
      </c>
      <c r="I386" s="56"/>
      <c r="J386" s="5"/>
      <c r="K386" s="5"/>
    </row>
    <row r="387" spans="1:11" s="57" customFormat="1" ht="10.5" customHeight="1" x14ac:dyDescent="0.2">
      <c r="A387" s="6"/>
      <c r="B387" s="37" t="s">
        <v>138</v>
      </c>
      <c r="C387" s="306">
        <v>570637.45999999961</v>
      </c>
      <c r="D387" s="306">
        <v>370414.65999999986</v>
      </c>
      <c r="E387" s="306">
        <v>941052.11999999941</v>
      </c>
      <c r="F387" s="307"/>
      <c r="G387" s="307">
        <v>3800</v>
      </c>
      <c r="H387" s="182">
        <v>3.6137151989366956E-2</v>
      </c>
      <c r="I387" s="56"/>
      <c r="J387" s="5"/>
    </row>
    <row r="388" spans="1:11" s="57" customFormat="1" ht="10.5" customHeight="1" x14ac:dyDescent="0.2">
      <c r="A388" s="6"/>
      <c r="B388" s="37" t="s">
        <v>34</v>
      </c>
      <c r="C388" s="306">
        <v>31054017.230002437</v>
      </c>
      <c r="D388" s="306">
        <v>6736661.6299998472</v>
      </c>
      <c r="E388" s="306">
        <v>37790678.860002279</v>
      </c>
      <c r="F388" s="307"/>
      <c r="G388" s="307">
        <v>70450.699999999866</v>
      </c>
      <c r="H388" s="182">
        <v>-6.1560489743280211E-2</v>
      </c>
      <c r="I388" s="56"/>
      <c r="J388" s="5"/>
    </row>
    <row r="389" spans="1:11" s="57" customFormat="1" ht="10.5" customHeight="1" x14ac:dyDescent="0.2">
      <c r="A389" s="6"/>
      <c r="B389" s="37" t="s">
        <v>140</v>
      </c>
      <c r="C389" s="306">
        <v>7204.8600000000015</v>
      </c>
      <c r="D389" s="306">
        <v>1200.5</v>
      </c>
      <c r="E389" s="306">
        <v>8405.36</v>
      </c>
      <c r="F389" s="307"/>
      <c r="G389" s="307"/>
      <c r="H389" s="182"/>
      <c r="I389" s="56"/>
    </row>
    <row r="390" spans="1:11" s="57" customFormat="1" ht="10.5" customHeight="1" x14ac:dyDescent="0.2">
      <c r="A390" s="6"/>
      <c r="B390" s="37" t="s">
        <v>129</v>
      </c>
      <c r="C390" s="306">
        <v>2397576.8300000173</v>
      </c>
      <c r="D390" s="306">
        <v>21638379.640000004</v>
      </c>
      <c r="E390" s="306">
        <v>24035956.470000021</v>
      </c>
      <c r="F390" s="307"/>
      <c r="G390" s="307">
        <v>99610.340000000011</v>
      </c>
      <c r="H390" s="182">
        <v>0.1202936266947916</v>
      </c>
      <c r="I390" s="56"/>
    </row>
    <row r="391" spans="1:11" s="57" customFormat="1" ht="10.5" customHeight="1" x14ac:dyDescent="0.2">
      <c r="A391" s="6"/>
      <c r="B391" s="37" t="s">
        <v>381</v>
      </c>
      <c r="C391" s="306">
        <v>22688.160000000044</v>
      </c>
      <c r="D391" s="306">
        <v>19950</v>
      </c>
      <c r="E391" s="306">
        <v>42638.160000000047</v>
      </c>
      <c r="F391" s="307"/>
      <c r="G391" s="307">
        <v>30</v>
      </c>
      <c r="H391" s="182"/>
      <c r="I391" s="56"/>
      <c r="J391" s="5"/>
    </row>
    <row r="392" spans="1:11" s="57" customFormat="1" ht="10.5" customHeight="1" x14ac:dyDescent="0.2">
      <c r="A392" s="6"/>
      <c r="B392" s="16" t="s">
        <v>427</v>
      </c>
      <c r="C392" s="306">
        <v>1230</v>
      </c>
      <c r="D392" s="306">
        <v>1000</v>
      </c>
      <c r="E392" s="306">
        <v>2230</v>
      </c>
      <c r="F392" s="307"/>
      <c r="G392" s="307"/>
      <c r="H392" s="182">
        <v>0.10396039603960405</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v>84004.355211999995</v>
      </c>
      <c r="E394" s="306">
        <v>84004.355211999995</v>
      </c>
      <c r="F394" s="307"/>
      <c r="G394" s="307"/>
      <c r="H394" s="182">
        <v>-0.11477252465008914</v>
      </c>
      <c r="I394" s="56"/>
      <c r="J394" s="5"/>
    </row>
    <row r="395" spans="1:11" s="57" customFormat="1" ht="10.5" customHeight="1" x14ac:dyDescent="0.2">
      <c r="A395" s="6"/>
      <c r="B395" s="37" t="s">
        <v>179</v>
      </c>
      <c r="C395" s="306">
        <v>2310.9300000000003</v>
      </c>
      <c r="D395" s="306">
        <v>359580.67999999993</v>
      </c>
      <c r="E395" s="306">
        <v>361891.60999999993</v>
      </c>
      <c r="F395" s="307"/>
      <c r="G395" s="307">
        <v>323.10000000000002</v>
      </c>
      <c r="H395" s="182">
        <v>0.27638930825819652</v>
      </c>
      <c r="I395" s="56"/>
      <c r="J395" s="5"/>
    </row>
    <row r="396" spans="1:11" s="57" customFormat="1" ht="10.5" customHeight="1" x14ac:dyDescent="0.2">
      <c r="A396" s="6"/>
      <c r="B396" s="37" t="s">
        <v>468</v>
      </c>
      <c r="C396" s="306">
        <v>80663.8</v>
      </c>
      <c r="D396" s="306">
        <v>25442</v>
      </c>
      <c r="E396" s="306">
        <v>106105.8</v>
      </c>
      <c r="F396" s="307"/>
      <c r="G396" s="307"/>
      <c r="H396" s="182">
        <v>0.91360914730919074</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v>24</v>
      </c>
      <c r="D399" s="306">
        <v>70160</v>
      </c>
      <c r="E399" s="306">
        <v>70184</v>
      </c>
      <c r="F399" s="307"/>
      <c r="G399" s="307">
        <v>60</v>
      </c>
      <c r="H399" s="182"/>
      <c r="I399" s="56"/>
      <c r="J399" s="5"/>
    </row>
    <row r="400" spans="1:11" s="60" customFormat="1" ht="12.75" customHeight="1" x14ac:dyDescent="0.2">
      <c r="A400" s="24"/>
      <c r="B400" s="37" t="s">
        <v>280</v>
      </c>
      <c r="C400" s="306"/>
      <c r="D400" s="306">
        <v>-2813153.9199999892</v>
      </c>
      <c r="E400" s="306">
        <v>-2813153.9199999892</v>
      </c>
      <c r="F400" s="307"/>
      <c r="G400" s="307">
        <v>-10866.79</v>
      </c>
      <c r="H400" s="182">
        <v>0.29212982351036443</v>
      </c>
      <c r="I400" s="59"/>
      <c r="J400" s="5"/>
    </row>
    <row r="401" spans="1:11" s="57" customFormat="1" x14ac:dyDescent="0.2">
      <c r="A401" s="6"/>
      <c r="B401" s="35" t="s">
        <v>246</v>
      </c>
      <c r="C401" s="308">
        <v>47537088.450002037</v>
      </c>
      <c r="D401" s="308">
        <v>97734680.013214707</v>
      </c>
      <c r="E401" s="308">
        <v>145271768.46321672</v>
      </c>
      <c r="F401" s="309"/>
      <c r="G401" s="309">
        <v>431747.77000000008</v>
      </c>
      <c r="H401" s="183">
        <v>2.3390236246040752E-2</v>
      </c>
      <c r="I401" s="56"/>
      <c r="K401" s="209" t="b">
        <f>IF(ABS(E401-SUM(E380:E400))&lt;0.001,TRUE,FALSE)</f>
        <v>1</v>
      </c>
    </row>
    <row r="402" spans="1:11" s="60" customFormat="1" ht="13.5" customHeight="1" x14ac:dyDescent="0.2">
      <c r="A402" s="24"/>
      <c r="B402" s="35" t="s">
        <v>287</v>
      </c>
      <c r="C402" s="308">
        <v>2632874359.290524</v>
      </c>
      <c r="D402" s="308">
        <v>7592455488.4631834</v>
      </c>
      <c r="E402" s="308">
        <v>10225329847.753712</v>
      </c>
      <c r="F402" s="309">
        <v>106400120.88999639</v>
      </c>
      <c r="G402" s="309">
        <v>41726960.199000046</v>
      </c>
      <c r="H402" s="183">
        <v>5.4580115426016373E-2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1163060275.9093182</v>
      </c>
      <c r="D404" s="306">
        <v>1400845524.309953</v>
      </c>
      <c r="E404" s="306">
        <v>2563905800.2192721</v>
      </c>
      <c r="F404" s="307">
        <v>232319192.71867234</v>
      </c>
      <c r="G404" s="307">
        <v>16758078.47078388</v>
      </c>
      <c r="H404" s="182">
        <v>-4.2393989710115099E-2</v>
      </c>
      <c r="I404" s="59"/>
      <c r="J404" s="5"/>
    </row>
    <row r="405" spans="1:11" s="60" customFormat="1" ht="10.5" customHeight="1" x14ac:dyDescent="0.2">
      <c r="A405" s="24"/>
      <c r="B405" s="37" t="s">
        <v>442</v>
      </c>
      <c r="C405" s="306">
        <v>2419345.7799996105</v>
      </c>
      <c r="D405" s="306">
        <v>1460495.3000000797</v>
      </c>
      <c r="E405" s="306">
        <v>3879841.0799996904</v>
      </c>
      <c r="F405" s="307">
        <v>191941.47999999969</v>
      </c>
      <c r="G405" s="307">
        <v>17436.92000000002</v>
      </c>
      <c r="H405" s="182">
        <v>-0.52534943951595992</v>
      </c>
      <c r="I405" s="59"/>
      <c r="J405" s="5"/>
    </row>
    <row r="406" spans="1:11" s="60" customFormat="1" ht="10.5" customHeight="1" x14ac:dyDescent="0.2">
      <c r="A406" s="24"/>
      <c r="B406" s="37" t="s">
        <v>147</v>
      </c>
      <c r="C406" s="306">
        <v>3672908.6500023571</v>
      </c>
      <c r="D406" s="306">
        <v>4449263.1399987759</v>
      </c>
      <c r="E406" s="306">
        <v>8122171.7900011335</v>
      </c>
      <c r="F406" s="307">
        <v>703444.92999999819</v>
      </c>
      <c r="G406" s="307">
        <v>31889.000000000487</v>
      </c>
      <c r="H406" s="182">
        <v>-7.0560644007577111E-2</v>
      </c>
      <c r="I406" s="59"/>
      <c r="J406" s="5"/>
    </row>
    <row r="407" spans="1:11" s="60" customFormat="1" ht="10.5" customHeight="1" x14ac:dyDescent="0.2">
      <c r="A407" s="24"/>
      <c r="B407" s="37" t="s">
        <v>148</v>
      </c>
      <c r="C407" s="306">
        <v>20742288.059953559</v>
      </c>
      <c r="D407" s="306">
        <v>26784538.049994688</v>
      </c>
      <c r="E407" s="306">
        <v>47526826.109948255</v>
      </c>
      <c r="F407" s="307">
        <v>3768088.2300005262</v>
      </c>
      <c r="G407" s="307">
        <v>205350.61999999222</v>
      </c>
      <c r="H407" s="182">
        <v>-6.553062150474942E-2</v>
      </c>
      <c r="I407" s="59"/>
      <c r="J407" s="5"/>
    </row>
    <row r="408" spans="1:11" s="60" customFormat="1" ht="10.5" customHeight="1" x14ac:dyDescent="0.2">
      <c r="A408" s="24"/>
      <c r="B408" s="37" t="s">
        <v>125</v>
      </c>
      <c r="C408" s="306">
        <v>8279916.6599995885</v>
      </c>
      <c r="D408" s="306">
        <v>9836346.8500023801</v>
      </c>
      <c r="E408" s="306">
        <v>18116263.510001969</v>
      </c>
      <c r="F408" s="307">
        <v>1552444.0799999437</v>
      </c>
      <c r="G408" s="307">
        <v>194768.31000000116</v>
      </c>
      <c r="H408" s="182">
        <v>4.7543480206544197E-2</v>
      </c>
      <c r="I408" s="59"/>
      <c r="J408" s="5"/>
      <c r="K408" s="57"/>
    </row>
    <row r="409" spans="1:11" s="60" customFormat="1" ht="10.5" customHeight="1" x14ac:dyDescent="0.2">
      <c r="A409" s="24"/>
      <c r="B409" s="37" t="s">
        <v>149</v>
      </c>
      <c r="C409" s="306">
        <v>224798.9200000253</v>
      </c>
      <c r="D409" s="306">
        <v>1084609.9499999571</v>
      </c>
      <c r="E409" s="306">
        <v>1309408.8699999824</v>
      </c>
      <c r="F409" s="307">
        <v>3819.1999999999985</v>
      </c>
      <c r="G409" s="307">
        <v>5040.7100000000028</v>
      </c>
      <c r="H409" s="182">
        <v>-0.14515708820270601</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692.6</v>
      </c>
      <c r="D411" s="306">
        <v>-266051007</v>
      </c>
      <c r="E411" s="306">
        <v>-266050314.40000001</v>
      </c>
      <c r="F411" s="307">
        <v>-332966</v>
      </c>
      <c r="G411" s="307">
        <v>-1759654</v>
      </c>
      <c r="H411" s="182">
        <v>0.32553814677531467</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160157.78433000002</v>
      </c>
      <c r="E413" s="306">
        <v>160157.78433000002</v>
      </c>
      <c r="F413" s="307"/>
      <c r="G413" s="307"/>
      <c r="H413" s="182"/>
      <c r="I413" s="56"/>
      <c r="J413" s="5"/>
      <c r="K413" s="60"/>
    </row>
    <row r="414" spans="1:11" s="57" customFormat="1" ht="10.5" customHeight="1" x14ac:dyDescent="0.2">
      <c r="A414" s="6"/>
      <c r="B414" s="575" t="s">
        <v>491</v>
      </c>
      <c r="C414" s="306"/>
      <c r="D414" s="306">
        <v>935499.48999999347</v>
      </c>
      <c r="E414" s="306">
        <v>935499.48999999347</v>
      </c>
      <c r="F414" s="307"/>
      <c r="G414" s="307">
        <v>7927.9899999999761</v>
      </c>
      <c r="H414" s="182"/>
      <c r="I414" s="56"/>
      <c r="J414" s="5"/>
      <c r="K414" s="60"/>
    </row>
    <row r="415" spans="1:11" s="60" customFormat="1" ht="10.5" customHeight="1" x14ac:dyDescent="0.2">
      <c r="A415" s="24"/>
      <c r="B415" s="41" t="s">
        <v>150</v>
      </c>
      <c r="C415" s="311">
        <v>1198400226.5792735</v>
      </c>
      <c r="D415" s="311">
        <v>1179505427.8742795</v>
      </c>
      <c r="E415" s="311">
        <v>2377905654.4535522</v>
      </c>
      <c r="F415" s="312">
        <v>238205964.63867283</v>
      </c>
      <c r="G415" s="312">
        <v>15460838.020783873</v>
      </c>
      <c r="H415" s="184">
        <v>-7.2895650766470199E-2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30.9.2024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15014849290.340832</v>
      </c>
      <c r="E427" s="306">
        <v>15014849290.340832</v>
      </c>
      <c r="F427" s="306">
        <v>25375120.459999993</v>
      </c>
      <c r="G427" s="306">
        <v>76317628.720000505</v>
      </c>
      <c r="H427" s="182">
        <v>7.0194572282591183E-2</v>
      </c>
      <c r="I427" s="59"/>
      <c r="K427" s="57"/>
    </row>
    <row r="428" spans="1:11" s="57" customFormat="1" ht="10.5" customHeight="1" x14ac:dyDescent="0.2">
      <c r="A428" s="6"/>
      <c r="B428" s="16" t="s">
        <v>10</v>
      </c>
      <c r="C428" s="306">
        <v>3461118331.400733</v>
      </c>
      <c r="D428" s="306">
        <v>37976.98000000012</v>
      </c>
      <c r="E428" s="306">
        <v>3461156308.380733</v>
      </c>
      <c r="F428" s="307">
        <v>96560.800000000221</v>
      </c>
      <c r="G428" s="307">
        <v>20763339.749999754</v>
      </c>
      <c r="H428" s="182">
        <v>2.6008406536184081E-2</v>
      </c>
      <c r="I428" s="56"/>
      <c r="J428" s="5"/>
    </row>
    <row r="429" spans="1:11" s="57" customFormat="1" ht="10.5" customHeight="1" x14ac:dyDescent="0.2">
      <c r="A429" s="6"/>
      <c r="B429" s="16" t="s">
        <v>9</v>
      </c>
      <c r="C429" s="306">
        <v>249983.29000000126</v>
      </c>
      <c r="D429" s="306"/>
      <c r="E429" s="306">
        <v>249983.29000000126</v>
      </c>
      <c r="F429" s="307"/>
      <c r="G429" s="307">
        <v>229.65999999999997</v>
      </c>
      <c r="H429" s="182"/>
      <c r="I429" s="56"/>
      <c r="J429" s="5"/>
    </row>
    <row r="430" spans="1:11" s="57" customFormat="1" ht="10.5" customHeight="1" x14ac:dyDescent="0.2">
      <c r="A430" s="6"/>
      <c r="B430" s="16" t="s">
        <v>299</v>
      </c>
      <c r="C430" s="306">
        <v>343882320.42995793</v>
      </c>
      <c r="D430" s="306">
        <v>17935.209999999981</v>
      </c>
      <c r="E430" s="306">
        <v>343900255.6399579</v>
      </c>
      <c r="F430" s="307"/>
      <c r="G430" s="307">
        <v>1242053.9799999697</v>
      </c>
      <c r="H430" s="182">
        <v>6.5237966586613849E-2</v>
      </c>
      <c r="I430" s="56"/>
      <c r="J430" s="5"/>
    </row>
    <row r="431" spans="1:11" s="57" customFormat="1" ht="10.5" customHeight="1" x14ac:dyDescent="0.2">
      <c r="A431" s="6"/>
      <c r="B431" s="16" t="s">
        <v>11</v>
      </c>
      <c r="C431" s="306">
        <v>1759054.610000005</v>
      </c>
      <c r="D431" s="306">
        <v>121.91999999999997</v>
      </c>
      <c r="E431" s="306">
        <v>1759176.5300000049</v>
      </c>
      <c r="F431" s="307"/>
      <c r="G431" s="307">
        <v>1716605.080000005</v>
      </c>
      <c r="H431" s="182">
        <v>6.3379312870111004E-3</v>
      </c>
      <c r="I431" s="56"/>
      <c r="J431" s="5"/>
      <c r="K431" s="60"/>
    </row>
    <row r="432" spans="1:11" s="57" customFormat="1" ht="10.5" customHeight="1" x14ac:dyDescent="0.2">
      <c r="A432" s="6"/>
      <c r="B432" s="16" t="s">
        <v>75</v>
      </c>
      <c r="C432" s="306">
        <v>48404182.160037197</v>
      </c>
      <c r="D432" s="306">
        <v>1654.5299999999979</v>
      </c>
      <c r="E432" s="306">
        <v>48405836.690037198</v>
      </c>
      <c r="F432" s="307"/>
      <c r="G432" s="307">
        <v>254849.74000000439</v>
      </c>
      <c r="H432" s="182">
        <v>4.6604446545228218E-2</v>
      </c>
      <c r="I432" s="56"/>
      <c r="J432" s="5"/>
      <c r="K432" s="60"/>
    </row>
    <row r="433" spans="1:11" s="60" customFormat="1" ht="10.5" customHeight="1" x14ac:dyDescent="0.2">
      <c r="A433" s="24"/>
      <c r="B433" s="16" t="s">
        <v>85</v>
      </c>
      <c r="C433" s="306">
        <v>7686499.0599999484</v>
      </c>
      <c r="D433" s="306">
        <v>1505296605.8099754</v>
      </c>
      <c r="E433" s="306">
        <v>1512983104.8699753</v>
      </c>
      <c r="F433" s="313">
        <v>1512983104.8699753</v>
      </c>
      <c r="G433" s="313">
        <v>8326415.1200000001</v>
      </c>
      <c r="H433" s="185">
        <v>1.2839256880782024E-2</v>
      </c>
      <c r="I433" s="59"/>
      <c r="J433" s="5"/>
      <c r="K433" s="57"/>
    </row>
    <row r="434" spans="1:11" s="60" customFormat="1" x14ac:dyDescent="0.2">
      <c r="A434" s="24"/>
      <c r="B434" s="37" t="s">
        <v>25</v>
      </c>
      <c r="C434" s="306">
        <v>10631078.879997799</v>
      </c>
      <c r="D434" s="306">
        <v>1691853.1</v>
      </c>
      <c r="E434" s="306">
        <v>12322931.979997801</v>
      </c>
      <c r="F434" s="313">
        <v>4066.0900000000011</v>
      </c>
      <c r="G434" s="313">
        <v>39147.729999999996</v>
      </c>
      <c r="H434" s="185">
        <v>7.4136542863847854E-2</v>
      </c>
      <c r="I434" s="59"/>
      <c r="J434" s="5"/>
      <c r="K434" s="57"/>
    </row>
    <row r="435" spans="1:11" s="57" customFormat="1" x14ac:dyDescent="0.2">
      <c r="A435" s="6"/>
      <c r="B435" s="37" t="s">
        <v>48</v>
      </c>
      <c r="C435" s="306"/>
      <c r="D435" s="306">
        <v>5115976.0989301782</v>
      </c>
      <c r="E435" s="306">
        <v>5115976.0989301782</v>
      </c>
      <c r="F435" s="313">
        <v>1201.6766700000001</v>
      </c>
      <c r="G435" s="313">
        <v>15111.175090000017</v>
      </c>
      <c r="H435" s="185">
        <v>-1.9612656243862214E-2</v>
      </c>
      <c r="I435" s="56"/>
      <c r="J435" s="5"/>
    </row>
    <row r="436" spans="1:11" s="57" customFormat="1" ht="10.5" customHeight="1" x14ac:dyDescent="0.2">
      <c r="A436" s="6"/>
      <c r="B436" s="37" t="s">
        <v>355</v>
      </c>
      <c r="C436" s="306">
        <v>79719.220000000118</v>
      </c>
      <c r="D436" s="306">
        <v>12810611.871368024</v>
      </c>
      <c r="E436" s="306">
        <v>12890331.091368025</v>
      </c>
      <c r="F436" s="307"/>
      <c r="G436" s="307">
        <v>24181.580000000034</v>
      </c>
      <c r="H436" s="182"/>
      <c r="I436" s="66"/>
      <c r="J436" s="5"/>
    </row>
    <row r="437" spans="1:11" s="57" customFormat="1" ht="10.5" customHeight="1" x14ac:dyDescent="0.2">
      <c r="A437" s="6"/>
      <c r="B437" s="37" t="s">
        <v>79</v>
      </c>
      <c r="C437" s="306"/>
      <c r="D437" s="306">
        <v>88391390.132000193</v>
      </c>
      <c r="E437" s="306">
        <v>88391390.132000193</v>
      </c>
      <c r="F437" s="307"/>
      <c r="G437" s="307">
        <v>111014.65000000002</v>
      </c>
      <c r="H437" s="182">
        <v>1.9049958284407476E-2</v>
      </c>
      <c r="I437" s="66"/>
      <c r="J437" s="5"/>
    </row>
    <row r="438" spans="1:11" s="57" customFormat="1" ht="10.5" customHeight="1" x14ac:dyDescent="0.2">
      <c r="A438" s="6"/>
      <c r="B438" s="563" t="s">
        <v>432</v>
      </c>
      <c r="C438" s="314">
        <v>370283153.15853345</v>
      </c>
      <c r="D438" s="306">
        <v>488553574.0963223</v>
      </c>
      <c r="E438" s="306">
        <v>858836727.25485575</v>
      </c>
      <c r="F438" s="313"/>
      <c r="G438" s="313">
        <v>6014421.609999951</v>
      </c>
      <c r="H438" s="185">
        <v>3.5406785510861738E-2</v>
      </c>
      <c r="I438" s="56"/>
      <c r="J438" s="5"/>
      <c r="K438" s="60"/>
    </row>
    <row r="439" spans="1:11" s="57" customFormat="1" ht="10.5" customHeight="1" x14ac:dyDescent="0.2">
      <c r="A439" s="6"/>
      <c r="B439" s="563" t="s">
        <v>440</v>
      </c>
      <c r="C439" s="314">
        <v>12829424.669999938</v>
      </c>
      <c r="D439" s="306">
        <v>4918621.0100000044</v>
      </c>
      <c r="E439" s="306">
        <v>17748045.67999994</v>
      </c>
      <c r="F439" s="313"/>
      <c r="G439" s="313">
        <v>94969.250000000058</v>
      </c>
      <c r="H439" s="185"/>
      <c r="I439" s="56"/>
      <c r="J439" s="5"/>
    </row>
    <row r="440" spans="1:11" s="57" customFormat="1" ht="10.5" customHeight="1" x14ac:dyDescent="0.2">
      <c r="A440" s="6"/>
      <c r="B440" s="574" t="s">
        <v>457</v>
      </c>
      <c r="C440" s="314"/>
      <c r="D440" s="306">
        <v>17514.77</v>
      </c>
      <c r="E440" s="306">
        <v>17514.77</v>
      </c>
      <c r="F440" s="313"/>
      <c r="G440" s="313"/>
      <c r="H440" s="185">
        <v>-0.64579581513837803</v>
      </c>
      <c r="I440" s="56"/>
      <c r="J440" s="5"/>
    </row>
    <row r="441" spans="1:11" s="57" customFormat="1" ht="10.5" customHeight="1" x14ac:dyDescent="0.2">
      <c r="A441" s="6"/>
      <c r="B441" s="574" t="s">
        <v>476</v>
      </c>
      <c r="C441" s="314">
        <v>45911989.300001226</v>
      </c>
      <c r="D441" s="306">
        <v>66158960.95999755</v>
      </c>
      <c r="E441" s="306">
        <v>112070950.25999875</v>
      </c>
      <c r="F441" s="313">
        <v>1388</v>
      </c>
      <c r="G441" s="313">
        <v>389372.17999999959</v>
      </c>
      <c r="H441" s="185">
        <v>-0.3208397866771856</v>
      </c>
      <c r="I441" s="56"/>
      <c r="J441" s="5"/>
    </row>
    <row r="442" spans="1:11" s="57" customFormat="1" ht="10.5" customHeight="1" x14ac:dyDescent="0.2">
      <c r="A442" s="6"/>
      <c r="B442" s="574" t="s">
        <v>493</v>
      </c>
      <c r="C442" s="314"/>
      <c r="D442" s="306">
        <v>14179194.903489998</v>
      </c>
      <c r="E442" s="306">
        <v>14179194.903489998</v>
      </c>
      <c r="F442" s="313"/>
      <c r="G442" s="313"/>
      <c r="H442" s="185"/>
      <c r="I442" s="56"/>
      <c r="J442" s="5"/>
    </row>
    <row r="443" spans="1:11" s="60" customFormat="1" ht="10.5" customHeight="1" x14ac:dyDescent="0.2">
      <c r="A443" s="24"/>
      <c r="B443" s="563" t="s">
        <v>445</v>
      </c>
      <c r="C443" s="314"/>
      <c r="D443" s="306">
        <v>270785.41000013822</v>
      </c>
      <c r="E443" s="306">
        <v>270785.41000013822</v>
      </c>
      <c r="F443" s="313"/>
      <c r="G443" s="313">
        <v>878.94000000001711</v>
      </c>
      <c r="H443" s="185">
        <v>9.3966546911323778E-3</v>
      </c>
      <c r="I443" s="56"/>
      <c r="J443" s="5"/>
      <c r="K443" s="57"/>
    </row>
    <row r="444" spans="1:11" s="57" customFormat="1" ht="12.75" customHeight="1" x14ac:dyDescent="0.2">
      <c r="A444" s="6"/>
      <c r="B444" s="16" t="s">
        <v>280</v>
      </c>
      <c r="C444" s="310"/>
      <c r="D444" s="306">
        <v>-689995106.24003613</v>
      </c>
      <c r="E444" s="306">
        <v>-689995106.24003613</v>
      </c>
      <c r="F444" s="313"/>
      <c r="G444" s="313">
        <v>-4278332.8900000174</v>
      </c>
      <c r="H444" s="185">
        <v>0.36442487495517106</v>
      </c>
      <c r="I444" s="59"/>
      <c r="J444" s="5"/>
    </row>
    <row r="445" spans="1:11" s="57" customFormat="1" ht="10.5" customHeight="1" x14ac:dyDescent="0.2">
      <c r="A445" s="6"/>
      <c r="B445" s="29" t="s">
        <v>156</v>
      </c>
      <c r="C445" s="308">
        <v>4302835736.1792603</v>
      </c>
      <c r="D445" s="308">
        <v>16512316960.90288</v>
      </c>
      <c r="E445" s="308">
        <v>20815152697.082142</v>
      </c>
      <c r="F445" s="315">
        <v>1538461441.8966453</v>
      </c>
      <c r="G445" s="315">
        <v>111031886.27509017</v>
      </c>
      <c r="H445" s="186">
        <v>4.7434409853495341E-2</v>
      </c>
      <c r="I445" s="56"/>
      <c r="K445" s="209" t="b">
        <f>IF(ABS(E445-SUM(E427:E444))&lt;0.001,TRUE,FALSE)</f>
        <v>1</v>
      </c>
    </row>
    <row r="446" spans="1:11" s="60" customFormat="1" ht="15" customHeight="1" x14ac:dyDescent="0.2">
      <c r="A446" s="24"/>
      <c r="B446" s="29" t="s">
        <v>153</v>
      </c>
      <c r="C446" s="308"/>
      <c r="D446" s="308">
        <v>327027.15999999997</v>
      </c>
      <c r="E446" s="308">
        <v>327027.15999999997</v>
      </c>
      <c r="F446" s="315"/>
      <c r="G446" s="315"/>
      <c r="H446" s="186">
        <v>-8.1451080026913814E-2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1075338038.6098042</v>
      </c>
      <c r="D449" s="317">
        <v>3656903211.8097873</v>
      </c>
      <c r="E449" s="317">
        <v>4732241250.419591</v>
      </c>
      <c r="F449" s="318"/>
      <c r="G449" s="318">
        <v>25960686.259999886</v>
      </c>
      <c r="H449" s="281">
        <v>7.1994055118200784E-2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312062205.49989784</v>
      </c>
      <c r="D451" s="317">
        <v>129038150.33998835</v>
      </c>
      <c r="E451" s="317">
        <v>441100355.83988619</v>
      </c>
      <c r="F451" s="318"/>
      <c r="G451" s="318">
        <v>2464191.2400000007</v>
      </c>
      <c r="H451" s="281">
        <v>2.5067637328245906E-2</v>
      </c>
      <c r="I451" s="69"/>
      <c r="J451" s="5"/>
      <c r="K451" s="5"/>
    </row>
    <row r="452" spans="1:11" ht="10.5" customHeight="1" x14ac:dyDescent="0.2">
      <c r="A452" s="2"/>
      <c r="B452" s="16" t="s">
        <v>258</v>
      </c>
      <c r="C452" s="317">
        <v>55099306.929999664</v>
      </c>
      <c r="D452" s="317">
        <v>15312978.220000003</v>
      </c>
      <c r="E452" s="317">
        <v>70412285.149999678</v>
      </c>
      <c r="F452" s="318"/>
      <c r="G452" s="318">
        <v>230526.86999999988</v>
      </c>
      <c r="H452" s="281">
        <v>0.16536395154592332</v>
      </c>
      <c r="I452" s="70"/>
    </row>
    <row r="453" spans="1:11" ht="10.5" customHeight="1" x14ac:dyDescent="0.2">
      <c r="A453" s="2"/>
      <c r="B453" s="67" t="s">
        <v>259</v>
      </c>
      <c r="C453" s="317">
        <v>208559973.37000006</v>
      </c>
      <c r="D453" s="317">
        <v>63628801.760000274</v>
      </c>
      <c r="E453" s="317">
        <v>272188775.13000041</v>
      </c>
      <c r="F453" s="318"/>
      <c r="G453" s="318">
        <v>1307030.56</v>
      </c>
      <c r="H453" s="281">
        <v>-1.8782325736978467E-2</v>
      </c>
      <c r="I453" s="69"/>
    </row>
    <row r="454" spans="1:11" ht="10.5" customHeight="1" x14ac:dyDescent="0.2">
      <c r="A454" s="2"/>
      <c r="B454" s="67" t="s">
        <v>260</v>
      </c>
      <c r="C454" s="317">
        <v>7684358.4500005022</v>
      </c>
      <c r="D454" s="317">
        <v>16618208.330001047</v>
      </c>
      <c r="E454" s="317">
        <v>24302566.780001547</v>
      </c>
      <c r="F454" s="318"/>
      <c r="G454" s="318">
        <v>124969.09000000004</v>
      </c>
      <c r="H454" s="281">
        <v>0.1106525875958857</v>
      </c>
      <c r="I454" s="69"/>
    </row>
    <row r="455" spans="1:11" ht="10.5" customHeight="1" x14ac:dyDescent="0.2">
      <c r="A455" s="2"/>
      <c r="B455" s="67" t="s">
        <v>261</v>
      </c>
      <c r="C455" s="317"/>
      <c r="D455" s="317">
        <v>10930612.350000074</v>
      </c>
      <c r="E455" s="317">
        <v>10930612.350000074</v>
      </c>
      <c r="F455" s="318"/>
      <c r="G455" s="318">
        <v>82175.450000000026</v>
      </c>
      <c r="H455" s="281">
        <v>2.1624608298547399E-2</v>
      </c>
      <c r="I455" s="69"/>
    </row>
    <row r="456" spans="1:11" ht="10.5" customHeight="1" x14ac:dyDescent="0.2">
      <c r="A456" s="2"/>
      <c r="B456" s="67" t="s">
        <v>262</v>
      </c>
      <c r="C456" s="317">
        <v>7124930.6100001046</v>
      </c>
      <c r="D456" s="317">
        <v>62435633.120000288</v>
      </c>
      <c r="E456" s="317">
        <v>69560563.730000392</v>
      </c>
      <c r="F456" s="318"/>
      <c r="G456" s="318">
        <v>244086.38000000038</v>
      </c>
      <c r="H456" s="281">
        <v>3.6140553722246338E-2</v>
      </c>
      <c r="I456" s="69"/>
    </row>
    <row r="457" spans="1:11" ht="10.5" customHeight="1" x14ac:dyDescent="0.2">
      <c r="A457" s="2"/>
      <c r="B457" s="67" t="s">
        <v>264</v>
      </c>
      <c r="C457" s="317"/>
      <c r="D457" s="317">
        <v>244637018.3399975</v>
      </c>
      <c r="E457" s="317">
        <v>244637018.3399975</v>
      </c>
      <c r="F457" s="318"/>
      <c r="G457" s="318">
        <v>1113992.8799999992</v>
      </c>
      <c r="H457" s="281">
        <v>5.4417727231435897E-2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477406.38999999571</v>
      </c>
      <c r="D460" s="317">
        <v>1785827.8500000583</v>
      </c>
      <c r="E460" s="317">
        <v>2263234.2400000542</v>
      </c>
      <c r="F460" s="318"/>
      <c r="G460" s="318">
        <v>8680.9600000000028</v>
      </c>
      <c r="H460" s="281">
        <v>-4.1994625735497726E-2</v>
      </c>
      <c r="I460" s="69"/>
    </row>
    <row r="461" spans="1:11" ht="10.5" customHeight="1" x14ac:dyDescent="0.2">
      <c r="A461" s="2"/>
      <c r="B461" s="16" t="s">
        <v>270</v>
      </c>
      <c r="C461" s="317"/>
      <c r="D461" s="317">
        <v>-3724.73</v>
      </c>
      <c r="E461" s="317">
        <v>-3724.73</v>
      </c>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111163591.49999936</v>
      </c>
      <c r="E463" s="317">
        <v>111163591.49999936</v>
      </c>
      <c r="F463" s="318"/>
      <c r="G463" s="318">
        <v>442845.46000000101</v>
      </c>
      <c r="H463" s="281">
        <v>1.2118144249840368E-2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1960864.5700000017</v>
      </c>
      <c r="E465" s="317">
        <v>1960864.5700000017</v>
      </c>
      <c r="F465" s="318"/>
      <c r="G465" s="318">
        <v>8620.9700000000012</v>
      </c>
      <c r="H465" s="281">
        <v>9.392979888711217E-2</v>
      </c>
      <c r="I465" s="71"/>
      <c r="L465" s="28"/>
    </row>
    <row r="466" spans="1:12" s="28" customFormat="1" ht="10.5" customHeight="1" x14ac:dyDescent="0.2">
      <c r="A466" s="54"/>
      <c r="B466" s="29" t="s">
        <v>155</v>
      </c>
      <c r="C466" s="308">
        <v>1666346219.8597019</v>
      </c>
      <c r="D466" s="308">
        <v>4314411173.459774</v>
      </c>
      <c r="E466" s="308">
        <v>5980757393.3194761</v>
      </c>
      <c r="F466" s="315"/>
      <c r="G466" s="315">
        <v>31987806.119999886</v>
      </c>
      <c r="H466" s="186">
        <v>6.2626923129802226E-2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88348823.500000104</v>
      </c>
      <c r="D469" s="308">
        <v>54965218.429999784</v>
      </c>
      <c r="E469" s="308">
        <v>143314041.92999992</v>
      </c>
      <c r="F469" s="315"/>
      <c r="G469" s="315">
        <v>665660.72999999952</v>
      </c>
      <c r="H469" s="186">
        <v>5.6359642839760582E-2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27138.349999999991</v>
      </c>
      <c r="D471" s="306">
        <v>275919.79999999993</v>
      </c>
      <c r="E471" s="306">
        <v>303058.14999999997</v>
      </c>
      <c r="F471" s="313"/>
      <c r="G471" s="313">
        <v>1646.0300000000002</v>
      </c>
      <c r="H471" s="185">
        <v>-0.43994980030187392</v>
      </c>
      <c r="I471" s="69"/>
      <c r="L471" s="28"/>
    </row>
    <row r="472" spans="1:12" s="28" customFormat="1" ht="10.5" customHeight="1" x14ac:dyDescent="0.2">
      <c r="A472" s="54"/>
      <c r="B472" s="75" t="s">
        <v>159</v>
      </c>
      <c r="C472" s="306">
        <v>111583536.79999858</v>
      </c>
      <c r="D472" s="306">
        <v>1041937853.0689915</v>
      </c>
      <c r="E472" s="306">
        <v>1153521389.8689902</v>
      </c>
      <c r="F472" s="313"/>
      <c r="G472" s="313">
        <v>4108367.2500000009</v>
      </c>
      <c r="H472" s="185">
        <v>4.42226777515351E-2</v>
      </c>
      <c r="I472" s="70"/>
      <c r="K472" s="5"/>
      <c r="L472" s="5"/>
    </row>
    <row r="473" spans="1:12" ht="10.5" customHeight="1" x14ac:dyDescent="0.2">
      <c r="A473" s="2"/>
      <c r="B473" s="75" t="s">
        <v>26</v>
      </c>
      <c r="C473" s="306">
        <v>34459794.670000032</v>
      </c>
      <c r="D473" s="306">
        <v>582826780.93000746</v>
      </c>
      <c r="E473" s="306">
        <v>617286575.60000753</v>
      </c>
      <c r="F473" s="313"/>
      <c r="G473" s="313">
        <v>3243764.6700000018</v>
      </c>
      <c r="H473" s="185">
        <v>8.0810370708074286E-2</v>
      </c>
      <c r="I473" s="69"/>
    </row>
    <row r="474" spans="1:12" ht="10.5" customHeight="1" x14ac:dyDescent="0.2">
      <c r="A474" s="2"/>
      <c r="B474" s="75" t="s">
        <v>27</v>
      </c>
      <c r="C474" s="306">
        <v>103557745.35000066</v>
      </c>
      <c r="D474" s="306">
        <v>1785344671.6600184</v>
      </c>
      <c r="E474" s="306">
        <v>1888902417.0100191</v>
      </c>
      <c r="F474" s="313"/>
      <c r="G474" s="313">
        <v>9536008.7999999579</v>
      </c>
      <c r="H474" s="185">
        <v>6.480681791808407E-2</v>
      </c>
      <c r="I474" s="69"/>
    </row>
    <row r="475" spans="1:12" ht="10.5" customHeight="1" x14ac:dyDescent="0.2">
      <c r="A475" s="2"/>
      <c r="B475" s="75" t="s">
        <v>274</v>
      </c>
      <c r="C475" s="306">
        <v>3012463.2700000033</v>
      </c>
      <c r="D475" s="306">
        <v>45931172.619999737</v>
      </c>
      <c r="E475" s="306">
        <v>48943635.88999974</v>
      </c>
      <c r="F475" s="313"/>
      <c r="G475" s="313">
        <v>361942.05000000016</v>
      </c>
      <c r="H475" s="185">
        <v>2.6959812805490868E-2</v>
      </c>
      <c r="I475" s="69"/>
    </row>
    <row r="476" spans="1:12" ht="10.5" customHeight="1" x14ac:dyDescent="0.2">
      <c r="A476" s="2"/>
      <c r="B476" s="75" t="s">
        <v>273</v>
      </c>
      <c r="C476" s="306">
        <v>11847.5</v>
      </c>
      <c r="D476" s="306">
        <v>142690</v>
      </c>
      <c r="E476" s="306">
        <v>154537.5</v>
      </c>
      <c r="F476" s="313"/>
      <c r="G476" s="313">
        <v>110760</v>
      </c>
      <c r="H476" s="185">
        <v>-4.0028072831081452E-2</v>
      </c>
      <c r="I476" s="69"/>
    </row>
    <row r="477" spans="1:12" ht="10.5" customHeight="1" x14ac:dyDescent="0.2">
      <c r="A477" s="2"/>
      <c r="B477" s="75" t="s">
        <v>49</v>
      </c>
      <c r="C477" s="306">
        <v>46452.33</v>
      </c>
      <c r="D477" s="306">
        <v>372869744.14647311</v>
      </c>
      <c r="E477" s="306">
        <v>372916196.47647309</v>
      </c>
      <c r="F477" s="313"/>
      <c r="G477" s="313">
        <v>1178693.1199999999</v>
      </c>
      <c r="H477" s="185">
        <v>-5.5785531016694367E-3</v>
      </c>
      <c r="I477" s="69"/>
    </row>
    <row r="478" spans="1:12" ht="10.5" customHeight="1" x14ac:dyDescent="0.2">
      <c r="A478" s="2"/>
      <c r="B478" s="37" t="s">
        <v>349</v>
      </c>
      <c r="C478" s="306"/>
      <c r="D478" s="306">
        <v>29835862.521859974</v>
      </c>
      <c r="E478" s="306">
        <v>29835862.521859974</v>
      </c>
      <c r="F478" s="313"/>
      <c r="G478" s="313"/>
      <c r="H478" s="185"/>
      <c r="I478" s="69"/>
    </row>
    <row r="479" spans="1:12" x14ac:dyDescent="0.2">
      <c r="A479" s="2"/>
      <c r="B479" s="574" t="s">
        <v>459</v>
      </c>
      <c r="C479" s="305"/>
      <c r="D479" s="306">
        <v>298726.09999999998</v>
      </c>
      <c r="E479" s="306">
        <v>298726.09999999998</v>
      </c>
      <c r="F479" s="313"/>
      <c r="G479" s="313"/>
      <c r="H479" s="185">
        <v>-0.49421690868849444</v>
      </c>
      <c r="I479" s="69"/>
    </row>
    <row r="480" spans="1:12" ht="10.5" customHeight="1" x14ac:dyDescent="0.2">
      <c r="A480" s="2"/>
      <c r="B480" s="75" t="s">
        <v>28</v>
      </c>
      <c r="C480" s="305">
        <v>1731834.6499999987</v>
      </c>
      <c r="D480" s="306">
        <v>16833798.080000021</v>
      </c>
      <c r="E480" s="306">
        <v>18565632.730000019</v>
      </c>
      <c r="F480" s="313"/>
      <c r="G480" s="313">
        <v>34491.46</v>
      </c>
      <c r="H480" s="185">
        <v>-0.14957072589413789</v>
      </c>
      <c r="I480" s="69"/>
    </row>
    <row r="481" spans="1:12" ht="10.5" customHeight="1" x14ac:dyDescent="0.2">
      <c r="A481" s="2"/>
      <c r="B481" s="37" t="s">
        <v>280</v>
      </c>
      <c r="C481" s="306"/>
      <c r="D481" s="306">
        <v>-29318689.109999996</v>
      </c>
      <c r="E481" s="306">
        <v>-29318689.109999996</v>
      </c>
      <c r="F481" s="313"/>
      <c r="G481" s="313">
        <v>-151825.78999999998</v>
      </c>
      <c r="H481" s="185">
        <v>0.11745024449147845</v>
      </c>
      <c r="I481" s="69"/>
    </row>
    <row r="482" spans="1:12" ht="10.5" customHeight="1" x14ac:dyDescent="0.2">
      <c r="A482" s="2"/>
      <c r="B482" s="35" t="s">
        <v>160</v>
      </c>
      <c r="C482" s="308">
        <v>254430812.91999927</v>
      </c>
      <c r="D482" s="308">
        <v>3846978529.8173504</v>
      </c>
      <c r="E482" s="308">
        <v>4101409342.7373495</v>
      </c>
      <c r="F482" s="315"/>
      <c r="G482" s="315">
        <v>18423847.589999959</v>
      </c>
      <c r="H482" s="186">
        <v>5.9163540040175544E-2</v>
      </c>
      <c r="I482" s="69"/>
      <c r="K482" s="209" t="b">
        <f>IF(ABS(E482-SUM(E471:E481))&lt;0.001,TRUE,FALSE)</f>
        <v>1</v>
      </c>
    </row>
    <row r="483" spans="1:12" ht="16.5" customHeight="1" x14ac:dyDescent="0.2">
      <c r="A483" s="2"/>
      <c r="B483" s="76" t="s">
        <v>33</v>
      </c>
      <c r="C483" s="306">
        <v>18871.43</v>
      </c>
      <c r="D483" s="306">
        <v>2299106.1900000004</v>
      </c>
      <c r="E483" s="306">
        <v>2317977.6200000006</v>
      </c>
      <c r="F483" s="313"/>
      <c r="G483" s="313"/>
      <c r="H483" s="185">
        <v>-0.62134689233396578</v>
      </c>
      <c r="I483" s="69"/>
      <c r="L483" s="28"/>
    </row>
    <row r="484" spans="1:12" s="28" customFormat="1" ht="14.25" customHeight="1" x14ac:dyDescent="0.2">
      <c r="A484" s="54"/>
      <c r="B484" s="76" t="s">
        <v>383</v>
      </c>
      <c r="C484" s="306"/>
      <c r="D484" s="306">
        <v>149908036.21359003</v>
      </c>
      <c r="E484" s="306">
        <v>149908036.21359003</v>
      </c>
      <c r="F484" s="313"/>
      <c r="G484" s="313"/>
      <c r="H484" s="185">
        <v>0.20710639015742704</v>
      </c>
      <c r="I484" s="70"/>
      <c r="J484" s="5"/>
      <c r="L484" s="5"/>
    </row>
    <row r="485" spans="1:12" ht="10.5" customHeight="1" x14ac:dyDescent="0.2">
      <c r="A485" s="54"/>
      <c r="B485" s="76" t="s">
        <v>446</v>
      </c>
      <c r="C485" s="306"/>
      <c r="D485" s="306">
        <v>3204190.6807550015</v>
      </c>
      <c r="E485" s="306">
        <v>3204190.6807550015</v>
      </c>
      <c r="F485" s="313"/>
      <c r="G485" s="313"/>
      <c r="H485" s="185"/>
      <c r="I485" s="69"/>
    </row>
    <row r="486" spans="1:12" ht="10.5" customHeight="1" x14ac:dyDescent="0.2">
      <c r="A486" s="2"/>
      <c r="B486" s="76" t="s">
        <v>477</v>
      </c>
      <c r="C486" s="306"/>
      <c r="D486" s="306">
        <v>20687993.306210093</v>
      </c>
      <c r="E486" s="306">
        <v>20687993.306210093</v>
      </c>
      <c r="F486" s="313"/>
      <c r="G486" s="313">
        <v>90553.679784999709</v>
      </c>
      <c r="H486" s="185">
        <v>-0.50771807541185821</v>
      </c>
      <c r="I486" s="69"/>
    </row>
    <row r="487" spans="1:12" ht="10.5" customHeight="1" x14ac:dyDescent="0.2">
      <c r="A487" s="2"/>
      <c r="B487" s="76" t="s">
        <v>492</v>
      </c>
      <c r="C487" s="306"/>
      <c r="D487" s="306">
        <v>2920019.0550950021</v>
      </c>
      <c r="E487" s="306">
        <v>2920019.0550950021</v>
      </c>
      <c r="F487" s="313"/>
      <c r="G487" s="313">
        <v>244.81061500000001</v>
      </c>
      <c r="H487" s="185"/>
      <c r="I487" s="69"/>
    </row>
    <row r="488" spans="1:12" ht="13.5" customHeight="1" x14ac:dyDescent="0.2">
      <c r="A488" s="2"/>
      <c r="B488" s="76" t="s">
        <v>439</v>
      </c>
      <c r="C488" s="306"/>
      <c r="D488" s="306">
        <v>115646093.63238502</v>
      </c>
      <c r="E488" s="306">
        <v>115646093.63238502</v>
      </c>
      <c r="F488" s="313"/>
      <c r="G488" s="313"/>
      <c r="H488" s="185">
        <v>0.43499067026386706</v>
      </c>
      <c r="I488" s="69"/>
      <c r="L488" s="80"/>
    </row>
    <row r="489" spans="1:12" s="80" customFormat="1" ht="12.75" x14ac:dyDescent="0.2">
      <c r="A489" s="2"/>
      <c r="B489" s="76" t="s">
        <v>490</v>
      </c>
      <c r="C489" s="306"/>
      <c r="D489" s="306">
        <v>1162488.22</v>
      </c>
      <c r="E489" s="306">
        <v>1162488.22</v>
      </c>
      <c r="F489" s="313"/>
      <c r="G489" s="313">
        <v>110</v>
      </c>
      <c r="H489" s="185">
        <v>0.44802400019780508</v>
      </c>
      <c r="I489" s="79"/>
      <c r="J489" s="5"/>
      <c r="L489" s="164"/>
    </row>
    <row r="490" spans="1:12" s="80" customFormat="1" ht="12.75" x14ac:dyDescent="0.2">
      <c r="A490" s="2"/>
      <c r="B490" s="76" t="s">
        <v>480</v>
      </c>
      <c r="C490" s="306">
        <v>573184.91999999993</v>
      </c>
      <c r="D490" s="306">
        <v>22252475.919999961</v>
      </c>
      <c r="E490" s="306">
        <v>22825660.839999963</v>
      </c>
      <c r="F490" s="313"/>
      <c r="G490" s="313">
        <v>82685.750000000015</v>
      </c>
      <c r="H490" s="185"/>
      <c r="I490" s="79"/>
      <c r="J490" s="5"/>
      <c r="L490" s="164"/>
    </row>
    <row r="491" spans="1:12" s="80" customFormat="1" ht="12.75" x14ac:dyDescent="0.2">
      <c r="A491" s="2"/>
      <c r="B491" s="76" t="s">
        <v>494</v>
      </c>
      <c r="C491" s="306"/>
      <c r="D491" s="306">
        <v>86263514.853244036</v>
      </c>
      <c r="E491" s="306">
        <v>86263514.853244036</v>
      </c>
      <c r="F491" s="313"/>
      <c r="G491" s="313"/>
      <c r="H491" s="185"/>
      <c r="I491" s="79"/>
      <c r="J491" s="5"/>
      <c r="L491" s="164"/>
    </row>
    <row r="492" spans="1:12" s="80" customFormat="1" ht="12.75" x14ac:dyDescent="0.2">
      <c r="A492" s="2"/>
      <c r="B492" s="76" t="s">
        <v>499</v>
      </c>
      <c r="C492" s="306"/>
      <c r="D492" s="306">
        <v>4130297.7199999997</v>
      </c>
      <c r="E492" s="306">
        <v>4130297.7199999997</v>
      </c>
      <c r="F492" s="313"/>
      <c r="G492" s="313">
        <v>4657.9799999999996</v>
      </c>
      <c r="H492" s="185"/>
      <c r="I492" s="79"/>
      <c r="J492" s="5"/>
      <c r="L492" s="164"/>
    </row>
    <row r="493" spans="1:12" s="80" customFormat="1" ht="12.75" x14ac:dyDescent="0.2">
      <c r="A493" s="2"/>
      <c r="B493" s="73" t="s">
        <v>158</v>
      </c>
      <c r="C493" s="306"/>
      <c r="D493" s="306">
        <v>2372876.5200000005</v>
      </c>
      <c r="E493" s="306">
        <v>2372876.5200000005</v>
      </c>
      <c r="F493" s="313"/>
      <c r="G493" s="313">
        <v>264.93</v>
      </c>
      <c r="H493" s="185">
        <v>0.69573774540613731</v>
      </c>
      <c r="I493" s="79"/>
      <c r="J493" s="5"/>
      <c r="L493" s="164"/>
    </row>
    <row r="494" spans="1:12" ht="18" customHeight="1" x14ac:dyDescent="0.2">
      <c r="A494" s="77"/>
      <c r="B494" s="78" t="s">
        <v>297</v>
      </c>
      <c r="C494" s="308">
        <v>343371692.76999944</v>
      </c>
      <c r="D494" s="308">
        <v>4312790840.558629</v>
      </c>
      <c r="E494" s="308">
        <v>4656162533.3286285</v>
      </c>
      <c r="F494" s="315"/>
      <c r="G494" s="315">
        <v>19268025.470399957</v>
      </c>
      <c r="H494" s="186">
        <v>8.4934011028234391E-2</v>
      </c>
      <c r="I494" s="69"/>
      <c r="K494" s="209" t="b">
        <f>IF(ABS(E494-SUM(E469,E482,E483:E493))&lt;0.001,TRUE,FALSE)</f>
        <v>1</v>
      </c>
    </row>
    <row r="495" spans="1:12" ht="12" customHeight="1" x14ac:dyDescent="0.2">
      <c r="A495" s="2"/>
      <c r="B495" s="76" t="s">
        <v>80</v>
      </c>
      <c r="C495" s="306"/>
      <c r="D495" s="306">
        <v>4677763225.3399382</v>
      </c>
      <c r="E495" s="306">
        <v>4677763225.3399382</v>
      </c>
      <c r="F495" s="313"/>
      <c r="G495" s="313"/>
      <c r="H495" s="185">
        <v>3.2117610728751522E-2</v>
      </c>
      <c r="I495" s="69"/>
    </row>
    <row r="496" spans="1:12" ht="12" customHeight="1" x14ac:dyDescent="0.2">
      <c r="A496" s="2"/>
      <c r="B496" s="76" t="s">
        <v>81</v>
      </c>
      <c r="C496" s="306"/>
      <c r="D496" s="306">
        <v>3349592704.1399717</v>
      </c>
      <c r="E496" s="306">
        <v>3349592704.1399717</v>
      </c>
      <c r="F496" s="313"/>
      <c r="G496" s="313"/>
      <c r="H496" s="185">
        <v>8.8728675936091017E-2</v>
      </c>
      <c r="I496" s="69"/>
    </row>
    <row r="497" spans="1:12" ht="12" customHeight="1" x14ac:dyDescent="0.2">
      <c r="A497" s="2"/>
      <c r="B497" s="76" t="s">
        <v>438</v>
      </c>
      <c r="C497" s="306"/>
      <c r="D497" s="306">
        <v>323488123.56000024</v>
      </c>
      <c r="E497" s="306">
        <v>323488123.56000024</v>
      </c>
      <c r="F497" s="313"/>
      <c r="G497" s="313"/>
      <c r="H497" s="185">
        <v>8.9928177499799089E-2</v>
      </c>
      <c r="I497" s="69"/>
    </row>
    <row r="498" spans="1:12" ht="12" customHeight="1" x14ac:dyDescent="0.2">
      <c r="A498" s="2"/>
      <c r="B498" s="76" t="s">
        <v>78</v>
      </c>
      <c r="C498" s="306"/>
      <c r="D498" s="306">
        <v>622962077.11999905</v>
      </c>
      <c r="E498" s="306">
        <v>622962077.11999905</v>
      </c>
      <c r="F498" s="313"/>
      <c r="G498" s="313">
        <v>1212.68</v>
      </c>
      <c r="H498" s="185">
        <v>5.1571397390127283E-2</v>
      </c>
      <c r="I498" s="69"/>
    </row>
    <row r="499" spans="1:12" ht="12" customHeight="1" x14ac:dyDescent="0.2">
      <c r="A499" s="2"/>
      <c r="B499" s="76" t="s">
        <v>76</v>
      </c>
      <c r="C499" s="306"/>
      <c r="D499" s="306">
        <v>2951737548.9700022</v>
      </c>
      <c r="E499" s="306">
        <v>2951737548.9700022</v>
      </c>
      <c r="F499" s="313"/>
      <c r="G499" s="313">
        <v>2508.88</v>
      </c>
      <c r="H499" s="185">
        <v>0.11900346344547663</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11925543679.129911</v>
      </c>
      <c r="E501" s="308">
        <v>11925543679.129911</v>
      </c>
      <c r="F501" s="315"/>
      <c r="G501" s="315">
        <v>3721.5600000000004</v>
      </c>
      <c r="H501" s="186">
        <v>7.0914382558809441E-2</v>
      </c>
      <c r="I501" s="70"/>
      <c r="J501" s="5"/>
      <c r="K501" s="209" t="b">
        <f>IF(ABS(E501-SUM(E495:E500))&lt;0.001,TRUE,FALSE)</f>
        <v>1</v>
      </c>
      <c r="L501" s="5"/>
    </row>
    <row r="502" spans="1:12" ht="10.5" customHeight="1" x14ac:dyDescent="0.2">
      <c r="A502" s="54"/>
      <c r="B502" s="52" t="s">
        <v>157</v>
      </c>
      <c r="C502" s="308">
        <v>10143828234.678761</v>
      </c>
      <c r="D502" s="308">
        <v>45837350597.548653</v>
      </c>
      <c r="E502" s="308">
        <v>55981178832.227409</v>
      </c>
      <c r="F502" s="315">
        <v>1538461441.8966453</v>
      </c>
      <c r="G502" s="315">
        <v>219479237.64527392</v>
      </c>
      <c r="H502" s="186">
        <v>5.2482776053633495E-2</v>
      </c>
      <c r="I502" s="69"/>
      <c r="K502" s="209" t="b">
        <f>IF(ABS(E502-SUM(E402,E415,E445:E446,E466,E467,E469,E482,E483:E493,E501))&lt;0.001,TRUE,FALSE)</f>
        <v>1</v>
      </c>
    </row>
    <row r="503" spans="1:12" ht="10.5" customHeight="1" x14ac:dyDescent="0.2">
      <c r="A503" s="2"/>
      <c r="B503" s="167" t="s">
        <v>181</v>
      </c>
      <c r="C503" s="319">
        <v>4.17</v>
      </c>
      <c r="D503" s="319">
        <v>214.52999999999997</v>
      </c>
      <c r="E503" s="319">
        <v>218.69999999999996</v>
      </c>
      <c r="F503" s="320"/>
      <c r="G503" s="320"/>
      <c r="H503" s="240">
        <v>-0.23461888430041311</v>
      </c>
      <c r="I503" s="69"/>
      <c r="L503" s="28"/>
    </row>
    <row r="504" spans="1:12" s="28" customFormat="1" x14ac:dyDescent="0.2">
      <c r="A504" s="2"/>
      <c r="B504" s="168" t="s">
        <v>182</v>
      </c>
      <c r="C504" s="321"/>
      <c r="D504" s="321">
        <v>233.52</v>
      </c>
      <c r="E504" s="321">
        <v>233.52</v>
      </c>
      <c r="F504" s="322"/>
      <c r="G504" s="322"/>
      <c r="H504" s="194"/>
      <c r="I504" s="70"/>
      <c r="J504" s="5"/>
    </row>
    <row r="505" spans="1:12" s="28" customFormat="1" ht="12.75" x14ac:dyDescent="0.2">
      <c r="A505" s="54"/>
      <c r="B505" s="212" t="s">
        <v>31</v>
      </c>
      <c r="C505" s="431">
        <v>18603491739.728706</v>
      </c>
      <c r="D505" s="431">
        <v>57069007217.163223</v>
      </c>
      <c r="E505" s="431">
        <v>75672498956.891953</v>
      </c>
      <c r="F505" s="432"/>
      <c r="G505" s="432">
        <v>325593064.66821289</v>
      </c>
      <c r="H505" s="433">
        <v>4.8148916742342784E-2</v>
      </c>
      <c r="I505" s="70"/>
      <c r="J505" s="5"/>
      <c r="K505" s="209" t="b">
        <f>IF(ABS(E505-SUM(E297,E502:E504))&lt;0.001,TRUE,FALSE)</f>
        <v>1</v>
      </c>
    </row>
    <row r="506" spans="1:12" s="28" customFormat="1" x14ac:dyDescent="0.2">
      <c r="A506" s="54"/>
      <c r="B506" s="76" t="s">
        <v>13</v>
      </c>
      <c r="C506" s="440"/>
      <c r="D506" s="441">
        <v>776038343.68000042</v>
      </c>
      <c r="E506" s="441">
        <v>776038343.68000042</v>
      </c>
      <c r="F506" s="442"/>
      <c r="G506" s="442"/>
      <c r="H506" s="430">
        <v>-2.9140091703558024E-2</v>
      </c>
      <c r="I506" s="70"/>
      <c r="J506" s="5"/>
    </row>
    <row r="507" spans="1:12" s="28" customFormat="1" x14ac:dyDescent="0.2">
      <c r="A507" s="54"/>
      <c r="B507" s="76" t="s">
        <v>14</v>
      </c>
      <c r="C507" s="443"/>
      <c r="D507" s="311">
        <v>102749111.25999999</v>
      </c>
      <c r="E507" s="311">
        <v>102749111.25999999</v>
      </c>
      <c r="F507" s="444"/>
      <c r="G507" s="444"/>
      <c r="H507" s="428">
        <v>3.9058056719571521E-2</v>
      </c>
      <c r="I507" s="70"/>
      <c r="J507" s="5"/>
    </row>
    <row r="508" spans="1:12" s="28" customFormat="1" ht="21.75" customHeight="1" x14ac:dyDescent="0.2">
      <c r="A508" s="54"/>
      <c r="B508" s="229" t="s">
        <v>248</v>
      </c>
      <c r="C508" s="431"/>
      <c r="D508" s="431">
        <v>878787454.94000041</v>
      </c>
      <c r="E508" s="431">
        <v>878787454.94000041</v>
      </c>
      <c r="F508" s="431"/>
      <c r="G508" s="431"/>
      <c r="H508" s="445">
        <v>-2.1632005814968824E-2</v>
      </c>
      <c r="I508" s="70"/>
      <c r="J508" s="5"/>
      <c r="K508" s="209" t="b">
        <f>IF(ABS(E508-SUM(E506:E507))&lt;0.001,TRUE,FALSE)</f>
        <v>1</v>
      </c>
    </row>
    <row r="509" spans="1:12" s="28" customFormat="1" ht="12" x14ac:dyDescent="0.2">
      <c r="A509" s="54"/>
      <c r="B509" s="229" t="s">
        <v>298</v>
      </c>
      <c r="C509" s="431"/>
      <c r="D509" s="431">
        <v>305137.44000000029</v>
      </c>
      <c r="E509" s="431">
        <v>305137.44000000029</v>
      </c>
      <c r="F509" s="431"/>
      <c r="G509" s="431"/>
      <c r="H509" s="445">
        <v>-6.0600142207254848E-2</v>
      </c>
      <c r="I509" s="70"/>
    </row>
    <row r="510" spans="1:12" s="28" customFormat="1" ht="18.75" customHeight="1" x14ac:dyDescent="0.2">
      <c r="A510" s="54"/>
      <c r="B510" s="229" t="s">
        <v>421</v>
      </c>
      <c r="C510" s="229"/>
      <c r="D510" s="323">
        <v>77295048.41034995</v>
      </c>
      <c r="E510" s="323">
        <v>77295048.41034995</v>
      </c>
      <c r="F510" s="323"/>
      <c r="G510" s="324"/>
      <c r="H510" s="445">
        <v>4.92012351395541E-2</v>
      </c>
      <c r="I510" s="70"/>
    </row>
    <row r="511" spans="1:12" s="28" customFormat="1" ht="12" hidden="1" x14ac:dyDescent="0.2">
      <c r="A511" s="54"/>
      <c r="B511" s="229" t="s">
        <v>495</v>
      </c>
      <c r="C511" s="229"/>
      <c r="D511" s="323">
        <v>73164580.762052</v>
      </c>
      <c r="E511" s="323">
        <v>73164580.762052</v>
      </c>
      <c r="F511" s="323"/>
      <c r="G511" s="324"/>
      <c r="H511" s="445">
        <v>-0.52679645559378774</v>
      </c>
      <c r="I511" s="70"/>
    </row>
    <row r="512" spans="1:12" s="28" customFormat="1" ht="12" x14ac:dyDescent="0.2">
      <c r="A512" s="54"/>
      <c r="B512" s="229" t="s">
        <v>389</v>
      </c>
      <c r="C512" s="229"/>
      <c r="D512" s="323">
        <v>72049.709999999992</v>
      </c>
      <c r="E512" s="323">
        <v>72049.709999999992</v>
      </c>
      <c r="F512" s="323"/>
      <c r="G512" s="324">
        <v>166.24</v>
      </c>
      <c r="H512" s="445">
        <v>0.4713168635033127</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PERIODE DU 1.1 AU 30.9.2024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597"/>
      <c r="C520" s="598"/>
      <c r="D520" s="87"/>
      <c r="E520" s="88" t="s">
        <v>6</v>
      </c>
      <c r="F520" s="339" t="str">
        <f>$H$5</f>
        <v>PCAP</v>
      </c>
      <c r="G520" s="197"/>
      <c r="H520" s="89"/>
      <c r="I520" s="20"/>
    </row>
    <row r="521" spans="1:12" ht="12.75" customHeight="1" x14ac:dyDescent="0.2">
      <c r="B521" s="616" t="s">
        <v>296</v>
      </c>
      <c r="C521" s="617"/>
      <c r="D521" s="90"/>
      <c r="E521" s="301"/>
      <c r="F521" s="239"/>
      <c r="G521" s="199"/>
      <c r="H521" s="90"/>
      <c r="I521" s="20"/>
      <c r="L521" s="95"/>
    </row>
    <row r="522" spans="1:12" ht="20.25" customHeight="1" x14ac:dyDescent="0.2">
      <c r="A522" s="91"/>
      <c r="B522" s="620" t="s">
        <v>295</v>
      </c>
      <c r="C522" s="621"/>
      <c r="D522" s="93"/>
      <c r="E522" s="303"/>
      <c r="F522" s="237"/>
      <c r="G522" s="200"/>
      <c r="H522" s="93"/>
      <c r="I522" s="20"/>
      <c r="L522" s="95"/>
    </row>
    <row r="523" spans="1:12" ht="21.75" customHeight="1" x14ac:dyDescent="0.2">
      <c r="A523" s="91"/>
      <c r="B523" s="92" t="s">
        <v>294</v>
      </c>
      <c r="C523" s="172"/>
      <c r="D523" s="93"/>
      <c r="E523" s="303">
        <v>57382172709.645271</v>
      </c>
      <c r="F523" s="237">
        <v>4.1019623856374254E-2</v>
      </c>
      <c r="G523" s="200"/>
      <c r="H523" s="93"/>
      <c r="I523" s="20"/>
      <c r="J523" s="104"/>
      <c r="K523" s="209" t="b">
        <f>IF(ABS(E523-SUM(E524,E529,E541:E542,E545:E550))&lt;0.001,TRUE,FALSE)</f>
        <v>1</v>
      </c>
    </row>
    <row r="524" spans="1:12" ht="18" customHeight="1" x14ac:dyDescent="0.2">
      <c r="B524" s="618" t="s">
        <v>410</v>
      </c>
      <c r="C524" s="619"/>
      <c r="D524" s="90"/>
      <c r="E524" s="303">
        <v>14146869570.17778</v>
      </c>
      <c r="F524" s="237">
        <v>2.5628043900265407E-3</v>
      </c>
      <c r="G524" s="198"/>
      <c r="H524" s="90"/>
      <c r="I524" s="20"/>
      <c r="J524" s="104"/>
      <c r="K524" s="209" t="b">
        <f>IF(ABS(E524-SUM(E525:E528))&lt;0.001,TRUE,FALSE)</f>
        <v>1</v>
      </c>
    </row>
    <row r="525" spans="1:12" ht="15" customHeight="1" x14ac:dyDescent="0.2">
      <c r="B525" s="609" t="s">
        <v>72</v>
      </c>
      <c r="C525" s="610"/>
      <c r="D525" s="90"/>
      <c r="E525" s="301">
        <v>944872146.69159889</v>
      </c>
      <c r="F525" s="239">
        <v>8.8887750425867829E-2</v>
      </c>
      <c r="G525" s="201"/>
      <c r="H525" s="90"/>
      <c r="I525" s="20"/>
      <c r="J525" s="104"/>
    </row>
    <row r="526" spans="1:12" ht="15" customHeight="1" x14ac:dyDescent="0.2">
      <c r="B526" s="421" t="s">
        <v>404</v>
      </c>
      <c r="C526" s="404"/>
      <c r="D526" s="90"/>
      <c r="E526" s="301">
        <v>10888924382.16679</v>
      </c>
      <c r="F526" s="239">
        <v>-0.14503472758317293</v>
      </c>
      <c r="G526" s="199"/>
      <c r="H526" s="90"/>
      <c r="I526" s="20"/>
      <c r="J526" s="104"/>
    </row>
    <row r="527" spans="1:12" ht="15" customHeight="1" x14ac:dyDescent="0.2">
      <c r="B527" s="421" t="s">
        <v>407</v>
      </c>
      <c r="C527" s="404"/>
      <c r="D527" s="90"/>
      <c r="E527" s="301">
        <v>37212424.706716806</v>
      </c>
      <c r="F527" s="239">
        <v>-0.36503526475993286</v>
      </c>
      <c r="G527" s="199"/>
      <c r="H527" s="90"/>
      <c r="I527" s="20"/>
      <c r="J527" s="104"/>
    </row>
    <row r="528" spans="1:12" ht="15" customHeight="1" x14ac:dyDescent="0.2">
      <c r="B528" s="421" t="s">
        <v>405</v>
      </c>
      <c r="C528" s="404"/>
      <c r="D528" s="90"/>
      <c r="E528" s="301">
        <v>2275860616.6126757</v>
      </c>
      <c r="F528" s="239"/>
      <c r="G528" s="199"/>
      <c r="H528" s="90"/>
      <c r="I528" s="20"/>
      <c r="J528" s="104"/>
    </row>
    <row r="529" spans="2:11" ht="15" customHeight="1" x14ac:dyDescent="0.2">
      <c r="B529" s="601" t="s">
        <v>71</v>
      </c>
      <c r="C529" s="602"/>
      <c r="D529" s="90"/>
      <c r="E529" s="303">
        <v>36434354383.155869</v>
      </c>
      <c r="F529" s="237">
        <v>7.0459702563659965E-2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v>0</v>
      </c>
      <c r="F531" s="239"/>
      <c r="G531" s="199"/>
      <c r="H531" s="90"/>
      <c r="I531" s="20"/>
      <c r="J531" s="104"/>
    </row>
    <row r="532" spans="2:11" ht="15" customHeight="1" x14ac:dyDescent="0.2">
      <c r="B532" s="622" t="s">
        <v>413</v>
      </c>
      <c r="C532" s="623"/>
      <c r="D532" s="90"/>
      <c r="E532" s="301">
        <v>28152874207.342106</v>
      </c>
      <c r="F532" s="239">
        <v>6.99706035015355E-2</v>
      </c>
      <c r="G532" s="199"/>
      <c r="H532" s="90"/>
      <c r="I532" s="20"/>
      <c r="J532" s="104"/>
    </row>
    <row r="533" spans="2:11" ht="15" customHeight="1" x14ac:dyDescent="0.2">
      <c r="B533" s="609" t="s">
        <v>357</v>
      </c>
      <c r="C533" s="610"/>
      <c r="D533" s="90"/>
      <c r="E533" s="301">
        <v>5083647899.2128973</v>
      </c>
      <c r="F533" s="239">
        <v>0.13718613740365804</v>
      </c>
      <c r="G533" s="199"/>
      <c r="H533" s="90"/>
      <c r="I533" s="20"/>
      <c r="J533" s="104"/>
    </row>
    <row r="534" spans="2:11" ht="15" customHeight="1" x14ac:dyDescent="0.2">
      <c r="B534" s="609" t="s">
        <v>358</v>
      </c>
      <c r="C534" s="610"/>
      <c r="D534" s="90"/>
      <c r="E534" s="301">
        <v>878043533.12849593</v>
      </c>
      <c r="F534" s="239">
        <v>-4.9315942314660521E-3</v>
      </c>
      <c r="G534" s="199"/>
      <c r="H534" s="90"/>
      <c r="I534" s="20"/>
      <c r="J534" s="104"/>
    </row>
    <row r="535" spans="2:11" ht="15" customHeight="1" x14ac:dyDescent="0.2">
      <c r="B535" s="609" t="s">
        <v>359</v>
      </c>
      <c r="C535" s="610"/>
      <c r="D535" s="90"/>
      <c r="E535" s="301">
        <v>2319788743.4723654</v>
      </c>
      <c r="F535" s="239">
        <v>-2.1840631969610391E-2</v>
      </c>
      <c r="G535" s="199"/>
      <c r="H535" s="90"/>
      <c r="I535" s="20"/>
      <c r="J535" s="104"/>
      <c r="K535" s="209" t="b">
        <f>IF(ABS(E535-SUM(E536:E540))&lt;0.001,TRUE,FALSE)</f>
        <v>1</v>
      </c>
    </row>
    <row r="536" spans="2:11" ht="12.75" customHeight="1" x14ac:dyDescent="0.2">
      <c r="B536" s="614" t="s">
        <v>394</v>
      </c>
      <c r="C536" s="615"/>
      <c r="D536" s="90"/>
      <c r="E536" s="301">
        <v>1819819599.379595</v>
      </c>
      <c r="F536" s="239">
        <v>-2.00650685565672E-2</v>
      </c>
      <c r="G536" s="199"/>
      <c r="H536" s="90"/>
      <c r="I536" s="20"/>
      <c r="J536" s="104"/>
    </row>
    <row r="537" spans="2:11" ht="15" customHeight="1" x14ac:dyDescent="0.2">
      <c r="B537" s="614" t="s">
        <v>395</v>
      </c>
      <c r="C537" s="615"/>
      <c r="D537" s="90"/>
      <c r="E537" s="301">
        <v>37121006.24783776</v>
      </c>
      <c r="F537" s="239">
        <v>2.3791002276261075E-2</v>
      </c>
      <c r="G537" s="199"/>
      <c r="H537" s="90"/>
      <c r="I537" s="20"/>
      <c r="J537" s="104"/>
    </row>
    <row r="538" spans="2:11" ht="15" customHeight="1" x14ac:dyDescent="0.2">
      <c r="B538" s="614" t="s">
        <v>396</v>
      </c>
      <c r="C538" s="615"/>
      <c r="D538" s="90"/>
      <c r="E538" s="301">
        <v>62517543.076170005</v>
      </c>
      <c r="F538" s="239">
        <v>-0.16092240524293799</v>
      </c>
      <c r="G538" s="199"/>
      <c r="H538" s="90"/>
      <c r="I538" s="20"/>
      <c r="J538" s="104"/>
    </row>
    <row r="539" spans="2:11" ht="15" customHeight="1" x14ac:dyDescent="0.2">
      <c r="B539" s="614" t="s">
        <v>397</v>
      </c>
      <c r="C539" s="615"/>
      <c r="D539" s="90"/>
      <c r="E539" s="301">
        <v>15351071.049250647</v>
      </c>
      <c r="F539" s="239">
        <v>-5.8809743838761475E-2</v>
      </c>
      <c r="G539" s="199"/>
      <c r="H539" s="90"/>
      <c r="I539" s="20"/>
      <c r="J539" s="104"/>
    </row>
    <row r="540" spans="2:11" ht="15" customHeight="1" x14ac:dyDescent="0.2">
      <c r="B540" s="628" t="s">
        <v>406</v>
      </c>
      <c r="C540" s="629"/>
      <c r="D540" s="90"/>
      <c r="E540" s="301">
        <v>384979523.71951175</v>
      </c>
      <c r="F540" s="239">
        <v>-6.3184746755651222E-3</v>
      </c>
      <c r="G540" s="199"/>
      <c r="H540" s="90"/>
      <c r="I540" s="20"/>
      <c r="J540" s="104"/>
    </row>
    <row r="541" spans="2:11" ht="15" customHeight="1" x14ac:dyDescent="0.2">
      <c r="B541" s="601" t="s">
        <v>362</v>
      </c>
      <c r="C541" s="602"/>
      <c r="D541" s="90"/>
      <c r="E541" s="303">
        <v>15939609.659999909</v>
      </c>
      <c r="F541" s="237">
        <v>8.666057622811163E-2</v>
      </c>
      <c r="G541" s="199"/>
      <c r="H541" s="90"/>
      <c r="I541" s="20"/>
      <c r="J541" s="104"/>
    </row>
    <row r="542" spans="2:11" ht="26.25" customHeight="1" x14ac:dyDescent="0.2">
      <c r="B542" s="611" t="s">
        <v>363</v>
      </c>
      <c r="C542" s="613"/>
      <c r="D542" s="90"/>
      <c r="E542" s="303">
        <v>6785009146.6516151</v>
      </c>
      <c r="F542" s="237">
        <v>-2.5082734346961733E-2</v>
      </c>
      <c r="G542" s="199"/>
      <c r="H542" s="90"/>
      <c r="I542" s="20"/>
      <c r="J542" s="104"/>
      <c r="K542" s="209" t="b">
        <f>IF(ABS(E542-SUM(E543:E544))&lt;0.001,TRUE,FALSE)</f>
        <v>1</v>
      </c>
    </row>
    <row r="543" spans="2:11" ht="12.75" x14ac:dyDescent="0.2">
      <c r="B543" s="423" t="s">
        <v>408</v>
      </c>
      <c r="C543" s="405"/>
      <c r="D543" s="90"/>
      <c r="E543" s="301">
        <v>6499606281.9811935</v>
      </c>
      <c r="F543" s="239">
        <v>-4.6497025760799726E-2</v>
      </c>
      <c r="G543" s="201"/>
      <c r="H543" s="90"/>
      <c r="I543" s="20"/>
      <c r="J543" s="104"/>
    </row>
    <row r="544" spans="2:11" ht="17.25" customHeight="1" x14ac:dyDescent="0.2">
      <c r="B544" s="423" t="s">
        <v>409</v>
      </c>
      <c r="C544" s="405"/>
      <c r="D544" s="90"/>
      <c r="E544" s="301">
        <v>285402864.67042142</v>
      </c>
      <c r="F544" s="239">
        <v>0.99556683095069576</v>
      </c>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7"/>
      <c r="D546" s="360"/>
      <c r="E546" s="301"/>
      <c r="F546" s="239"/>
      <c r="G546" s="199"/>
      <c r="H546" s="90"/>
      <c r="I546" s="362"/>
      <c r="J546" s="359"/>
    </row>
    <row r="547" spans="1:12" s="363" customFormat="1" ht="29.25" customHeight="1" x14ac:dyDescent="0.2">
      <c r="A547" s="356"/>
      <c r="B547" s="611" t="s">
        <v>366</v>
      </c>
      <c r="C547" s="627"/>
      <c r="D547" s="360"/>
      <c r="E547" s="301"/>
      <c r="F547" s="239"/>
      <c r="G547" s="361"/>
      <c r="H547" s="360"/>
      <c r="I547" s="362"/>
      <c r="J547" s="359"/>
    </row>
    <row r="548" spans="1:12" s="363" customFormat="1" ht="19.5" customHeight="1" x14ac:dyDescent="0.2">
      <c r="A548" s="356"/>
      <c r="B548" s="611" t="s">
        <v>367</v>
      </c>
      <c r="C548" s="627"/>
      <c r="D548" s="360"/>
      <c r="E548" s="301"/>
      <c r="F548" s="239"/>
      <c r="G548" s="361"/>
      <c r="H548" s="360"/>
      <c r="I548" s="362"/>
      <c r="J548" s="359"/>
    </row>
    <row r="549" spans="1:12" s="363" customFormat="1" ht="18.75" customHeight="1" x14ac:dyDescent="0.2">
      <c r="A549" s="356"/>
      <c r="B549" s="611" t="s">
        <v>368</v>
      </c>
      <c r="C549" s="612"/>
      <c r="D549" s="360"/>
      <c r="E549" s="301"/>
      <c r="F549" s="239"/>
      <c r="G549" s="361"/>
      <c r="H549" s="360"/>
      <c r="I549" s="362"/>
      <c r="J549" s="359"/>
      <c r="L549" s="5"/>
    </row>
    <row r="550" spans="1:12" ht="12.75" customHeight="1" x14ac:dyDescent="0.2">
      <c r="A550" s="356"/>
      <c r="B550" s="611" t="s">
        <v>369</v>
      </c>
      <c r="C550" s="612"/>
      <c r="D550" s="90"/>
      <c r="E550" s="301"/>
      <c r="F550" s="239"/>
      <c r="G550" s="361"/>
      <c r="H550" s="360"/>
      <c r="I550" s="20"/>
      <c r="J550" s="104"/>
      <c r="L550" s="95"/>
    </row>
    <row r="551" spans="1:12" s="95" customFormat="1" ht="16.5" customHeight="1" x14ac:dyDescent="0.2">
      <c r="A551" s="6"/>
      <c r="B551" s="599" t="s">
        <v>66</v>
      </c>
      <c r="C551" s="600"/>
      <c r="D551" s="93"/>
      <c r="E551" s="303">
        <v>2465546408.8570495</v>
      </c>
      <c r="F551" s="237">
        <v>2.8292165888152754E-2</v>
      </c>
      <c r="G551" s="201"/>
      <c r="H551" s="90"/>
      <c r="I551" s="94"/>
      <c r="J551" s="104"/>
    </row>
    <row r="552" spans="1:12" s="95" customFormat="1" ht="16.5" customHeight="1" x14ac:dyDescent="0.2">
      <c r="A552" s="91"/>
      <c r="B552" s="601" t="s">
        <v>375</v>
      </c>
      <c r="C552" s="602"/>
      <c r="D552" s="93"/>
      <c r="E552" s="301">
        <v>2433091755.5970583</v>
      </c>
      <c r="F552" s="239">
        <v>2.7453039118721101E-2</v>
      </c>
      <c r="G552" s="200"/>
      <c r="H552" s="93"/>
      <c r="I552" s="94"/>
      <c r="J552" s="104"/>
      <c r="L552" s="5"/>
    </row>
    <row r="553" spans="1:12" ht="16.5" customHeight="1" x14ac:dyDescent="0.2">
      <c r="A553" s="91"/>
      <c r="B553" s="601" t="s">
        <v>236</v>
      </c>
      <c r="C553" s="602"/>
      <c r="D553" s="90"/>
      <c r="E553" s="301">
        <v>-618759.99999999977</v>
      </c>
      <c r="F553" s="239">
        <v>-0.27712166473707522</v>
      </c>
      <c r="G553" s="200"/>
      <c r="H553" s="93"/>
      <c r="I553" s="20"/>
      <c r="J553" s="104"/>
    </row>
    <row r="554" spans="1:12" ht="13.5" customHeight="1" x14ac:dyDescent="0.2">
      <c r="B554" s="601" t="s">
        <v>316</v>
      </c>
      <c r="C554" s="602"/>
      <c r="D554" s="90"/>
      <c r="E554" s="301">
        <v>-43884</v>
      </c>
      <c r="F554" s="239">
        <v>1.1758196154378231E-2</v>
      </c>
      <c r="G554" s="199"/>
      <c r="H554" s="90"/>
      <c r="I554" s="20"/>
      <c r="J554" s="104"/>
      <c r="L554" s="95"/>
    </row>
    <row r="555" spans="1:12" s="95" customFormat="1" ht="16.5" customHeight="1" x14ac:dyDescent="0.2">
      <c r="A555" s="6"/>
      <c r="B555" s="599" t="s">
        <v>67</v>
      </c>
      <c r="C555" s="600"/>
      <c r="D555" s="93"/>
      <c r="E555" s="303">
        <v>410545975.61780453</v>
      </c>
      <c r="F555" s="237">
        <v>9.425054010678835E-2</v>
      </c>
      <c r="G555" s="199"/>
      <c r="H555" s="90"/>
      <c r="I555" s="94"/>
      <c r="J555" s="104"/>
      <c r="K555" s="209" t="b">
        <f>IF(ABS(E555-SUM(E556:E557))&lt;0.001,TRUE,FALSE)</f>
        <v>1</v>
      </c>
      <c r="L555" s="5"/>
    </row>
    <row r="556" spans="1:12" ht="18" customHeight="1" x14ac:dyDescent="0.2">
      <c r="A556" s="91"/>
      <c r="B556" s="601" t="s">
        <v>68</v>
      </c>
      <c r="C556" s="602"/>
      <c r="D556" s="90"/>
      <c r="E556" s="301">
        <v>372662304.73000038</v>
      </c>
      <c r="F556" s="239">
        <v>0.10438800611496024</v>
      </c>
      <c r="G556" s="200"/>
      <c r="H556" s="93"/>
      <c r="I556" s="20"/>
      <c r="J556" s="104"/>
    </row>
    <row r="557" spans="1:12" ht="15" customHeight="1" x14ac:dyDescent="0.2">
      <c r="B557" s="601" t="s">
        <v>69</v>
      </c>
      <c r="C557" s="602"/>
      <c r="D557" s="90"/>
      <c r="E557" s="301">
        <v>37883670.887804136</v>
      </c>
      <c r="F557" s="239">
        <v>3.6265305292111361E-3</v>
      </c>
      <c r="G557" s="199"/>
      <c r="H557" s="90"/>
      <c r="I557" s="20"/>
      <c r="J557" s="104"/>
      <c r="L557" s="95"/>
    </row>
    <row r="558" spans="1:12" s="95" customFormat="1" ht="27" customHeight="1" x14ac:dyDescent="0.2">
      <c r="A558" s="6"/>
      <c r="B558" s="630" t="s">
        <v>293</v>
      </c>
      <c r="C558" s="631"/>
      <c r="D558" s="98"/>
      <c r="E558" s="326">
        <v>60258265094.120132</v>
      </c>
      <c r="F558" s="243">
        <v>4.0837474955329967E-2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30.9.2024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597"/>
      <c r="C562" s="598"/>
      <c r="D562" s="87"/>
      <c r="E562" s="88" t="s">
        <v>6</v>
      </c>
      <c r="F562" s="339" t="str">
        <f>$H$5</f>
        <v>PCAP</v>
      </c>
      <c r="G562" s="15"/>
      <c r="H562" s="15"/>
      <c r="I562" s="5"/>
      <c r="L562" s="104"/>
    </row>
    <row r="563" spans="1:12" s="104" customFormat="1" ht="13.5" customHeight="1" x14ac:dyDescent="0.2">
      <c r="A563" s="6"/>
      <c r="B563" s="632" t="s">
        <v>292</v>
      </c>
      <c r="C563" s="633"/>
      <c r="D563" s="634"/>
      <c r="E563" s="101"/>
      <c r="F563" s="176"/>
      <c r="G563" s="89"/>
      <c r="H563" s="20"/>
    </row>
    <row r="564" spans="1:12" s="104" customFormat="1" ht="22.5" customHeight="1" x14ac:dyDescent="0.2">
      <c r="A564" s="6"/>
      <c r="B564" s="624" t="s">
        <v>291</v>
      </c>
      <c r="C564" s="625"/>
      <c r="D564" s="626"/>
      <c r="E564" s="327">
        <v>9470463079.0679932</v>
      </c>
      <c r="F564" s="177">
        <v>3.4654928556212772E-2</v>
      </c>
      <c r="G564" s="102"/>
      <c r="H564" s="103"/>
      <c r="K564" s="209" t="b">
        <f>IF(ABS(E564-SUM(E565,E579,E587:E588,E592))&lt;0.001,TRUE,FALSE)</f>
        <v>1</v>
      </c>
    </row>
    <row r="565" spans="1:12" s="104" customFormat="1" ht="15" customHeight="1" x14ac:dyDescent="0.2">
      <c r="A565" s="24"/>
      <c r="B565" s="595" t="s">
        <v>183</v>
      </c>
      <c r="C565" s="596"/>
      <c r="D565" s="635"/>
      <c r="E565" s="327">
        <v>7649156093.7475719</v>
      </c>
      <c r="F565" s="177">
        <v>2.643254082742752E-2</v>
      </c>
      <c r="G565" s="105"/>
      <c r="H565" s="107"/>
      <c r="K565" s="209" t="b">
        <f>IF(ABS(E565-SUM(E566:E578))&lt;0.001,TRUE,FALSE)</f>
        <v>1</v>
      </c>
    </row>
    <row r="566" spans="1:12" s="104" customFormat="1" ht="15.75" customHeight="1" x14ac:dyDescent="0.2">
      <c r="A566" s="6"/>
      <c r="B566" s="603" t="s">
        <v>53</v>
      </c>
      <c r="C566" s="604"/>
      <c r="D566" s="605"/>
      <c r="E566" s="328">
        <v>5701270745.3999605</v>
      </c>
      <c r="F566" s="174">
        <v>3.7125445592968376E-2</v>
      </c>
      <c r="G566" s="109"/>
      <c r="H566" s="106"/>
    </row>
    <row r="567" spans="1:12" s="104" customFormat="1" ht="15.75" customHeight="1" x14ac:dyDescent="0.2">
      <c r="A567" s="6"/>
      <c r="B567" s="169" t="s">
        <v>360</v>
      </c>
      <c r="C567" s="383"/>
      <c r="D567" s="384"/>
      <c r="E567" s="328">
        <v>215466893.12457803</v>
      </c>
      <c r="F567" s="174">
        <v>-0.36410893105568831</v>
      </c>
      <c r="G567" s="109"/>
      <c r="H567" s="106"/>
    </row>
    <row r="568" spans="1:12" s="104" customFormat="1" ht="12.75" x14ac:dyDescent="0.2">
      <c r="A568" s="6"/>
      <c r="B568" s="603" t="s">
        <v>428</v>
      </c>
      <c r="C568" s="604"/>
      <c r="D568" s="605"/>
      <c r="E568" s="328">
        <v>306275079.59000027</v>
      </c>
      <c r="F568" s="174">
        <v>2.9921145566644824E-2</v>
      </c>
      <c r="G568" s="109"/>
      <c r="H568" s="106"/>
    </row>
    <row r="569" spans="1:12" s="104" customFormat="1" ht="40.5" customHeight="1" x14ac:dyDescent="0.2">
      <c r="A569" s="6"/>
      <c r="B569" s="603" t="s">
        <v>54</v>
      </c>
      <c r="C569" s="604"/>
      <c r="D569" s="605"/>
      <c r="E569" s="328">
        <v>20380008.769999988</v>
      </c>
      <c r="F569" s="174">
        <v>2.2597271011188136E-2</v>
      </c>
      <c r="G569" s="109"/>
      <c r="H569" s="106"/>
    </row>
    <row r="570" spans="1:12" s="104" customFormat="1" ht="15" customHeight="1" x14ac:dyDescent="0.2">
      <c r="A570" s="6"/>
      <c r="B570" s="603" t="s">
        <v>497</v>
      </c>
      <c r="C570" s="604"/>
      <c r="D570" s="605"/>
      <c r="E570" s="328">
        <v>48731463.499999605</v>
      </c>
      <c r="F570" s="174">
        <v>2.5002746890152361E-2</v>
      </c>
      <c r="G570" s="109"/>
      <c r="H570" s="106"/>
    </row>
    <row r="571" spans="1:12" s="104" customFormat="1" ht="15" customHeight="1" x14ac:dyDescent="0.2">
      <c r="A571" s="6"/>
      <c r="B571" s="603" t="s">
        <v>302</v>
      </c>
      <c r="C571" s="604"/>
      <c r="D571" s="605"/>
      <c r="E571" s="328">
        <v>5256.6300000000092</v>
      </c>
      <c r="F571" s="174">
        <v>0.82070491905484588</v>
      </c>
      <c r="G571" s="109"/>
      <c r="H571" s="106"/>
    </row>
    <row r="572" spans="1:12" s="104" customFormat="1" ht="12.75" x14ac:dyDescent="0.2">
      <c r="A572" s="6"/>
      <c r="B572" s="169" t="s">
        <v>184</v>
      </c>
      <c r="C572" s="170"/>
      <c r="D572" s="171"/>
      <c r="E572" s="328">
        <v>584727858.83000052</v>
      </c>
      <c r="F572" s="174">
        <v>0.15248603736136102</v>
      </c>
      <c r="G572" s="109"/>
      <c r="H572" s="106"/>
    </row>
    <row r="573" spans="1:12" s="104" customFormat="1" ht="12.75" x14ac:dyDescent="0.2">
      <c r="A573" s="6"/>
      <c r="B573" s="395" t="s">
        <v>373</v>
      </c>
      <c r="C573" s="170"/>
      <c r="D573" s="171"/>
      <c r="E573" s="328">
        <v>647593201.5600003</v>
      </c>
      <c r="F573" s="174">
        <v>3.5803534618217725E-2</v>
      </c>
      <c r="G573" s="109"/>
      <c r="H573" s="110"/>
    </row>
    <row r="574" spans="1:12" s="104" customFormat="1" ht="12.75" x14ac:dyDescent="0.2">
      <c r="A574" s="6"/>
      <c r="B574" s="169" t="s">
        <v>185</v>
      </c>
      <c r="C574" s="170"/>
      <c r="D574" s="171"/>
      <c r="E574" s="328">
        <v>585795.61303500063</v>
      </c>
      <c r="F574" s="174">
        <v>-0.14909044816846051</v>
      </c>
      <c r="G574" s="109"/>
      <c r="H574" s="110"/>
    </row>
    <row r="575" spans="1:12" s="104" customFormat="1" ht="24" customHeight="1" x14ac:dyDescent="0.2">
      <c r="A575" s="6"/>
      <c r="B575" s="603" t="s">
        <v>186</v>
      </c>
      <c r="C575" s="604"/>
      <c r="D575" s="605"/>
      <c r="E575" s="328">
        <v>120972731.72999778</v>
      </c>
      <c r="F575" s="174">
        <v>8.1229991389528466E-2</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829382.99999999127</v>
      </c>
      <c r="F577" s="174">
        <v>2.8069436791699376E-2</v>
      </c>
      <c r="G577" s="109"/>
      <c r="H577" s="106"/>
    </row>
    <row r="578" spans="1:11" s="104" customFormat="1" ht="12.75" x14ac:dyDescent="0.2">
      <c r="A578" s="6"/>
      <c r="B578" s="603" t="s">
        <v>378</v>
      </c>
      <c r="C578" s="604"/>
      <c r="D578" s="605"/>
      <c r="E578" s="328">
        <v>2317676</v>
      </c>
      <c r="F578" s="174">
        <v>3.3389661983511676E-2</v>
      </c>
      <c r="G578" s="109"/>
      <c r="H578" s="106"/>
    </row>
    <row r="579" spans="1:11" s="104" customFormat="1" ht="21" customHeight="1" x14ac:dyDescent="0.2">
      <c r="A579" s="6"/>
      <c r="B579" s="595" t="s">
        <v>55</v>
      </c>
      <c r="C579" s="596"/>
      <c r="D579" s="635"/>
      <c r="E579" s="327">
        <v>213726276.60044211</v>
      </c>
      <c r="F579" s="177">
        <v>4.6678908807754826E-2</v>
      </c>
      <c r="G579" s="109"/>
      <c r="H579" s="106"/>
      <c r="K579" s="209" t="b">
        <f>IF(ABS(E579-SUM(E580,E583,E586))&lt;0.001,TRUE,FALSE)</f>
        <v>1</v>
      </c>
    </row>
    <row r="580" spans="1:11" s="104" customFormat="1" ht="18" customHeight="1" x14ac:dyDescent="0.2">
      <c r="A580" s="6"/>
      <c r="B580" s="606" t="s">
        <v>56</v>
      </c>
      <c r="C580" s="607"/>
      <c r="D580" s="608"/>
      <c r="E580" s="328">
        <v>119666387.08873914</v>
      </c>
      <c r="F580" s="174">
        <v>1.021042741777034E-2</v>
      </c>
      <c r="G580" s="108"/>
      <c r="H580" s="106"/>
      <c r="K580" s="209" t="b">
        <f>IF(ABS(E580-SUM(E581:E582))&lt;0.001,TRUE,FALSE)</f>
        <v>1</v>
      </c>
    </row>
    <row r="581" spans="1:11" s="104" customFormat="1" ht="15" customHeight="1" x14ac:dyDescent="0.2">
      <c r="A581" s="6"/>
      <c r="B581" s="603" t="s">
        <v>57</v>
      </c>
      <c r="C581" s="604"/>
      <c r="D581" s="605"/>
      <c r="E581" s="328">
        <v>4977410.510000309</v>
      </c>
      <c r="F581" s="174">
        <v>4.7569726394920853E-2</v>
      </c>
      <c r="G581" s="109"/>
      <c r="H581" s="106"/>
    </row>
    <row r="582" spans="1:11" s="104" customFormat="1" ht="15" customHeight="1" x14ac:dyDescent="0.2">
      <c r="A582" s="6"/>
      <c r="B582" s="603" t="s">
        <v>58</v>
      </c>
      <c r="C582" s="604"/>
      <c r="D582" s="605"/>
      <c r="E582" s="328">
        <v>114688976.57873884</v>
      </c>
      <c r="F582" s="174">
        <v>8.6493021446325535E-3</v>
      </c>
      <c r="G582" s="109"/>
      <c r="H582" s="111"/>
    </row>
    <row r="583" spans="1:11" s="104" customFormat="1" ht="18" customHeight="1" x14ac:dyDescent="0.2">
      <c r="A583" s="24"/>
      <c r="B583" s="606" t="s">
        <v>379</v>
      </c>
      <c r="C583" s="607"/>
      <c r="D583" s="608"/>
      <c r="E583" s="328">
        <v>94059889.511703029</v>
      </c>
      <c r="F583" s="174">
        <v>9.7064420974625643E-2</v>
      </c>
      <c r="G583" s="109"/>
      <c r="H583" s="112"/>
      <c r="K583" s="209" t="b">
        <f>IF(ABS(E583-SUM(E584:E585))&lt;0.001,TRUE,FALSE)</f>
        <v>1</v>
      </c>
    </row>
    <row r="584" spans="1:11" s="104" customFormat="1" ht="15" customHeight="1" x14ac:dyDescent="0.2">
      <c r="A584" s="24"/>
      <c r="B584" s="603" t="s">
        <v>372</v>
      </c>
      <c r="C584" s="604"/>
      <c r="D584" s="605"/>
      <c r="E584" s="328">
        <v>14886.34</v>
      </c>
      <c r="F584" s="174"/>
      <c r="G584" s="109"/>
      <c r="H584" s="107"/>
    </row>
    <row r="585" spans="1:11" s="104" customFormat="1" ht="15" customHeight="1" x14ac:dyDescent="0.2">
      <c r="A585" s="6"/>
      <c r="B585" s="603" t="s">
        <v>434</v>
      </c>
      <c r="C585" s="604"/>
      <c r="D585" s="605"/>
      <c r="E585" s="328">
        <v>94045003.171703026</v>
      </c>
      <c r="F585" s="174">
        <v>9.6969887122632326E-2</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5"/>
      <c r="E587" s="327">
        <v>697714201.60998595</v>
      </c>
      <c r="F587" s="177">
        <v>1.552656820944609E-2</v>
      </c>
      <c r="G587" s="109"/>
      <c r="H587" s="111"/>
    </row>
    <row r="588" spans="1:11" s="104" customFormat="1" ht="26.25" customHeight="1" x14ac:dyDescent="0.2">
      <c r="A588" s="24"/>
      <c r="B588" s="595" t="s">
        <v>190</v>
      </c>
      <c r="C588" s="596"/>
      <c r="D588" s="635"/>
      <c r="E588" s="327">
        <v>982646345.60998952</v>
      </c>
      <c r="F588" s="177">
        <v>0.11485503633800787</v>
      </c>
      <c r="G588" s="109"/>
      <c r="H588" s="107"/>
      <c r="K588" s="209" t="b">
        <f>IF(ABS(E588-SUM(E589:E591))&lt;0.001,TRUE,FALSE)</f>
        <v>1</v>
      </c>
    </row>
    <row r="589" spans="1:11" s="104" customFormat="1" ht="17.25" customHeight="1" x14ac:dyDescent="0.2">
      <c r="A589" s="6"/>
      <c r="B589" s="603" t="s">
        <v>191</v>
      </c>
      <c r="C589" s="604"/>
      <c r="D589" s="605"/>
      <c r="E589" s="328">
        <v>841701883.30999124</v>
      </c>
      <c r="F589" s="174">
        <v>0.12286343645229203</v>
      </c>
      <c r="G589" s="109"/>
      <c r="H589" s="106"/>
    </row>
    <row r="590" spans="1:11" s="104" customFormat="1" ht="17.25" customHeight="1" x14ac:dyDescent="0.2">
      <c r="A590" s="6"/>
      <c r="B590" s="603" t="s">
        <v>392</v>
      </c>
      <c r="C590" s="604"/>
      <c r="D590" s="605"/>
      <c r="E590" s="328">
        <v>382921.53000000381</v>
      </c>
      <c r="F590" s="174">
        <v>7.8705615900641179E-2</v>
      </c>
      <c r="G590" s="109"/>
      <c r="H590" s="106"/>
    </row>
    <row r="591" spans="1:11" s="104" customFormat="1" ht="17.25" customHeight="1" x14ac:dyDescent="0.2">
      <c r="A591" s="6"/>
      <c r="B591" s="422" t="s">
        <v>393</v>
      </c>
      <c r="C591" s="383"/>
      <c r="D591" s="384"/>
      <c r="E591" s="328">
        <v>140561540.76999837</v>
      </c>
      <c r="F591" s="174">
        <v>6.9285466862814449E-2</v>
      </c>
      <c r="G591" s="109"/>
      <c r="H591" s="106"/>
    </row>
    <row r="592" spans="1:11" s="104" customFormat="1" ht="13.5" customHeight="1" x14ac:dyDescent="0.2">
      <c r="A592" s="6"/>
      <c r="B592" s="595" t="s">
        <v>82</v>
      </c>
      <c r="C592" s="647"/>
      <c r="D592" s="648"/>
      <c r="E592" s="327">
        <v>-72779838.5</v>
      </c>
      <c r="F592" s="177">
        <v>1.6879650171844895E-2</v>
      </c>
      <c r="G592" s="109"/>
      <c r="H592" s="106"/>
    </row>
    <row r="593" spans="1:12" s="104" customFormat="1" ht="32.25" customHeight="1" x14ac:dyDescent="0.2">
      <c r="A593" s="6"/>
      <c r="B593" s="624" t="s">
        <v>60</v>
      </c>
      <c r="C593" s="625"/>
      <c r="D593" s="626"/>
      <c r="E593" s="327">
        <v>433373835.61113298</v>
      </c>
      <c r="F593" s="177">
        <v>-0.27355442597972812</v>
      </c>
      <c r="G593" s="102"/>
      <c r="H593" s="106"/>
      <c r="K593" s="209" t="b">
        <f>IF(ABS(E593-SUM(E594:E596))&lt;0.001,TRUE,FALSE)</f>
        <v>1</v>
      </c>
    </row>
    <row r="594" spans="1:12" s="104" customFormat="1" ht="12.75" customHeight="1" x14ac:dyDescent="0.2">
      <c r="A594" s="24"/>
      <c r="B594" s="674" t="s">
        <v>390</v>
      </c>
      <c r="C594" s="604"/>
      <c r="D594" s="605"/>
      <c r="E594" s="328">
        <v>297792027.32602668</v>
      </c>
      <c r="F594" s="174">
        <v>-0.23859458553127544</v>
      </c>
      <c r="G594" s="105"/>
      <c r="H594" s="107"/>
    </row>
    <row r="595" spans="1:12" s="104" customFormat="1" ht="12.75" customHeight="1" x14ac:dyDescent="0.2">
      <c r="A595" s="24"/>
      <c r="B595" s="674" t="s">
        <v>391</v>
      </c>
      <c r="C595" s="604"/>
      <c r="D595" s="605"/>
      <c r="E595" s="328">
        <v>135581808.2851063</v>
      </c>
      <c r="F595" s="174">
        <v>-0.34010335154864568</v>
      </c>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4"/>
      <c r="C597" s="625"/>
      <c r="D597" s="626"/>
      <c r="E597" s="327"/>
      <c r="F597" s="177"/>
      <c r="G597" s="105"/>
      <c r="H597" s="107"/>
      <c r="L597" s="359"/>
    </row>
    <row r="598" spans="1:12" s="359" customFormat="1" ht="29.25" customHeight="1" x14ac:dyDescent="0.2">
      <c r="A598" s="6"/>
      <c r="B598" s="624" t="s">
        <v>481</v>
      </c>
      <c r="C598" s="625"/>
      <c r="D598" s="626"/>
      <c r="E598" s="328"/>
      <c r="F598" s="328"/>
      <c r="G598" s="109"/>
      <c r="H598" s="106"/>
    </row>
    <row r="599" spans="1:12" s="359" customFormat="1" ht="25.5" customHeight="1" x14ac:dyDescent="0.2">
      <c r="A599" s="356"/>
      <c r="B599" s="624" t="s">
        <v>482</v>
      </c>
      <c r="C599" s="636"/>
      <c r="D599" s="637"/>
      <c r="E599" s="328"/>
      <c r="F599" s="174"/>
      <c r="G599" s="357"/>
      <c r="H599" s="358"/>
    </row>
    <row r="600" spans="1:12" s="359" customFormat="1" ht="24.75" customHeight="1" x14ac:dyDescent="0.2">
      <c r="A600" s="356"/>
      <c r="B600" s="624" t="s">
        <v>342</v>
      </c>
      <c r="C600" s="636"/>
      <c r="D600" s="637"/>
      <c r="E600" s="327">
        <v>2424537474.8638034</v>
      </c>
      <c r="F600" s="177">
        <v>-2.4665891459413225E-2</v>
      </c>
      <c r="G600" s="357"/>
      <c r="H600" s="358"/>
      <c r="K600" s="209" t="b">
        <f>IF(ABS(E600-SUM(E601,E610))&lt;0.001,TRUE,FALSE)</f>
        <v>1</v>
      </c>
    </row>
    <row r="601" spans="1:12" s="359" customFormat="1" ht="21" customHeight="1" x14ac:dyDescent="0.2">
      <c r="A601" s="356"/>
      <c r="B601" s="595" t="s">
        <v>61</v>
      </c>
      <c r="C601" s="596"/>
      <c r="D601" s="635"/>
      <c r="E601" s="327">
        <v>683681577.7778399</v>
      </c>
      <c r="F601" s="177">
        <v>-7.5932230244781795E-3</v>
      </c>
      <c r="G601" s="357"/>
      <c r="H601" s="358"/>
      <c r="K601" s="209" t="b">
        <f>IF(ABS(E601-SUM(E602:E609))&lt;0.001,TRUE,FALSE)</f>
        <v>0</v>
      </c>
      <c r="L601" s="104"/>
    </row>
    <row r="602" spans="1:12" s="104" customFormat="1" ht="18.75" customHeight="1" x14ac:dyDescent="0.2">
      <c r="A602" s="6"/>
      <c r="B602" s="603" t="s">
        <v>471</v>
      </c>
      <c r="C602" s="604"/>
      <c r="D602" s="605"/>
      <c r="E602" s="328">
        <v>60354.340000000004</v>
      </c>
      <c r="F602" s="174">
        <v>-0.97179492068423456</v>
      </c>
      <c r="G602" s="105"/>
      <c r="H602" s="106"/>
    </row>
    <row r="603" spans="1:12" s="104" customFormat="1" ht="18.75" customHeight="1" x14ac:dyDescent="0.2">
      <c r="A603" s="6"/>
      <c r="B603" s="603" t="s">
        <v>473</v>
      </c>
      <c r="C603" s="604"/>
      <c r="D603" s="605"/>
      <c r="E603" s="328">
        <v>677406607.39807558</v>
      </c>
      <c r="F603" s="174">
        <v>-4.8997382642552711E-3</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v>33.959999999999994</v>
      </c>
      <c r="F605" s="174">
        <v>-0.97308116077585871</v>
      </c>
      <c r="G605" s="108"/>
      <c r="H605" s="106"/>
    </row>
    <row r="606" spans="1:12" s="104" customFormat="1" ht="12.75" customHeight="1" x14ac:dyDescent="0.2">
      <c r="A606" s="6"/>
      <c r="B606" s="603" t="s">
        <v>399</v>
      </c>
      <c r="C606" s="604"/>
      <c r="D606" s="605"/>
      <c r="E606" s="328">
        <v>0</v>
      </c>
      <c r="F606" s="174">
        <v>-1</v>
      </c>
      <c r="G606" s="109"/>
      <c r="H606" s="106"/>
    </row>
    <row r="607" spans="1:12" s="104" customFormat="1" ht="12.75" customHeight="1" x14ac:dyDescent="0.2">
      <c r="A607" s="6"/>
      <c r="B607" s="603" t="s">
        <v>400</v>
      </c>
      <c r="C607" s="604"/>
      <c r="D607" s="605"/>
      <c r="E607" s="328">
        <v>0</v>
      </c>
      <c r="F607" s="174"/>
      <c r="G607" s="109"/>
      <c r="H607" s="106"/>
    </row>
    <row r="608" spans="1:12" s="104" customFormat="1" ht="12.75" customHeight="1" x14ac:dyDescent="0.2">
      <c r="A608" s="6"/>
      <c r="B608" s="674" t="s">
        <v>443</v>
      </c>
      <c r="C608" s="604"/>
      <c r="D608" s="605"/>
      <c r="E608" s="328">
        <v>5915033.0997629901</v>
      </c>
      <c r="F608" s="174">
        <v>-6.0521938474136117E-2</v>
      </c>
      <c r="G608" s="109"/>
      <c r="H608" s="106"/>
    </row>
    <row r="609" spans="1:12" s="104" customFormat="1" ht="12.75" customHeight="1" x14ac:dyDescent="0.2">
      <c r="A609" s="6"/>
      <c r="B609" s="674" t="s">
        <v>401</v>
      </c>
      <c r="C609" s="604"/>
      <c r="D609" s="605"/>
      <c r="E609" s="328">
        <v>299166.71000000049</v>
      </c>
      <c r="F609" s="174">
        <v>2.448546152606812E-2</v>
      </c>
      <c r="G609" s="102"/>
      <c r="H609" s="106"/>
    </row>
    <row r="610" spans="1:12" s="104" customFormat="1" ht="11.25" customHeight="1" x14ac:dyDescent="0.2">
      <c r="A610" s="6"/>
      <c r="B610" s="595" t="s">
        <v>62</v>
      </c>
      <c r="C610" s="596"/>
      <c r="D610" s="635"/>
      <c r="E610" s="327">
        <v>1740855897.085963</v>
      </c>
      <c r="F610" s="177">
        <v>-3.1211225825672706E-2</v>
      </c>
      <c r="G610" s="102"/>
      <c r="H610" s="106"/>
      <c r="K610" s="209" t="b">
        <f>IF(ABS(E610-SUM(E611:E619))&lt;0.001,TRUE,FALSE)</f>
        <v>1</v>
      </c>
    </row>
    <row r="611" spans="1:12" s="104" customFormat="1" ht="15" customHeight="1" x14ac:dyDescent="0.2">
      <c r="A611" s="6"/>
      <c r="B611" s="603" t="s">
        <v>470</v>
      </c>
      <c r="C611" s="604"/>
      <c r="D611" s="605"/>
      <c r="E611" s="328">
        <v>734511205.87258339</v>
      </c>
      <c r="F611" s="174">
        <v>-0.4882028622400626</v>
      </c>
      <c r="G611" s="108"/>
      <c r="H611" s="113"/>
    </row>
    <row r="612" spans="1:12" s="104" customFormat="1" ht="15" customHeight="1" x14ac:dyDescent="0.2">
      <c r="A612" s="6"/>
      <c r="B612" s="603" t="s">
        <v>474</v>
      </c>
      <c r="C612" s="604"/>
      <c r="D612" s="605"/>
      <c r="E612" s="328">
        <v>821809313.49338007</v>
      </c>
      <c r="F612" s="174"/>
      <c r="G612" s="108"/>
      <c r="H612" s="113"/>
    </row>
    <row r="613" spans="1:12" s="104" customFormat="1" ht="15" customHeight="1" x14ac:dyDescent="0.2">
      <c r="A613" s="6"/>
      <c r="B613" s="603" t="s">
        <v>402</v>
      </c>
      <c r="C613" s="604"/>
      <c r="D613" s="605"/>
      <c r="E613" s="328">
        <v>13711276.660000006</v>
      </c>
      <c r="F613" s="174">
        <v>-0.90746988768134429</v>
      </c>
      <c r="G613" s="108"/>
      <c r="H613" s="113"/>
    </row>
    <row r="614" spans="1:12" s="104" customFormat="1" ht="12.75" customHeight="1" x14ac:dyDescent="0.2">
      <c r="A614" s="6"/>
      <c r="B614" s="603" t="s">
        <v>469</v>
      </c>
      <c r="C614" s="604"/>
      <c r="D614" s="605"/>
      <c r="E614" s="328">
        <v>4992139.900000005</v>
      </c>
      <c r="F614" s="174">
        <v>-0.61670609800951914</v>
      </c>
      <c r="G614" s="109"/>
      <c r="H614" s="113"/>
    </row>
    <row r="615" spans="1:12" s="104" customFormat="1" ht="12.75" customHeight="1" x14ac:dyDescent="0.2">
      <c r="A615" s="6"/>
      <c r="B615" s="603" t="s">
        <v>472</v>
      </c>
      <c r="C615" s="604"/>
      <c r="D615" s="605"/>
      <c r="E615" s="328">
        <v>69556768.890000075</v>
      </c>
      <c r="F615" s="174"/>
      <c r="G615" s="109"/>
      <c r="H615" s="113"/>
    </row>
    <row r="616" spans="1:12" s="104" customFormat="1" ht="12.75" customHeight="1" x14ac:dyDescent="0.2">
      <c r="A616" s="6"/>
      <c r="B616" s="603" t="s">
        <v>399</v>
      </c>
      <c r="C616" s="604"/>
      <c r="D616" s="605"/>
      <c r="E616" s="328">
        <v>66121944.313027024</v>
      </c>
      <c r="F616" s="174">
        <v>-0.5689232372398314</v>
      </c>
      <c r="G616" s="109"/>
      <c r="H616" s="113"/>
    </row>
    <row r="617" spans="1:12" s="104" customFormat="1" ht="12.75" customHeight="1" x14ac:dyDescent="0.2">
      <c r="A617" s="6"/>
      <c r="B617" s="603" t="s">
        <v>400</v>
      </c>
      <c r="C617" s="604"/>
      <c r="D617" s="605"/>
      <c r="E617" s="328">
        <v>-17400</v>
      </c>
      <c r="F617" s="174">
        <v>-0.90990431216602463</v>
      </c>
      <c r="G617" s="109"/>
      <c r="H617" s="113"/>
      <c r="L617" s="457"/>
    </row>
    <row r="618" spans="1:12" s="457" customFormat="1" ht="12.75" customHeight="1" x14ac:dyDescent="0.2">
      <c r="A618" s="6"/>
      <c r="B618" s="542" t="s">
        <v>425</v>
      </c>
      <c r="C618" s="545"/>
      <c r="D618" s="546"/>
      <c r="E618" s="453">
        <v>22168981.431312978</v>
      </c>
      <c r="F618" s="454">
        <v>-0.13074659767259911</v>
      </c>
      <c r="G618" s="109"/>
      <c r="H618" s="113"/>
      <c r="K618" s="104"/>
    </row>
    <row r="619" spans="1:12" s="457" customFormat="1" ht="12.75" customHeight="1" x14ac:dyDescent="0.2">
      <c r="A619" s="452"/>
      <c r="B619" s="674" t="s">
        <v>403</v>
      </c>
      <c r="C619" s="604"/>
      <c r="D619" s="605"/>
      <c r="E619" s="453">
        <v>8001666.5256750779</v>
      </c>
      <c r="F619" s="454">
        <v>-0.63421586454917811</v>
      </c>
      <c r="G619" s="455"/>
      <c r="H619" s="456"/>
    </row>
    <row r="620" spans="1:12" s="457" customFormat="1" ht="21" customHeight="1" x14ac:dyDescent="0.2">
      <c r="A620" s="452"/>
      <c r="B620" s="624" t="s">
        <v>343</v>
      </c>
      <c r="C620" s="625"/>
      <c r="D620" s="625"/>
      <c r="E620" s="458"/>
      <c r="F620" s="459"/>
      <c r="G620" s="455"/>
      <c r="H620" s="456"/>
    </row>
    <row r="621" spans="1:12" s="457" customFormat="1" ht="18.75" customHeight="1" x14ac:dyDescent="0.2">
      <c r="A621" s="452"/>
      <c r="B621" s="624" t="s">
        <v>344</v>
      </c>
      <c r="C621" s="625"/>
      <c r="D621" s="625"/>
      <c r="E621" s="458">
        <v>180829255.33627376</v>
      </c>
      <c r="F621" s="459">
        <v>-1.2065018341230749E-3</v>
      </c>
      <c r="G621" s="460"/>
      <c r="H621" s="461"/>
      <c r="K621" s="209" t="b">
        <f>IF(ABS(E621-SUM(E622:E624))&lt;0.001,TRUE,FALSE)</f>
        <v>1</v>
      </c>
    </row>
    <row r="622" spans="1:12" s="457" customFormat="1" ht="15" customHeight="1" x14ac:dyDescent="0.2">
      <c r="A622" s="452"/>
      <c r="B622" s="595" t="s">
        <v>63</v>
      </c>
      <c r="C622" s="596"/>
      <c r="D622" s="596"/>
      <c r="E622" s="453">
        <v>56206386.976273835</v>
      </c>
      <c r="F622" s="454">
        <v>3.6899877316051821E-2</v>
      </c>
      <c r="G622" s="460"/>
      <c r="H622" s="461"/>
    </row>
    <row r="623" spans="1:12" s="457" customFormat="1" ht="12.75" customHeight="1" x14ac:dyDescent="0.2">
      <c r="A623" s="452"/>
      <c r="B623" s="595" t="s">
        <v>64</v>
      </c>
      <c r="C623" s="596"/>
      <c r="D623" s="596"/>
      <c r="E623" s="453">
        <v>124622868.35999992</v>
      </c>
      <c r="F623" s="454">
        <v>5.6195311032907647E-2</v>
      </c>
      <c r="G623" s="462"/>
      <c r="H623" s="461"/>
      <c r="L623" s="466"/>
    </row>
    <row r="624" spans="1:12" s="457" customFormat="1" ht="12.75" customHeight="1" x14ac:dyDescent="0.2">
      <c r="A624" s="452"/>
      <c r="B624" s="595" t="s">
        <v>478</v>
      </c>
      <c r="C624" s="596"/>
      <c r="D624" s="596"/>
      <c r="E624" s="453"/>
      <c r="F624" s="581"/>
      <c r="G624" s="462"/>
      <c r="H624" s="461"/>
      <c r="L624" s="466"/>
    </row>
    <row r="625" spans="1:12" s="457" customFormat="1" ht="12.75" customHeight="1" x14ac:dyDescent="0.2">
      <c r="A625" s="452"/>
      <c r="B625" s="595" t="s">
        <v>479</v>
      </c>
      <c r="C625" s="596"/>
      <c r="D625" s="596"/>
      <c r="E625" s="453"/>
      <c r="F625" s="581"/>
      <c r="G625" s="462"/>
      <c r="H625" s="461"/>
      <c r="L625" s="466"/>
    </row>
    <row r="626" spans="1:12" s="466" customFormat="1" ht="12.75" customHeight="1" x14ac:dyDescent="0.2">
      <c r="A626" s="452"/>
      <c r="B626" s="641" t="s">
        <v>290</v>
      </c>
      <c r="C626" s="642"/>
      <c r="D626" s="643"/>
      <c r="E626" s="326">
        <v>12509203644.879202</v>
      </c>
      <c r="F626" s="243">
        <v>7.4478025035129569E-3</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30.9.2024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88" t="s">
        <v>6</v>
      </c>
      <c r="F630" s="339" t="str">
        <f>$H$5</f>
        <v>PCAP</v>
      </c>
      <c r="G630" s="15"/>
      <c r="H630" s="15"/>
      <c r="I630" s="20"/>
    </row>
    <row r="631" spans="1:12" s="121" customFormat="1" ht="15.75" customHeight="1" x14ac:dyDescent="0.2">
      <c r="A631" s="6"/>
      <c r="B631" s="126" t="s">
        <v>475</v>
      </c>
      <c r="C631" s="126"/>
      <c r="D631" s="126"/>
      <c r="E631" s="326">
        <v>750118078.27966177</v>
      </c>
      <c r="F631" s="243">
        <v>0.1348085410917188</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73517586817.278992</v>
      </c>
      <c r="F633" s="408">
        <v>3.5871066055213729E-2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45101997.289999902</v>
      </c>
      <c r="F635" s="408">
        <v>-0.1238500970373867</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75924397.099999994</v>
      </c>
      <c r="F637" s="408">
        <v>1.4582388624182929E-2</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5856041565.8500042</v>
      </c>
      <c r="F639" s="408">
        <v>5.9870329580441473E-2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81245026.839999869</v>
      </c>
      <c r="F641" s="408">
        <v>4.1074488158574951E-2</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3444198156.2800012</v>
      </c>
      <c r="F643" s="412">
        <v>2.8146687157380113E-2</v>
      </c>
      <c r="G643" s="173"/>
      <c r="H643" s="130"/>
      <c r="I643" s="111"/>
      <c r="J643" s="104"/>
    </row>
    <row r="644" spans="2:12" ht="12.75" customHeight="1" x14ac:dyDescent="0.2">
      <c r="B644" s="149" t="s">
        <v>83</v>
      </c>
      <c r="C644" s="217"/>
      <c r="D644" s="230"/>
      <c r="E644" s="289">
        <v>373180.58</v>
      </c>
      <c r="F644" s="179">
        <v>-0.1156120605320633</v>
      </c>
      <c r="G644" s="173"/>
      <c r="H644" s="130"/>
      <c r="I644" s="111"/>
      <c r="J644" s="104"/>
    </row>
    <row r="645" spans="2:12" ht="12.75" customHeight="1" x14ac:dyDescent="0.2">
      <c r="B645" s="162" t="s">
        <v>84</v>
      </c>
      <c r="C645" s="231"/>
      <c r="D645" s="232"/>
      <c r="E645" s="413">
        <v>5824935.9100000011</v>
      </c>
      <c r="F645" s="187">
        <v>-0.48831505781335693</v>
      </c>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3396079575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163124498880.28333</v>
      </c>
      <c r="F656" s="418">
        <v>4.0451970352787026E-2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603:D603"/>
    <mergeCell ref="B612:D612"/>
    <mergeCell ref="B621:D621"/>
    <mergeCell ref="B622:D622"/>
    <mergeCell ref="B623:D623"/>
    <mergeCell ref="B604:D604"/>
    <mergeCell ref="B608:D608"/>
    <mergeCell ref="B626:D626"/>
    <mergeCell ref="B630:C630"/>
    <mergeCell ref="B613:D613"/>
    <mergeCell ref="B614:D614"/>
    <mergeCell ref="B616:D616"/>
    <mergeCell ref="B617:D617"/>
    <mergeCell ref="B619:D619"/>
    <mergeCell ref="B615:D615"/>
    <mergeCell ref="B624:D624"/>
    <mergeCell ref="B625:D625"/>
    <mergeCell ref="B564:D564"/>
    <mergeCell ref="B620:D620"/>
    <mergeCell ref="B605:D605"/>
    <mergeCell ref="B606:D606"/>
    <mergeCell ref="B607:D607"/>
    <mergeCell ref="B609:D609"/>
    <mergeCell ref="B610:D610"/>
    <mergeCell ref="B611:D611"/>
    <mergeCell ref="B586:D586"/>
    <mergeCell ref="B577:D577"/>
    <mergeCell ref="B551:C551"/>
    <mergeCell ref="B547:C547"/>
    <mergeCell ref="B558:C558"/>
    <mergeCell ref="B562:C562"/>
    <mergeCell ref="B563:D563"/>
    <mergeCell ref="B554:C554"/>
    <mergeCell ref="B555:C555"/>
    <mergeCell ref="B556:C556"/>
    <mergeCell ref="B538:C538"/>
    <mergeCell ref="B557:C557"/>
    <mergeCell ref="B520:C520"/>
    <mergeCell ref="B521:C521"/>
    <mergeCell ref="B548:C548"/>
    <mergeCell ref="B549:C549"/>
    <mergeCell ref="B550:C550"/>
    <mergeCell ref="B552:C552"/>
    <mergeCell ref="B524:C524"/>
    <mergeCell ref="B531:C531"/>
    <mergeCell ref="B537:C537"/>
    <mergeCell ref="B525:C525"/>
    <mergeCell ref="B522:C522"/>
    <mergeCell ref="B529:C529"/>
    <mergeCell ref="B534:C534"/>
    <mergeCell ref="B533:C533"/>
    <mergeCell ref="B530:C530"/>
    <mergeCell ref="B532:C532"/>
    <mergeCell ref="B580:D580"/>
    <mergeCell ref="B535:C535"/>
    <mergeCell ref="B541:C541"/>
    <mergeCell ref="B546:C546"/>
    <mergeCell ref="B542:C542"/>
    <mergeCell ref="B536:C536"/>
    <mergeCell ref="B553:C553"/>
    <mergeCell ref="B539:C539"/>
    <mergeCell ref="B545:C545"/>
    <mergeCell ref="B540:C540"/>
    <mergeCell ref="B592:D592"/>
    <mergeCell ref="B578:D578"/>
    <mergeCell ref="B579:D579"/>
    <mergeCell ref="B565:D565"/>
    <mergeCell ref="B569:D569"/>
    <mergeCell ref="B570:D570"/>
    <mergeCell ref="B581:D581"/>
    <mergeCell ref="B566:D566"/>
    <mergeCell ref="B568:D568"/>
    <mergeCell ref="B571:D571"/>
    <mergeCell ref="B600:D600"/>
    <mergeCell ref="B601:D601"/>
    <mergeCell ref="B596:D596"/>
    <mergeCell ref="B590:D590"/>
    <mergeCell ref="B594:D594"/>
    <mergeCell ref="B575:D575"/>
    <mergeCell ref="B576:D576"/>
    <mergeCell ref="B587:D587"/>
    <mergeCell ref="B584:D584"/>
    <mergeCell ref="B585:D585"/>
    <mergeCell ref="B582:D582"/>
    <mergeCell ref="B583:D583"/>
    <mergeCell ref="B588:D588"/>
    <mergeCell ref="B589:D589"/>
    <mergeCell ref="B602:D602"/>
    <mergeCell ref="B593:D593"/>
    <mergeCell ref="B595:D595"/>
    <mergeCell ref="B597:D597"/>
    <mergeCell ref="B598:D598"/>
    <mergeCell ref="B599:D599"/>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B211" sqref="B211"/>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30.9.2024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110539966</v>
      </c>
      <c r="D10" s="30">
        <v>41089602</v>
      </c>
      <c r="E10" s="30">
        <v>151629568</v>
      </c>
      <c r="F10" s="222">
        <v>1877576</v>
      </c>
      <c r="G10" s="179">
        <v>7.6366154432316868E-3</v>
      </c>
      <c r="H10" s="20"/>
    </row>
    <row r="11" spans="1:8" ht="10.5" customHeight="1" x14ac:dyDescent="0.2">
      <c r="B11" s="16" t="s">
        <v>23</v>
      </c>
      <c r="C11" s="30">
        <v>2098780</v>
      </c>
      <c r="D11" s="30">
        <v>6703658</v>
      </c>
      <c r="E11" s="30">
        <v>8802438</v>
      </c>
      <c r="F11" s="222">
        <v>3901</v>
      </c>
      <c r="G11" s="179">
        <v>-9.7657933013712506E-2</v>
      </c>
      <c r="H11" s="20"/>
    </row>
    <row r="12" spans="1:8" ht="10.5" customHeight="1" x14ac:dyDescent="0.2">
      <c r="B12" s="33" t="s">
        <v>193</v>
      </c>
      <c r="C12" s="30">
        <v>461397.60999999818</v>
      </c>
      <c r="D12" s="30">
        <v>1821519.6899999997</v>
      </c>
      <c r="E12" s="30">
        <v>2282917.299999998</v>
      </c>
      <c r="F12" s="222">
        <v>1765150.44</v>
      </c>
      <c r="G12" s="179">
        <v>-9.7222310649045518E-2</v>
      </c>
      <c r="H12" s="20"/>
    </row>
    <row r="13" spans="1:8" ht="10.5" customHeight="1" x14ac:dyDescent="0.2">
      <c r="B13" s="33" t="s">
        <v>194</v>
      </c>
      <c r="C13" s="30">
        <v>5831929</v>
      </c>
      <c r="D13" s="30">
        <v>2543681.5</v>
      </c>
      <c r="E13" s="30">
        <v>8375610.5</v>
      </c>
      <c r="F13" s="222">
        <v>439073.5</v>
      </c>
      <c r="G13" s="179">
        <v>1.6987306980771999E-2</v>
      </c>
      <c r="H13" s="20"/>
    </row>
    <row r="14" spans="1:8" x14ac:dyDescent="0.2">
      <c r="B14" s="33" t="s">
        <v>322</v>
      </c>
      <c r="C14" s="30">
        <v>299569</v>
      </c>
      <c r="D14" s="30">
        <v>77387</v>
      </c>
      <c r="E14" s="30">
        <v>376956</v>
      </c>
      <c r="F14" s="222">
        <v>21056</v>
      </c>
      <c r="G14" s="179">
        <v>5.3538289547233164E-2</v>
      </c>
      <c r="H14" s="20"/>
    </row>
    <row r="15" spans="1:8" x14ac:dyDescent="0.2">
      <c r="B15" s="33" t="s">
        <v>324</v>
      </c>
      <c r="C15" s="30">
        <v>40</v>
      </c>
      <c r="D15" s="30">
        <v>3</v>
      </c>
      <c r="E15" s="30">
        <v>43</v>
      </c>
      <c r="F15" s="222">
        <v>3</v>
      </c>
      <c r="G15" s="179">
        <v>0</v>
      </c>
      <c r="H15" s="20"/>
    </row>
    <row r="16" spans="1:8" x14ac:dyDescent="0.2">
      <c r="B16" s="33" t="s">
        <v>325</v>
      </c>
      <c r="C16" s="30">
        <v>132</v>
      </c>
      <c r="D16" s="30">
        <v>2437</v>
      </c>
      <c r="E16" s="30">
        <v>2569</v>
      </c>
      <c r="F16" s="222">
        <v>2314</v>
      </c>
      <c r="G16" s="179">
        <v>3.5156249999999112E-3</v>
      </c>
      <c r="H16" s="20"/>
    </row>
    <row r="17" spans="1:8" x14ac:dyDescent="0.2">
      <c r="B17" s="33" t="s">
        <v>320</v>
      </c>
      <c r="C17" s="30">
        <v>1373212</v>
      </c>
      <c r="D17" s="30">
        <v>658857</v>
      </c>
      <c r="E17" s="30">
        <v>2032069</v>
      </c>
      <c r="F17" s="222">
        <v>46376</v>
      </c>
      <c r="G17" s="179">
        <v>-7.8329783451138613E-2</v>
      </c>
      <c r="H17" s="20"/>
    </row>
    <row r="18" spans="1:8" x14ac:dyDescent="0.2">
      <c r="B18" s="33" t="s">
        <v>321</v>
      </c>
      <c r="C18" s="30">
        <v>158995</v>
      </c>
      <c r="D18" s="30">
        <v>8208</v>
      </c>
      <c r="E18" s="30">
        <v>167203</v>
      </c>
      <c r="F18" s="222">
        <v>445</v>
      </c>
      <c r="G18" s="179">
        <v>0.25951398095697242</v>
      </c>
      <c r="H18" s="20"/>
    </row>
    <row r="19" spans="1:8" x14ac:dyDescent="0.2">
      <c r="B19" s="33" t="s">
        <v>323</v>
      </c>
      <c r="C19" s="30">
        <v>3999981</v>
      </c>
      <c r="D19" s="30">
        <v>1796789.5</v>
      </c>
      <c r="E19" s="30">
        <v>5796770.5</v>
      </c>
      <c r="F19" s="222">
        <v>368879.5</v>
      </c>
      <c r="G19" s="179">
        <v>4.6766983550282193E-2</v>
      </c>
      <c r="H19" s="20"/>
    </row>
    <row r="20" spans="1:8" x14ac:dyDescent="0.2">
      <c r="B20" s="16" t="s">
        <v>195</v>
      </c>
      <c r="C20" s="30">
        <v>6293326.6099999985</v>
      </c>
      <c r="D20" s="30">
        <v>4365201.1900000004</v>
      </c>
      <c r="E20" s="30">
        <v>10658527.799999997</v>
      </c>
      <c r="F20" s="222">
        <v>2204223.94</v>
      </c>
      <c r="G20" s="179">
        <v>-9.8425932245239656E-3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42025892</v>
      </c>
      <c r="D23" s="30">
        <v>16108061</v>
      </c>
      <c r="E23" s="30">
        <v>58133953</v>
      </c>
      <c r="F23" s="222">
        <v>4332495</v>
      </c>
      <c r="G23" s="179">
        <v>7.0313482110351266E-3</v>
      </c>
      <c r="H23" s="20"/>
    </row>
    <row r="24" spans="1:8" ht="10.5" customHeight="1" x14ac:dyDescent="0.2">
      <c r="B24" s="16" t="s">
        <v>23</v>
      </c>
      <c r="C24" s="30">
        <v>16724</v>
      </c>
      <c r="D24" s="30">
        <v>29346</v>
      </c>
      <c r="E24" s="30">
        <v>46070</v>
      </c>
      <c r="F24" s="222">
        <v>83</v>
      </c>
      <c r="G24" s="179">
        <v>-0.11804119764147336</v>
      </c>
      <c r="H24" s="34"/>
    </row>
    <row r="25" spans="1:8" ht="10.5" customHeight="1" x14ac:dyDescent="0.2">
      <c r="B25" s="33" t="s">
        <v>193</v>
      </c>
      <c r="C25" s="30">
        <v>2089732.0499999993</v>
      </c>
      <c r="D25" s="30">
        <v>15958086.379999999</v>
      </c>
      <c r="E25" s="30">
        <v>18047818.43</v>
      </c>
      <c r="F25" s="222">
        <v>15439509.6</v>
      </c>
      <c r="G25" s="179">
        <v>1.172889056678228E-3</v>
      </c>
      <c r="H25" s="34"/>
    </row>
    <row r="26" spans="1:8" ht="10.5" customHeight="1" x14ac:dyDescent="0.2">
      <c r="B26" s="33" t="s">
        <v>194</v>
      </c>
      <c r="C26" s="30">
        <v>89625656</v>
      </c>
      <c r="D26" s="30">
        <v>47219244.5</v>
      </c>
      <c r="E26" s="30">
        <v>136844900.5</v>
      </c>
      <c r="F26" s="222">
        <v>22096256.5</v>
      </c>
      <c r="G26" s="179">
        <v>3.9852940606786236E-2</v>
      </c>
      <c r="H26" s="34"/>
    </row>
    <row r="27" spans="1:8" ht="10.5" customHeight="1" x14ac:dyDescent="0.2">
      <c r="B27" s="33" t="s">
        <v>322</v>
      </c>
      <c r="C27" s="30">
        <v>1522823.5</v>
      </c>
      <c r="D27" s="30">
        <v>4795997</v>
      </c>
      <c r="E27" s="30">
        <v>6318820.5</v>
      </c>
      <c r="F27" s="222">
        <v>4090390</v>
      </c>
      <c r="G27" s="179">
        <v>3.278655165509603E-2</v>
      </c>
      <c r="H27" s="34"/>
    </row>
    <row r="28" spans="1:8" ht="10.5" customHeight="1" x14ac:dyDescent="0.2">
      <c r="B28" s="33" t="s">
        <v>324</v>
      </c>
      <c r="C28" s="30">
        <v>5299</v>
      </c>
      <c r="D28" s="30">
        <v>3004</v>
      </c>
      <c r="E28" s="30">
        <v>8303</v>
      </c>
      <c r="F28" s="222">
        <v>6977</v>
      </c>
      <c r="G28" s="179">
        <v>-0.12719436560496167</v>
      </c>
      <c r="H28" s="34"/>
    </row>
    <row r="29" spans="1:8" ht="10.5" customHeight="1" x14ac:dyDescent="0.2">
      <c r="B29" s="33" t="s">
        <v>325</v>
      </c>
      <c r="C29" s="30">
        <v>66324</v>
      </c>
      <c r="D29" s="30">
        <v>6066322</v>
      </c>
      <c r="E29" s="30">
        <v>6132646</v>
      </c>
      <c r="F29" s="222">
        <v>6051761</v>
      </c>
      <c r="G29" s="179">
        <v>2.9726873233439255E-2</v>
      </c>
      <c r="H29" s="34"/>
    </row>
    <row r="30" spans="1:8" ht="10.5" customHeight="1" x14ac:dyDescent="0.2">
      <c r="B30" s="33" t="s">
        <v>320</v>
      </c>
      <c r="C30" s="30">
        <v>14637621</v>
      </c>
      <c r="D30" s="30">
        <v>5422800</v>
      </c>
      <c r="E30" s="30">
        <v>20060421</v>
      </c>
      <c r="F30" s="222">
        <v>611063</v>
      </c>
      <c r="G30" s="179">
        <v>3.4801992266694004E-2</v>
      </c>
      <c r="H30" s="34"/>
    </row>
    <row r="31" spans="1:8" ht="10.5" customHeight="1" x14ac:dyDescent="0.2">
      <c r="B31" s="33" t="s">
        <v>321</v>
      </c>
      <c r="C31" s="30">
        <v>35861172</v>
      </c>
      <c r="D31" s="30">
        <v>10969754</v>
      </c>
      <c r="E31" s="30">
        <v>46830926</v>
      </c>
      <c r="F31" s="222">
        <v>2999115</v>
      </c>
      <c r="G31" s="179">
        <v>5.0931384951505398E-2</v>
      </c>
      <c r="H31" s="34"/>
    </row>
    <row r="32" spans="1:8" ht="10.5" customHeight="1" x14ac:dyDescent="0.2">
      <c r="B32" s="33" t="s">
        <v>323</v>
      </c>
      <c r="C32" s="30">
        <v>37532416.5</v>
      </c>
      <c r="D32" s="30">
        <v>19961367.5</v>
      </c>
      <c r="E32" s="30">
        <v>57493784</v>
      </c>
      <c r="F32" s="222">
        <v>8336950.5</v>
      </c>
      <c r="G32" s="179">
        <v>3.462304323172094E-2</v>
      </c>
      <c r="H32" s="34"/>
    </row>
    <row r="33" spans="1:8" ht="10.5" customHeight="1" x14ac:dyDescent="0.2">
      <c r="B33" s="269" t="s">
        <v>195</v>
      </c>
      <c r="C33" s="30">
        <v>91715388.049999997</v>
      </c>
      <c r="D33" s="30">
        <v>63177330.880000003</v>
      </c>
      <c r="E33" s="30">
        <v>154892718.93000001</v>
      </c>
      <c r="F33" s="222">
        <v>37535766.100000001</v>
      </c>
      <c r="G33" s="179">
        <v>3.5192865209712654E-2</v>
      </c>
      <c r="H33" s="34"/>
    </row>
    <row r="34" spans="1:8" ht="10.5" customHeight="1" x14ac:dyDescent="0.2">
      <c r="B34" s="16" t="s">
        <v>196</v>
      </c>
      <c r="C34" s="30">
        <v>39184</v>
      </c>
      <c r="D34" s="30">
        <v>2955</v>
      </c>
      <c r="E34" s="30">
        <v>42139</v>
      </c>
      <c r="F34" s="222">
        <v>174</v>
      </c>
      <c r="G34" s="179">
        <v>-0.24016372750549964</v>
      </c>
      <c r="H34" s="34"/>
    </row>
    <row r="35" spans="1:8" ht="10.5" customHeight="1" x14ac:dyDescent="0.2">
      <c r="B35" s="16" t="s">
        <v>197</v>
      </c>
      <c r="C35" s="30">
        <v>27357</v>
      </c>
      <c r="D35" s="30">
        <v>1978</v>
      </c>
      <c r="E35" s="30">
        <v>29335</v>
      </c>
      <c r="F35" s="222">
        <v>50</v>
      </c>
      <c r="G35" s="179">
        <v>-0.15378180349622106</v>
      </c>
      <c r="H35" s="34"/>
    </row>
    <row r="36" spans="1:8" ht="10.5" customHeight="1" x14ac:dyDescent="0.2">
      <c r="B36" s="16" t="s">
        <v>198</v>
      </c>
      <c r="C36" s="30">
        <v>181113.07</v>
      </c>
      <c r="D36" s="30">
        <v>2495325.75</v>
      </c>
      <c r="E36" s="30">
        <v>2676438.8199999998</v>
      </c>
      <c r="F36" s="222"/>
      <c r="G36" s="179">
        <v>-5.7522782314939902E-2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152565858</v>
      </c>
      <c r="D39" s="30">
        <v>57197663</v>
      </c>
      <c r="E39" s="30">
        <v>209763521</v>
      </c>
      <c r="F39" s="222">
        <v>6210071</v>
      </c>
      <c r="G39" s="179">
        <v>7.4687985532038148E-3</v>
      </c>
      <c r="H39" s="34"/>
    </row>
    <row r="40" spans="1:8" ht="10.5" customHeight="1" x14ac:dyDescent="0.2">
      <c r="B40" s="16" t="s">
        <v>23</v>
      </c>
      <c r="C40" s="30">
        <v>2115504</v>
      </c>
      <c r="D40" s="30">
        <v>6733004</v>
      </c>
      <c r="E40" s="30">
        <v>8848508</v>
      </c>
      <c r="F40" s="222">
        <v>3984</v>
      </c>
      <c r="G40" s="179">
        <v>-9.7766498693784065E-2</v>
      </c>
      <c r="H40" s="34"/>
    </row>
    <row r="41" spans="1:8" s="28" customFormat="1" ht="10.5" customHeight="1" x14ac:dyDescent="0.2">
      <c r="A41" s="24"/>
      <c r="B41" s="33" t="s">
        <v>193</v>
      </c>
      <c r="C41" s="30">
        <v>2551129.6599999978</v>
      </c>
      <c r="D41" s="30">
        <v>17779606.07</v>
      </c>
      <c r="E41" s="30">
        <v>20330735.73</v>
      </c>
      <c r="F41" s="222">
        <v>17204660.040000003</v>
      </c>
      <c r="G41" s="179">
        <v>-1.0931876517477401E-2</v>
      </c>
      <c r="H41" s="27"/>
    </row>
    <row r="42" spans="1:8" ht="10.5" customHeight="1" x14ac:dyDescent="0.2">
      <c r="B42" s="33" t="s">
        <v>194</v>
      </c>
      <c r="C42" s="30">
        <v>95457585</v>
      </c>
      <c r="D42" s="30">
        <v>49762926</v>
      </c>
      <c r="E42" s="30">
        <v>145220511</v>
      </c>
      <c r="F42" s="222">
        <v>22535330</v>
      </c>
      <c r="G42" s="179">
        <v>3.8506257730495763E-2</v>
      </c>
      <c r="H42" s="34"/>
    </row>
    <row r="43" spans="1:8" ht="10.5" customHeight="1" x14ac:dyDescent="0.2">
      <c r="B43" s="33" t="s">
        <v>322</v>
      </c>
      <c r="C43" s="30">
        <v>1822392.5</v>
      </c>
      <c r="D43" s="30">
        <v>4873384</v>
      </c>
      <c r="E43" s="30">
        <v>6695776.5</v>
      </c>
      <c r="F43" s="222">
        <v>4111446</v>
      </c>
      <c r="G43" s="179">
        <v>3.3933083951961374E-2</v>
      </c>
      <c r="H43" s="34"/>
    </row>
    <row r="44" spans="1:8" ht="10.5" customHeight="1" x14ac:dyDescent="0.2">
      <c r="B44" s="33" t="s">
        <v>324</v>
      </c>
      <c r="C44" s="30">
        <v>5339</v>
      </c>
      <c r="D44" s="30">
        <v>3007</v>
      </c>
      <c r="E44" s="343">
        <v>8346</v>
      </c>
      <c r="F44" s="222">
        <v>6980</v>
      </c>
      <c r="G44" s="344">
        <v>-0.12662201758057767</v>
      </c>
      <c r="H44" s="34"/>
    </row>
    <row r="45" spans="1:8" ht="10.5" customHeight="1" x14ac:dyDescent="0.2">
      <c r="B45" s="33" t="s">
        <v>325</v>
      </c>
      <c r="C45" s="30">
        <v>66456</v>
      </c>
      <c r="D45" s="30">
        <v>6068759</v>
      </c>
      <c r="E45" s="343">
        <v>6135215</v>
      </c>
      <c r="F45" s="222">
        <v>6054075</v>
      </c>
      <c r="G45" s="344">
        <v>2.9715611242354889E-2</v>
      </c>
      <c r="H45" s="34"/>
    </row>
    <row r="46" spans="1:8" ht="10.5" customHeight="1" x14ac:dyDescent="0.2">
      <c r="B46" s="33" t="s">
        <v>320</v>
      </c>
      <c r="C46" s="30">
        <v>16010833</v>
      </c>
      <c r="D46" s="30">
        <v>6081657</v>
      </c>
      <c r="E46" s="343">
        <v>22092490</v>
      </c>
      <c r="F46" s="222">
        <v>657439</v>
      </c>
      <c r="G46" s="344">
        <v>2.324927146286293E-2</v>
      </c>
      <c r="H46" s="34"/>
    </row>
    <row r="47" spans="1:8" ht="10.5" customHeight="1" x14ac:dyDescent="0.2">
      <c r="B47" s="33" t="s">
        <v>321</v>
      </c>
      <c r="C47" s="30">
        <v>36020167</v>
      </c>
      <c r="D47" s="30">
        <v>10977962</v>
      </c>
      <c r="E47" s="343">
        <v>46998129</v>
      </c>
      <c r="F47" s="222">
        <v>2999560</v>
      </c>
      <c r="G47" s="344">
        <v>5.1550924281258403E-2</v>
      </c>
      <c r="H47" s="34"/>
    </row>
    <row r="48" spans="1:8" ht="10.5" customHeight="1" x14ac:dyDescent="0.2">
      <c r="B48" s="33" t="s">
        <v>323</v>
      </c>
      <c r="C48" s="30">
        <v>41532397.5</v>
      </c>
      <c r="D48" s="30">
        <v>21758157</v>
      </c>
      <c r="E48" s="343">
        <v>63290554.5</v>
      </c>
      <c r="F48" s="222">
        <v>8705830</v>
      </c>
      <c r="G48" s="344">
        <v>3.5723570160790752E-2</v>
      </c>
      <c r="H48" s="34"/>
    </row>
    <row r="49" spans="1:8" ht="10.5" customHeight="1" x14ac:dyDescent="0.2">
      <c r="B49" s="269" t="s">
        <v>195</v>
      </c>
      <c r="C49" s="30">
        <v>98008714.659999996</v>
      </c>
      <c r="D49" s="30">
        <v>67542532.070000008</v>
      </c>
      <c r="E49" s="343">
        <v>165551246.72999999</v>
      </c>
      <c r="F49" s="222">
        <v>39739990.039999999</v>
      </c>
      <c r="G49" s="344">
        <v>3.2170363888903486E-2</v>
      </c>
      <c r="H49" s="34"/>
    </row>
    <row r="50" spans="1:8" ht="10.5" customHeight="1" x14ac:dyDescent="0.2">
      <c r="B50" s="16" t="s">
        <v>196</v>
      </c>
      <c r="C50" s="30">
        <v>39184</v>
      </c>
      <c r="D50" s="30">
        <v>2955</v>
      </c>
      <c r="E50" s="343">
        <v>42139</v>
      </c>
      <c r="F50" s="222">
        <v>174</v>
      </c>
      <c r="G50" s="344">
        <v>-0.24016372750549964</v>
      </c>
      <c r="H50" s="34"/>
    </row>
    <row r="51" spans="1:8" s="28" customFormat="1" ht="10.5" customHeight="1" x14ac:dyDescent="0.2">
      <c r="A51" s="24"/>
      <c r="B51" s="16" t="s">
        <v>197</v>
      </c>
      <c r="C51" s="30">
        <v>27357</v>
      </c>
      <c r="D51" s="30">
        <v>1978</v>
      </c>
      <c r="E51" s="343">
        <v>29335</v>
      </c>
      <c r="F51" s="222">
        <v>50</v>
      </c>
      <c r="G51" s="344">
        <v>-0.15378180349622106</v>
      </c>
      <c r="H51" s="27"/>
    </row>
    <row r="52" spans="1:8" ht="10.5" customHeight="1" x14ac:dyDescent="0.2">
      <c r="B52" s="16" t="s">
        <v>198</v>
      </c>
      <c r="C52" s="30">
        <v>181113.07</v>
      </c>
      <c r="D52" s="30">
        <v>2495325.75</v>
      </c>
      <c r="E52" s="343">
        <v>2676438.8199999998</v>
      </c>
      <c r="F52" s="222"/>
      <c r="G52" s="344">
        <v>-5.7522782314939902E-2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2818212</v>
      </c>
      <c r="D55" s="30">
        <v>302269</v>
      </c>
      <c r="E55" s="30">
        <v>3120481</v>
      </c>
      <c r="F55" s="222">
        <v>184</v>
      </c>
      <c r="G55" s="179">
        <v>9.7625028183861762E-2</v>
      </c>
      <c r="H55" s="34"/>
    </row>
    <row r="56" spans="1:8" ht="10.5" customHeight="1" x14ac:dyDescent="0.2">
      <c r="B56" s="16" t="s">
        <v>23</v>
      </c>
      <c r="C56" s="30">
        <v>23419</v>
      </c>
      <c r="D56" s="30">
        <v>1191</v>
      </c>
      <c r="E56" s="30">
        <v>24610</v>
      </c>
      <c r="F56" s="222"/>
      <c r="G56" s="179">
        <v>-3.5733876655434482E-2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7671792</v>
      </c>
      <c r="D59" s="30">
        <v>521624</v>
      </c>
      <c r="E59" s="30">
        <v>8193416</v>
      </c>
      <c r="F59" s="222">
        <v>179</v>
      </c>
      <c r="G59" s="179">
        <v>1.4335285104364326E-2</v>
      </c>
      <c r="H59" s="36"/>
    </row>
    <row r="60" spans="1:8" s="28" customFormat="1" ht="10.5" customHeight="1" x14ac:dyDescent="0.2">
      <c r="A60" s="24"/>
      <c r="B60" s="16" t="s">
        <v>169</v>
      </c>
      <c r="C60" s="30">
        <v>2106</v>
      </c>
      <c r="D60" s="30">
        <v>599</v>
      </c>
      <c r="E60" s="30">
        <v>2705</v>
      </c>
      <c r="F60" s="222"/>
      <c r="G60" s="179">
        <v>0.53955606146841206</v>
      </c>
      <c r="H60" s="36"/>
    </row>
    <row r="61" spans="1:8" s="28" customFormat="1" ht="10.5" customHeight="1" x14ac:dyDescent="0.2">
      <c r="A61" s="24"/>
      <c r="B61" s="16" t="s">
        <v>199</v>
      </c>
      <c r="C61" s="30">
        <v>34672017.129999995</v>
      </c>
      <c r="D61" s="30">
        <v>901581.84</v>
      </c>
      <c r="E61" s="30">
        <v>35573598.969999999</v>
      </c>
      <c r="F61" s="222">
        <v>875</v>
      </c>
      <c r="G61" s="179">
        <v>3.0977609226614966E-2</v>
      </c>
      <c r="H61" s="36"/>
    </row>
    <row r="62" spans="1:8" s="28" customFormat="1" ht="10.5" customHeight="1" x14ac:dyDescent="0.2">
      <c r="A62" s="24"/>
      <c r="B62" s="16" t="s">
        <v>200</v>
      </c>
      <c r="C62" s="30">
        <v>49632</v>
      </c>
      <c r="D62" s="30">
        <v>343556</v>
      </c>
      <c r="E62" s="30">
        <v>393188</v>
      </c>
      <c r="F62" s="222">
        <v>157</v>
      </c>
      <c r="G62" s="179">
        <v>9.7208618317692341E-2</v>
      </c>
      <c r="H62" s="36"/>
    </row>
    <row r="63" spans="1:8" s="28" customFormat="1" ht="10.5" customHeight="1" x14ac:dyDescent="0.2">
      <c r="A63" s="24"/>
      <c r="B63" s="16" t="s">
        <v>201</v>
      </c>
      <c r="C63" s="30">
        <v>3417745</v>
      </c>
      <c r="D63" s="30">
        <v>917014</v>
      </c>
      <c r="E63" s="30">
        <v>4334759</v>
      </c>
      <c r="F63" s="222">
        <v>69870</v>
      </c>
      <c r="G63" s="179">
        <v>3.0831052973393502E-2</v>
      </c>
      <c r="H63" s="36"/>
    </row>
    <row r="64" spans="1:8" s="28" customFormat="1" ht="10.5" customHeight="1" x14ac:dyDescent="0.2">
      <c r="A64" s="24"/>
      <c r="B64" s="16" t="s">
        <v>202</v>
      </c>
      <c r="C64" s="30">
        <v>39141475</v>
      </c>
      <c r="D64" s="30">
        <v>2355079</v>
      </c>
      <c r="E64" s="30">
        <v>41496554</v>
      </c>
      <c r="F64" s="222">
        <v>30308</v>
      </c>
      <c r="G64" s="179">
        <v>3.765393717971488E-2</v>
      </c>
      <c r="H64" s="36"/>
    </row>
    <row r="65" spans="1:8" s="28" customFormat="1" ht="10.5" customHeight="1" x14ac:dyDescent="0.2">
      <c r="A65" s="24"/>
      <c r="B65" s="16" t="s">
        <v>203</v>
      </c>
      <c r="C65" s="30">
        <v>10063587</v>
      </c>
      <c r="D65" s="30">
        <v>761420</v>
      </c>
      <c r="E65" s="30">
        <v>10825007</v>
      </c>
      <c r="F65" s="222">
        <v>52</v>
      </c>
      <c r="G65" s="179">
        <v>-1.7207280268499714E-3</v>
      </c>
      <c r="H65" s="36"/>
    </row>
    <row r="66" spans="1:8" s="28" customFormat="1" ht="10.5" customHeight="1" x14ac:dyDescent="0.2">
      <c r="A66" s="24"/>
      <c r="B66" s="16" t="s">
        <v>204</v>
      </c>
      <c r="C66" s="30">
        <v>11974729.189999999</v>
      </c>
      <c r="D66" s="30">
        <v>161112659.22000003</v>
      </c>
      <c r="E66" s="30">
        <v>173087388.41000003</v>
      </c>
      <c r="F66" s="222"/>
      <c r="G66" s="179">
        <v>3.8073876529857165E-2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8858147</v>
      </c>
      <c r="D69" s="30">
        <v>3601011</v>
      </c>
      <c r="E69" s="30">
        <v>12459158</v>
      </c>
      <c r="F69" s="222"/>
      <c r="G69" s="179">
        <v>0.11098639163704216</v>
      </c>
      <c r="H69" s="36"/>
    </row>
    <row r="70" spans="1:8" s="28" customFormat="1" ht="10.5" customHeight="1" x14ac:dyDescent="0.2">
      <c r="A70" s="24"/>
      <c r="B70" s="16" t="s">
        <v>23</v>
      </c>
      <c r="C70" s="30">
        <v>20212</v>
      </c>
      <c r="D70" s="30">
        <v>79605</v>
      </c>
      <c r="E70" s="30">
        <v>99817</v>
      </c>
      <c r="F70" s="222"/>
      <c r="G70" s="179">
        <v>6.18264985905006E-2</v>
      </c>
      <c r="H70" s="36"/>
    </row>
    <row r="71" spans="1:8" s="28" customFormat="1" ht="10.5" customHeight="1" x14ac:dyDescent="0.2">
      <c r="A71" s="24"/>
      <c r="B71" s="33" t="s">
        <v>193</v>
      </c>
      <c r="C71" s="30">
        <v>3639195.04</v>
      </c>
      <c r="D71" s="30">
        <v>2088185.76</v>
      </c>
      <c r="E71" s="30">
        <v>5727380.7999999998</v>
      </c>
      <c r="F71" s="222"/>
      <c r="G71" s="179">
        <v>4.9265576579147208E-2</v>
      </c>
      <c r="H71" s="36"/>
    </row>
    <row r="72" spans="1:8" ht="10.5" customHeight="1" x14ac:dyDescent="0.2">
      <c r="B72" s="33" t="s">
        <v>194</v>
      </c>
      <c r="C72" s="30">
        <v>6559902</v>
      </c>
      <c r="D72" s="30">
        <v>1762061.5</v>
      </c>
      <c r="E72" s="30">
        <v>8321963.5</v>
      </c>
      <c r="F72" s="222"/>
      <c r="G72" s="179">
        <v>5.9938498588366418E-2</v>
      </c>
      <c r="H72" s="34"/>
    </row>
    <row r="73" spans="1:8" ht="10.5" customHeight="1" x14ac:dyDescent="0.2">
      <c r="B73" s="33" t="s">
        <v>322</v>
      </c>
      <c r="C73" s="30">
        <v>97201.5</v>
      </c>
      <c r="D73" s="30">
        <v>69411</v>
      </c>
      <c r="E73" s="30">
        <v>166612.5</v>
      </c>
      <c r="F73" s="222"/>
      <c r="G73" s="179">
        <v>0.41062546301195901</v>
      </c>
      <c r="H73" s="34"/>
    </row>
    <row r="74" spans="1:8" ht="10.5" customHeight="1" x14ac:dyDescent="0.2">
      <c r="B74" s="33" t="s">
        <v>324</v>
      </c>
      <c r="C74" s="30">
        <v>120</v>
      </c>
      <c r="D74" s="30">
        <v>90</v>
      </c>
      <c r="E74" s="30">
        <v>210</v>
      </c>
      <c r="F74" s="222"/>
      <c r="G74" s="179">
        <v>0.22807017543859653</v>
      </c>
      <c r="H74" s="34"/>
    </row>
    <row r="75" spans="1:8" ht="10.5" customHeight="1" x14ac:dyDescent="0.2">
      <c r="B75" s="33" t="s">
        <v>325</v>
      </c>
      <c r="C75" s="30">
        <v>806</v>
      </c>
      <c r="D75" s="30">
        <v>28823</v>
      </c>
      <c r="E75" s="30">
        <v>29629</v>
      </c>
      <c r="F75" s="222"/>
      <c r="G75" s="179">
        <v>-0.31777573106147827</v>
      </c>
      <c r="H75" s="34"/>
    </row>
    <row r="76" spans="1:8" ht="10.5" customHeight="1" x14ac:dyDescent="0.2">
      <c r="B76" s="33" t="s">
        <v>320</v>
      </c>
      <c r="C76" s="30">
        <v>419987.5</v>
      </c>
      <c r="D76" s="30">
        <v>116695.5</v>
      </c>
      <c r="E76" s="30">
        <v>536683</v>
      </c>
      <c r="F76" s="222"/>
      <c r="G76" s="179">
        <v>4.0856915944311289E-2</v>
      </c>
      <c r="H76" s="34"/>
    </row>
    <row r="77" spans="1:8" ht="10.5" customHeight="1" x14ac:dyDescent="0.2">
      <c r="B77" s="33" t="s">
        <v>321</v>
      </c>
      <c r="C77" s="30">
        <v>1789177.5</v>
      </c>
      <c r="D77" s="30">
        <v>200722</v>
      </c>
      <c r="E77" s="30">
        <v>1989899.5</v>
      </c>
      <c r="F77" s="222"/>
      <c r="G77" s="179">
        <v>0.11622165130615758</v>
      </c>
      <c r="H77" s="34"/>
    </row>
    <row r="78" spans="1:8" ht="10.5" customHeight="1" x14ac:dyDescent="0.2">
      <c r="B78" s="33" t="s">
        <v>323</v>
      </c>
      <c r="C78" s="30">
        <v>4252609.5</v>
      </c>
      <c r="D78" s="30">
        <v>1346320</v>
      </c>
      <c r="E78" s="30">
        <v>5598929.5</v>
      </c>
      <c r="F78" s="222"/>
      <c r="G78" s="179">
        <v>3.8507235095939674E-2</v>
      </c>
      <c r="H78" s="34"/>
    </row>
    <row r="79" spans="1:8" ht="10.5" customHeight="1" x14ac:dyDescent="0.2">
      <c r="B79" s="16" t="s">
        <v>195</v>
      </c>
      <c r="C79" s="30">
        <v>10199097.039999999</v>
      </c>
      <c r="D79" s="30">
        <v>3850247.26</v>
      </c>
      <c r="E79" s="30">
        <v>14049344.299999999</v>
      </c>
      <c r="F79" s="222"/>
      <c r="G79" s="179">
        <v>5.5561449319429634E-2</v>
      </c>
      <c r="H79" s="34"/>
    </row>
    <row r="80" spans="1:8" ht="10.5" customHeight="1" x14ac:dyDescent="0.2">
      <c r="B80" s="16" t="s">
        <v>196</v>
      </c>
      <c r="C80" s="30">
        <v>8409</v>
      </c>
      <c r="D80" s="30">
        <v>806</v>
      </c>
      <c r="E80" s="30">
        <v>9215</v>
      </c>
      <c r="F80" s="222"/>
      <c r="G80" s="179">
        <v>-7.3310539018503595E-2</v>
      </c>
      <c r="H80" s="34"/>
    </row>
    <row r="81" spans="1:8" ht="10.5" customHeight="1" x14ac:dyDescent="0.2">
      <c r="B81" s="16" t="s">
        <v>197</v>
      </c>
      <c r="C81" s="30">
        <v>3516</v>
      </c>
      <c r="D81" s="30">
        <v>333</v>
      </c>
      <c r="E81" s="30">
        <v>3849</v>
      </c>
      <c r="F81" s="222"/>
      <c r="G81" s="179">
        <v>4.436325678496944E-3</v>
      </c>
      <c r="H81" s="34"/>
    </row>
    <row r="82" spans="1:8" s="28" customFormat="1" ht="10.5" customHeight="1" x14ac:dyDescent="0.2">
      <c r="A82" s="24"/>
      <c r="B82" s="16" t="s">
        <v>198</v>
      </c>
      <c r="C82" s="30">
        <v>4735</v>
      </c>
      <c r="D82" s="30">
        <v>85435</v>
      </c>
      <c r="E82" s="30">
        <v>90170</v>
      </c>
      <c r="F82" s="222"/>
      <c r="G82" s="179">
        <v>-0.30392694204923543</v>
      </c>
      <c r="H82" s="36"/>
    </row>
    <row r="83" spans="1:8" s="28" customFormat="1" ht="10.5" customHeight="1" x14ac:dyDescent="0.2">
      <c r="A83" s="24"/>
      <c r="B83" s="16" t="s">
        <v>200</v>
      </c>
      <c r="C83" s="46">
        <v>7835</v>
      </c>
      <c r="D83" s="46">
        <v>101262</v>
      </c>
      <c r="E83" s="46">
        <v>109097</v>
      </c>
      <c r="F83" s="222"/>
      <c r="G83" s="190">
        <v>-0.11900608879629182</v>
      </c>
      <c r="H83" s="47"/>
    </row>
    <row r="84" spans="1:8" s="28" customFormat="1" ht="10.5" customHeight="1" x14ac:dyDescent="0.2">
      <c r="A84" s="24"/>
      <c r="B84" s="16" t="s">
        <v>201</v>
      </c>
      <c r="C84" s="46">
        <v>602799</v>
      </c>
      <c r="D84" s="46">
        <v>262597</v>
      </c>
      <c r="E84" s="345">
        <v>865396</v>
      </c>
      <c r="F84" s="222"/>
      <c r="G84" s="346">
        <v>-2.2625190726755062E-2</v>
      </c>
      <c r="H84" s="47"/>
    </row>
    <row r="85" spans="1:8" s="28" customFormat="1" ht="10.5" customHeight="1" x14ac:dyDescent="0.2">
      <c r="A85" s="24"/>
      <c r="B85" s="16" t="s">
        <v>202</v>
      </c>
      <c r="C85" s="46">
        <v>7010661</v>
      </c>
      <c r="D85" s="46">
        <v>523224</v>
      </c>
      <c r="E85" s="345">
        <v>7533885</v>
      </c>
      <c r="F85" s="222"/>
      <c r="G85" s="346">
        <v>3.5018049896764492E-2</v>
      </c>
      <c r="H85" s="47"/>
    </row>
    <row r="86" spans="1:8" s="28" customFormat="1" ht="10.5" customHeight="1" x14ac:dyDescent="0.2">
      <c r="A86" s="24"/>
      <c r="B86" s="16" t="s">
        <v>203</v>
      </c>
      <c r="C86" s="46">
        <v>2117700.5</v>
      </c>
      <c r="D86" s="46">
        <v>214556</v>
      </c>
      <c r="E86" s="345">
        <v>2332256.5</v>
      </c>
      <c r="F86" s="222"/>
      <c r="G86" s="346">
        <v>1.1507670262212777E-2</v>
      </c>
      <c r="H86" s="47"/>
    </row>
    <row r="87" spans="1:8" s="28" customFormat="1" ht="10.5" customHeight="1" x14ac:dyDescent="0.2">
      <c r="A87" s="24"/>
      <c r="B87" s="16" t="s">
        <v>204</v>
      </c>
      <c r="C87" s="46">
        <v>1394900.42</v>
      </c>
      <c r="D87" s="46">
        <v>18053957.25</v>
      </c>
      <c r="E87" s="345">
        <v>19448857.670000002</v>
      </c>
      <c r="F87" s="222"/>
      <c r="G87" s="346">
        <v>9.2145108158857347E-2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171914009</v>
      </c>
      <c r="D90" s="46">
        <v>61622567</v>
      </c>
      <c r="E90" s="345">
        <v>233536576</v>
      </c>
      <c r="F90" s="222">
        <v>6210434</v>
      </c>
      <c r="G90" s="346">
        <v>1.3862170159207654E-2</v>
      </c>
      <c r="H90" s="47"/>
    </row>
    <row r="91" spans="1:8" ht="10.5" customHeight="1" x14ac:dyDescent="0.2">
      <c r="B91" s="16" t="s">
        <v>23</v>
      </c>
      <c r="C91" s="348">
        <v>2161241</v>
      </c>
      <c r="D91" s="46">
        <v>6814399</v>
      </c>
      <c r="E91" s="345">
        <v>8975640</v>
      </c>
      <c r="F91" s="222">
        <v>3984</v>
      </c>
      <c r="G91" s="346">
        <v>-9.5983218616160326E-2</v>
      </c>
      <c r="H91" s="47"/>
    </row>
    <row r="92" spans="1:8" ht="10.5" customHeight="1" x14ac:dyDescent="0.2">
      <c r="B92" s="33" t="s">
        <v>193</v>
      </c>
      <c r="C92" s="348">
        <v>41601892.829999983</v>
      </c>
      <c r="D92" s="46">
        <v>20788674.670000002</v>
      </c>
      <c r="E92" s="46">
        <v>62390567.499999993</v>
      </c>
      <c r="F92" s="222">
        <v>17205768.040000003</v>
      </c>
      <c r="G92" s="190">
        <v>2.0006659096799773E-2</v>
      </c>
      <c r="H92" s="47"/>
    </row>
    <row r="93" spans="1:8" ht="10.5" customHeight="1" x14ac:dyDescent="0.2">
      <c r="B93" s="33" t="s">
        <v>194</v>
      </c>
      <c r="C93" s="348">
        <v>102017487</v>
      </c>
      <c r="D93" s="46">
        <v>51524987.5</v>
      </c>
      <c r="E93" s="46">
        <v>153542474.5</v>
      </c>
      <c r="F93" s="222">
        <v>22535330</v>
      </c>
      <c r="G93" s="190">
        <v>3.9645640172012442E-2</v>
      </c>
      <c r="H93" s="47"/>
    </row>
    <row r="94" spans="1:8" ht="10.5" customHeight="1" x14ac:dyDescent="0.2">
      <c r="B94" s="33" t="s">
        <v>322</v>
      </c>
      <c r="C94" s="348">
        <v>1919594</v>
      </c>
      <c r="D94" s="46">
        <v>4942795</v>
      </c>
      <c r="E94" s="46">
        <v>6862389</v>
      </c>
      <c r="F94" s="222">
        <v>4111446</v>
      </c>
      <c r="G94" s="190">
        <v>4.0680301252438156E-2</v>
      </c>
      <c r="H94" s="47"/>
    </row>
    <row r="95" spans="1:8" ht="10.5" customHeight="1" x14ac:dyDescent="0.2">
      <c r="B95" s="33" t="s">
        <v>324</v>
      </c>
      <c r="C95" s="348">
        <v>5459</v>
      </c>
      <c r="D95" s="46">
        <v>3097</v>
      </c>
      <c r="E95" s="46">
        <v>8556</v>
      </c>
      <c r="F95" s="222">
        <v>6980</v>
      </c>
      <c r="G95" s="190">
        <v>-0.12038655289400635</v>
      </c>
      <c r="H95" s="47"/>
    </row>
    <row r="96" spans="1:8" ht="10.5" customHeight="1" x14ac:dyDescent="0.2">
      <c r="B96" s="33" t="s">
        <v>325</v>
      </c>
      <c r="C96" s="348">
        <v>67262</v>
      </c>
      <c r="D96" s="46">
        <v>6097582</v>
      </c>
      <c r="E96" s="46">
        <v>6164844</v>
      </c>
      <c r="F96" s="222">
        <v>6054075</v>
      </c>
      <c r="G96" s="190">
        <v>2.720102132858182E-2</v>
      </c>
      <c r="H96" s="47"/>
    </row>
    <row r="97" spans="2:8" ht="10.5" customHeight="1" x14ac:dyDescent="0.2">
      <c r="B97" s="33" t="s">
        <v>320</v>
      </c>
      <c r="C97" s="348">
        <v>16430820.5</v>
      </c>
      <c r="D97" s="46">
        <v>6198352.5</v>
      </c>
      <c r="E97" s="46">
        <v>22629173</v>
      </c>
      <c r="F97" s="222">
        <v>657439</v>
      </c>
      <c r="G97" s="190">
        <v>2.3659962383758337E-2</v>
      </c>
      <c r="H97" s="47"/>
    </row>
    <row r="98" spans="2:8" ht="10.5" customHeight="1" x14ac:dyDescent="0.2">
      <c r="B98" s="33" t="s">
        <v>321</v>
      </c>
      <c r="C98" s="348">
        <v>37809344.5</v>
      </c>
      <c r="D98" s="46">
        <v>11178684</v>
      </c>
      <c r="E98" s="46">
        <v>48988028.5</v>
      </c>
      <c r="F98" s="222">
        <v>2999560</v>
      </c>
      <c r="G98" s="190">
        <v>5.4031497617742286E-2</v>
      </c>
      <c r="H98" s="47"/>
    </row>
    <row r="99" spans="2:8" ht="10.5" customHeight="1" x14ac:dyDescent="0.2">
      <c r="B99" s="33" t="s">
        <v>323</v>
      </c>
      <c r="C99" s="348">
        <v>45785007</v>
      </c>
      <c r="D99" s="46">
        <v>23104477</v>
      </c>
      <c r="E99" s="46">
        <v>68889484</v>
      </c>
      <c r="F99" s="222">
        <v>8705830</v>
      </c>
      <c r="G99" s="190">
        <v>3.5949252711153568E-2</v>
      </c>
      <c r="H99" s="47"/>
    </row>
    <row r="100" spans="2:8" ht="10.5" customHeight="1" x14ac:dyDescent="0.2">
      <c r="B100" s="16" t="s">
        <v>195</v>
      </c>
      <c r="C100" s="348">
        <v>143619379.82999998</v>
      </c>
      <c r="D100" s="46">
        <v>72313662.170000017</v>
      </c>
      <c r="E100" s="46">
        <v>215933042</v>
      </c>
      <c r="F100" s="222">
        <v>39741098.039999999</v>
      </c>
      <c r="G100" s="190">
        <v>3.3893998891576294E-2</v>
      </c>
      <c r="H100" s="47"/>
    </row>
    <row r="101" spans="2:8" ht="10.5" customHeight="1" x14ac:dyDescent="0.2">
      <c r="B101" s="16" t="s">
        <v>196</v>
      </c>
      <c r="C101" s="348">
        <v>47593</v>
      </c>
      <c r="D101" s="46">
        <v>3761</v>
      </c>
      <c r="E101" s="46">
        <v>51354</v>
      </c>
      <c r="F101" s="222">
        <v>174</v>
      </c>
      <c r="G101" s="190">
        <v>-0.21479465459771874</v>
      </c>
      <c r="H101" s="47"/>
    </row>
    <row r="102" spans="2:8" ht="10.5" customHeight="1" x14ac:dyDescent="0.2">
      <c r="B102" s="16" t="s">
        <v>197</v>
      </c>
      <c r="C102" s="348">
        <v>30873</v>
      </c>
      <c r="D102" s="46">
        <v>2311</v>
      </c>
      <c r="E102" s="46">
        <v>33184</v>
      </c>
      <c r="F102" s="222">
        <v>50</v>
      </c>
      <c r="G102" s="190">
        <v>-0.13803314457893912</v>
      </c>
      <c r="H102" s="47"/>
    </row>
    <row r="103" spans="2:8" ht="10.5" customHeight="1" x14ac:dyDescent="0.2">
      <c r="B103" s="16" t="s">
        <v>198</v>
      </c>
      <c r="C103" s="348">
        <v>185848.07</v>
      </c>
      <c r="D103" s="46">
        <v>2580760.75</v>
      </c>
      <c r="E103" s="46">
        <v>2766608.82</v>
      </c>
      <c r="F103" s="222"/>
      <c r="G103" s="190">
        <v>-6.8272484793072352E-2</v>
      </c>
      <c r="H103" s="47"/>
    </row>
    <row r="104" spans="2:8" ht="10.5" customHeight="1" x14ac:dyDescent="0.2">
      <c r="B104" s="16" t="s">
        <v>200</v>
      </c>
      <c r="C104" s="348">
        <v>57467</v>
      </c>
      <c r="D104" s="46">
        <v>444818</v>
      </c>
      <c r="E104" s="46">
        <v>502285</v>
      </c>
      <c r="F104" s="222">
        <v>157</v>
      </c>
      <c r="G104" s="190">
        <v>4.1680924620530968E-2</v>
      </c>
      <c r="H104" s="47"/>
    </row>
    <row r="105" spans="2:8" ht="10.5" customHeight="1" x14ac:dyDescent="0.2">
      <c r="B105" s="16" t="s">
        <v>201</v>
      </c>
      <c r="C105" s="348">
        <v>4020544</v>
      </c>
      <c r="D105" s="46">
        <v>1179611</v>
      </c>
      <c r="E105" s="46">
        <v>5200155</v>
      </c>
      <c r="F105" s="222">
        <v>69870</v>
      </c>
      <c r="G105" s="190">
        <v>2.1533079005370714E-2</v>
      </c>
      <c r="H105" s="47"/>
    </row>
    <row r="106" spans="2:8" ht="10.5" customHeight="1" x14ac:dyDescent="0.2">
      <c r="B106" s="16" t="s">
        <v>202</v>
      </c>
      <c r="C106" s="348">
        <v>46152136</v>
      </c>
      <c r="D106" s="46">
        <v>2878303</v>
      </c>
      <c r="E106" s="46">
        <v>49030439</v>
      </c>
      <c r="F106" s="222">
        <v>30308</v>
      </c>
      <c r="G106" s="190">
        <v>3.7248041209624771E-2</v>
      </c>
      <c r="H106" s="47"/>
    </row>
    <row r="107" spans="2:8" ht="10.5" customHeight="1" x14ac:dyDescent="0.2">
      <c r="B107" s="16" t="s">
        <v>203</v>
      </c>
      <c r="C107" s="348">
        <v>12181287.5</v>
      </c>
      <c r="D107" s="46">
        <v>975976</v>
      </c>
      <c r="E107" s="46">
        <v>13157263.5</v>
      </c>
      <c r="F107" s="222">
        <v>52</v>
      </c>
      <c r="G107" s="190">
        <v>5.9884911762830839E-4</v>
      </c>
      <c r="H107" s="47"/>
    </row>
    <row r="108" spans="2:8" ht="10.5" customHeight="1" x14ac:dyDescent="0.2">
      <c r="B108" s="16" t="s">
        <v>204</v>
      </c>
      <c r="C108" s="348">
        <v>13369629.609999999</v>
      </c>
      <c r="D108" s="46">
        <v>179166616.47000003</v>
      </c>
      <c r="E108" s="46">
        <v>192536246.08000004</v>
      </c>
      <c r="F108" s="222"/>
      <c r="G108" s="190">
        <v>4.3291505424482235E-2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30.9.2024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164827847.88001078</v>
      </c>
      <c r="D119" s="238">
        <v>571903515.88997912</v>
      </c>
      <c r="E119" s="238">
        <v>736731363.76998997</v>
      </c>
      <c r="F119" s="222">
        <v>2015109.0799999915</v>
      </c>
      <c r="G119" s="239">
        <v>-2.474054171929474E-3</v>
      </c>
      <c r="H119" s="20"/>
    </row>
    <row r="120" spans="1:8" ht="10.5" customHeight="1" x14ac:dyDescent="0.2">
      <c r="A120" s="2"/>
      <c r="B120" s="37" t="s">
        <v>206</v>
      </c>
      <c r="C120" s="238">
        <v>2216302.4900000012</v>
      </c>
      <c r="D120" s="238">
        <v>22511495.699999996</v>
      </c>
      <c r="E120" s="238">
        <v>24727798.189999998</v>
      </c>
      <c r="F120" s="222"/>
      <c r="G120" s="239"/>
      <c r="H120" s="20"/>
    </row>
    <row r="121" spans="1:8" ht="10.5" customHeight="1" x14ac:dyDescent="0.2">
      <c r="A121" s="2"/>
      <c r="B121" s="37" t="s">
        <v>226</v>
      </c>
      <c r="C121" s="238">
        <v>12519620.970000004</v>
      </c>
      <c r="D121" s="238">
        <v>91427853.409999907</v>
      </c>
      <c r="E121" s="238">
        <v>103947474.37999991</v>
      </c>
      <c r="F121" s="222">
        <v>7</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179578746.34001076</v>
      </c>
      <c r="D126" s="238">
        <v>685866702.9999789</v>
      </c>
      <c r="E126" s="238">
        <v>865445449.33998978</v>
      </c>
      <c r="F126" s="222">
        <v>2015116.0799999915</v>
      </c>
      <c r="G126" s="239">
        <v>-0.21235842156233886</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170110075.21013102</v>
      </c>
      <c r="D129" s="238">
        <v>382576723.1298843</v>
      </c>
      <c r="E129" s="238">
        <v>552686798.34001529</v>
      </c>
      <c r="F129" s="222">
        <v>10747841.300000004</v>
      </c>
      <c r="G129" s="239">
        <v>0.16587884624350813</v>
      </c>
      <c r="H129" s="20"/>
    </row>
    <row r="130" spans="1:8" ht="10.5" customHeight="1" x14ac:dyDescent="0.2">
      <c r="A130" s="2"/>
      <c r="B130" s="37" t="s">
        <v>207</v>
      </c>
      <c r="C130" s="238">
        <v>4500142.9300004896</v>
      </c>
      <c r="D130" s="238">
        <v>27490202.069996975</v>
      </c>
      <c r="E130" s="238">
        <v>31990344.999997467</v>
      </c>
      <c r="F130" s="222">
        <v>17677080.559997875</v>
      </c>
      <c r="G130" s="239">
        <v>-0.42953539519011608</v>
      </c>
      <c r="H130" s="20"/>
    </row>
    <row r="131" spans="1:8" ht="10.5" customHeight="1" x14ac:dyDescent="0.2">
      <c r="A131" s="2"/>
      <c r="B131" s="37" t="s">
        <v>208</v>
      </c>
      <c r="C131" s="238">
        <v>925581369.5396502</v>
      </c>
      <c r="D131" s="238">
        <v>329695433.85994339</v>
      </c>
      <c r="E131" s="238">
        <v>1255276803.3995936</v>
      </c>
      <c r="F131" s="222">
        <v>15019180.880000217</v>
      </c>
      <c r="G131" s="239">
        <v>2.0870160192528076E-2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1100191706.6797819</v>
      </c>
      <c r="D135" s="238">
        <v>739768254.05982471</v>
      </c>
      <c r="E135" s="238">
        <v>1839959960.7396066</v>
      </c>
      <c r="F135" s="222">
        <v>43444102.739998102</v>
      </c>
      <c r="G135" s="239">
        <v>4.5579946348734524E-2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211967050.28000504</v>
      </c>
      <c r="D138" s="238">
        <v>100699944.18000051</v>
      </c>
      <c r="E138" s="238">
        <v>312666994.46000558</v>
      </c>
      <c r="F138" s="222">
        <v>742550.78000000061</v>
      </c>
      <c r="G138" s="239">
        <v>3.790505707861791E-2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211967050.28000504</v>
      </c>
      <c r="D141" s="238">
        <v>100701382.18000051</v>
      </c>
      <c r="E141" s="238">
        <v>312668432.46000558</v>
      </c>
      <c r="F141" s="222">
        <v>742550.78000000061</v>
      </c>
      <c r="G141" s="239">
        <v>3.7902629789160702E-2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67501698.800001606</v>
      </c>
      <c r="D144" s="238">
        <v>11380279.100000229</v>
      </c>
      <c r="E144" s="238">
        <v>78881977.900001839</v>
      </c>
      <c r="F144" s="222">
        <v>17361.5</v>
      </c>
      <c r="G144" s="239">
        <v>0.13730269351301816</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67501698.800001606</v>
      </c>
      <c r="D147" s="55">
        <v>11380279.100000229</v>
      </c>
      <c r="E147" s="55">
        <v>78881977.900001839</v>
      </c>
      <c r="F147" s="222">
        <v>17361.5</v>
      </c>
      <c r="G147" s="182">
        <v>0.13730269351301816</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6013441.4700001106</v>
      </c>
      <c r="D150" s="55">
        <v>498110.23000000475</v>
      </c>
      <c r="E150" s="55">
        <v>6511551.7000001147</v>
      </c>
      <c r="F150" s="222">
        <v>185.70999999999998</v>
      </c>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6013441.4700001106</v>
      </c>
      <c r="D152" s="55">
        <v>498498.23000000475</v>
      </c>
      <c r="E152" s="55">
        <v>6511939.7000001147</v>
      </c>
      <c r="F152" s="222">
        <v>185.70999999999998</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9524.08</v>
      </c>
      <c r="D155" s="55">
        <v>69747.400000000009</v>
      </c>
      <c r="E155" s="55">
        <v>79271.48000000001</v>
      </c>
      <c r="F155" s="222"/>
      <c r="G155" s="182">
        <v>-9.6703147692032365E-2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9524.08</v>
      </c>
      <c r="D157" s="55">
        <v>69747.400000000009</v>
      </c>
      <c r="E157" s="55">
        <v>79271.48000000001</v>
      </c>
      <c r="F157" s="222"/>
      <c r="G157" s="182">
        <v>-9.6703147692032365E-2</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95.1</v>
      </c>
      <c r="D160" s="55">
        <v>-1.5</v>
      </c>
      <c r="E160" s="55">
        <v>93.6</v>
      </c>
      <c r="F160" s="222"/>
      <c r="G160" s="182">
        <v>0.22352941176470575</v>
      </c>
      <c r="H160" s="59"/>
    </row>
    <row r="161" spans="1:8" s="60" customFormat="1" ht="15" customHeight="1" x14ac:dyDescent="0.2">
      <c r="A161" s="24"/>
      <c r="B161" s="37" t="s">
        <v>205</v>
      </c>
      <c r="C161" s="55">
        <v>3153062.7199999718</v>
      </c>
      <c r="D161" s="55">
        <v>9357196.3600000367</v>
      </c>
      <c r="E161" s="55">
        <v>12510259.080000008</v>
      </c>
      <c r="F161" s="222"/>
      <c r="G161" s="182">
        <v>-3.6741352671458061E-2</v>
      </c>
      <c r="H161" s="59"/>
    </row>
    <row r="162" spans="1:8" s="57" customFormat="1" ht="10.5" customHeight="1" x14ac:dyDescent="0.2">
      <c r="A162" s="6"/>
      <c r="B162" s="37" t="s">
        <v>206</v>
      </c>
      <c r="C162" s="55">
        <v>19362.740000000002</v>
      </c>
      <c r="D162" s="55">
        <v>143126.69</v>
      </c>
      <c r="E162" s="55">
        <v>162489.43</v>
      </c>
      <c r="F162" s="222"/>
      <c r="G162" s="182"/>
      <c r="H162" s="56"/>
    </row>
    <row r="163" spans="1:8" s="57" customFormat="1" ht="10.5" customHeight="1" x14ac:dyDescent="0.2">
      <c r="A163" s="6"/>
      <c r="B163" s="37" t="s">
        <v>127</v>
      </c>
      <c r="C163" s="55">
        <v>270421.90000000002</v>
      </c>
      <c r="D163" s="55">
        <v>1621299.8</v>
      </c>
      <c r="E163" s="55">
        <v>1891721.7</v>
      </c>
      <c r="F163" s="222"/>
      <c r="G163" s="182"/>
      <c r="H163" s="56"/>
    </row>
    <row r="164" spans="1:8" s="57" customFormat="1" ht="10.5" customHeight="1" x14ac:dyDescent="0.2">
      <c r="A164" s="6"/>
      <c r="B164" s="37" t="s">
        <v>207</v>
      </c>
      <c r="C164" s="55">
        <v>392670.53999999724</v>
      </c>
      <c r="D164" s="55">
        <v>671484.62000000046</v>
      </c>
      <c r="E164" s="55">
        <v>1064155.1599999978</v>
      </c>
      <c r="F164" s="222"/>
      <c r="G164" s="182">
        <v>0.22270684577276967</v>
      </c>
      <c r="H164" s="56"/>
    </row>
    <row r="165" spans="1:8" s="57" customFormat="1" ht="10.5" customHeight="1" x14ac:dyDescent="0.2">
      <c r="A165" s="6"/>
      <c r="B165" s="37" t="s">
        <v>208</v>
      </c>
      <c r="C165" s="55">
        <v>42693.209999999992</v>
      </c>
      <c r="D165" s="55">
        <v>232012.35999999967</v>
      </c>
      <c r="E165" s="55">
        <v>274705.56999999966</v>
      </c>
      <c r="F165" s="222"/>
      <c r="G165" s="182">
        <v>-0.26518397512964464</v>
      </c>
      <c r="H165" s="56"/>
    </row>
    <row r="166" spans="1:8" s="57" customFormat="1" ht="10.5" customHeight="1" x14ac:dyDescent="0.2">
      <c r="A166" s="6"/>
      <c r="B166" s="37" t="s">
        <v>209</v>
      </c>
      <c r="C166" s="55">
        <v>1903309.5300000047</v>
      </c>
      <c r="D166" s="55">
        <v>951588.51000000013</v>
      </c>
      <c r="E166" s="55">
        <v>2854898.0400000047</v>
      </c>
      <c r="F166" s="222"/>
      <c r="G166" s="182">
        <v>0.17302823418731728</v>
      </c>
      <c r="H166" s="56"/>
    </row>
    <row r="167" spans="1:8" s="57" customFormat="1" ht="10.5" customHeight="1" x14ac:dyDescent="0.2">
      <c r="A167" s="6"/>
      <c r="B167" s="37" t="s">
        <v>210</v>
      </c>
      <c r="C167" s="55">
        <v>369748.20000000042</v>
      </c>
      <c r="D167" s="55">
        <v>142395</v>
      </c>
      <c r="E167" s="55">
        <v>512143.20000000042</v>
      </c>
      <c r="F167" s="222"/>
      <c r="G167" s="182">
        <v>-1.0558274525183209E-2</v>
      </c>
      <c r="H167" s="56"/>
    </row>
    <row r="168" spans="1:8" s="57" customFormat="1" ht="10.5" customHeight="1" x14ac:dyDescent="0.2">
      <c r="A168" s="6"/>
      <c r="B168" s="37" t="s">
        <v>211</v>
      </c>
      <c r="C168" s="55">
        <v>19837562.700000059</v>
      </c>
      <c r="D168" s="55">
        <v>2286746.2200000146</v>
      </c>
      <c r="E168" s="55">
        <v>22124308.920000073</v>
      </c>
      <c r="F168" s="222"/>
      <c r="G168" s="182">
        <v>-3.7025406503784053E-2</v>
      </c>
      <c r="H168" s="56"/>
    </row>
    <row r="169" spans="1:8" s="57" customFormat="1" ht="10.5" customHeight="1" x14ac:dyDescent="0.2">
      <c r="A169" s="6"/>
      <c r="B169" s="37" t="s">
        <v>212</v>
      </c>
      <c r="C169" s="55">
        <v>19079.589999999997</v>
      </c>
      <c r="D169" s="55">
        <v>1903</v>
      </c>
      <c r="E169" s="55">
        <v>20982.589999999997</v>
      </c>
      <c r="F169" s="222"/>
      <c r="G169" s="182"/>
      <c r="H169" s="56"/>
    </row>
    <row r="170" spans="1:8" s="57" customFormat="1" ht="10.5" customHeight="1" x14ac:dyDescent="0.2">
      <c r="A170" s="6"/>
      <c r="B170" s="35" t="s">
        <v>234</v>
      </c>
      <c r="C170" s="55">
        <v>26014908.23000003</v>
      </c>
      <c r="D170" s="55">
        <v>15412599.060000049</v>
      </c>
      <c r="E170" s="55">
        <v>41427507.290000081</v>
      </c>
      <c r="F170" s="222"/>
      <c r="G170" s="182">
        <v>-8.9415184387695246E-2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1592105215.8797994</v>
      </c>
      <c r="D172" s="55">
        <v>1553764976.0298042</v>
      </c>
      <c r="E172" s="55">
        <v>3145870191.9096041</v>
      </c>
      <c r="F172" s="222">
        <v>46219316.809998088</v>
      </c>
      <c r="G172" s="182">
        <v>-3.9594299483624695E-2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3129239.9499998954</v>
      </c>
      <c r="D176" s="55">
        <v>2119656.7999999691</v>
      </c>
      <c r="E176" s="55">
        <v>5248896.749999864</v>
      </c>
      <c r="F176" s="222">
        <v>424009.41999999905</v>
      </c>
      <c r="G176" s="182">
        <v>8.0247511836482044E-3</v>
      </c>
      <c r="H176" s="59"/>
    </row>
    <row r="177" spans="1:8" s="60" customFormat="1" ht="10.5" customHeight="1" x14ac:dyDescent="0.2">
      <c r="A177" s="24"/>
      <c r="B177" s="37" t="s">
        <v>214</v>
      </c>
      <c r="C177" s="55">
        <v>7738485863.4700003</v>
      </c>
      <c r="D177" s="55">
        <v>5158454329.1599998</v>
      </c>
      <c r="E177" s="55">
        <v>12896940192.630001</v>
      </c>
      <c r="F177" s="222">
        <v>805283116.67999995</v>
      </c>
      <c r="G177" s="182">
        <v>5.3193395632109564E-3</v>
      </c>
      <c r="H177" s="59"/>
    </row>
    <row r="178" spans="1:8" s="60" customFormat="1" ht="10.5" customHeight="1" x14ac:dyDescent="0.2">
      <c r="A178" s="24"/>
      <c r="B178" s="37" t="s">
        <v>215</v>
      </c>
      <c r="C178" s="55">
        <v>1688795.1300000011</v>
      </c>
      <c r="D178" s="55">
        <v>449344</v>
      </c>
      <c r="E178" s="55">
        <v>2138139.1300000008</v>
      </c>
      <c r="F178" s="222">
        <v>68617.899999999994</v>
      </c>
      <c r="G178" s="182">
        <v>-0.51762292492398299</v>
      </c>
      <c r="H178" s="59"/>
    </row>
    <row r="179" spans="1:8" s="60" customFormat="1" ht="10.5" customHeight="1" x14ac:dyDescent="0.2">
      <c r="A179" s="24"/>
      <c r="B179" s="37" t="s">
        <v>216</v>
      </c>
      <c r="C179" s="55">
        <v>2387771.39</v>
      </c>
      <c r="D179" s="55">
        <v>1496696.6800000002</v>
      </c>
      <c r="E179" s="55">
        <v>3884468.0700000003</v>
      </c>
      <c r="F179" s="222">
        <v>151296.54</v>
      </c>
      <c r="G179" s="182">
        <v>-6.8710477619011945E-2</v>
      </c>
      <c r="H179" s="59"/>
    </row>
    <row r="180" spans="1:8" s="60" customFormat="1" ht="10.5" customHeight="1" x14ac:dyDescent="0.2">
      <c r="A180" s="24"/>
      <c r="B180" s="37" t="s">
        <v>217</v>
      </c>
      <c r="C180" s="55">
        <v>13738682.070000943</v>
      </c>
      <c r="D180" s="55">
        <v>9480814.6799993906</v>
      </c>
      <c r="E180" s="55">
        <v>23219496.750000335</v>
      </c>
      <c r="F180" s="222">
        <v>1163295.1900000046</v>
      </c>
      <c r="G180" s="182">
        <v>-6.0524762849075264E-2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7759430352.0100002</v>
      </c>
      <c r="D186" s="166">
        <v>5172000841.3199997</v>
      </c>
      <c r="E186" s="166">
        <v>12931431193.33</v>
      </c>
      <c r="F186" s="342">
        <v>807090335.73000002</v>
      </c>
      <c r="G186" s="194">
        <v>4.9898199819575773E-3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124997905.17550232</v>
      </c>
      <c r="E189" s="55">
        <v>124997905.17550232</v>
      </c>
      <c r="F189" s="222"/>
      <c r="G189" s="185">
        <v>-3.7456509196728272E-3</v>
      </c>
      <c r="H189" s="69"/>
    </row>
    <row r="190" spans="1:8" ht="10.5" hidden="1" customHeight="1" x14ac:dyDescent="0.2">
      <c r="A190" s="2"/>
      <c r="B190" s="82" t="s">
        <v>81</v>
      </c>
      <c r="C190" s="55"/>
      <c r="D190" s="55">
        <v>92207379.42721951</v>
      </c>
      <c r="E190" s="55">
        <v>92207379.42721951</v>
      </c>
      <c r="F190" s="222"/>
      <c r="G190" s="185">
        <v>4.5357494352908256E-2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235563464.77059326</v>
      </c>
      <c r="E192" s="377">
        <v>235563464.77059326</v>
      </c>
      <c r="F192" s="393"/>
      <c r="G192" s="394">
        <v>2.5260993907501916E-2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30.9.2024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687599</v>
      </c>
      <c r="D10" s="222">
        <v>4537</v>
      </c>
      <c r="E10" s="179">
        <v>-9.2193459717016424E-2</v>
      </c>
      <c r="F10" s="20"/>
    </row>
    <row r="11" spans="1:6" ht="10.5" customHeight="1" x14ac:dyDescent="0.2">
      <c r="B11" s="16" t="s">
        <v>23</v>
      </c>
      <c r="C11" s="30">
        <v>6689</v>
      </c>
      <c r="D11" s="222"/>
      <c r="E11" s="179">
        <v>-0.19370781099324974</v>
      </c>
      <c r="F11" s="20"/>
    </row>
    <row r="12" spans="1:6" ht="10.5" customHeight="1" x14ac:dyDescent="0.2">
      <c r="B12" s="16" t="s">
        <v>218</v>
      </c>
      <c r="C12" s="30">
        <v>1387.4</v>
      </c>
      <c r="D12" s="222">
        <v>30</v>
      </c>
      <c r="E12" s="179">
        <v>-0.35075691990921642</v>
      </c>
      <c r="F12" s="20"/>
    </row>
    <row r="13" spans="1:6" ht="10.5" customHeight="1" x14ac:dyDescent="0.2">
      <c r="B13" s="33" t="s">
        <v>193</v>
      </c>
      <c r="C13" s="30">
        <v>51355</v>
      </c>
      <c r="D13" s="222">
        <v>638</v>
      </c>
      <c r="E13" s="179">
        <v>-0.10987277706520604</v>
      </c>
      <c r="F13" s="20"/>
    </row>
    <row r="14" spans="1:6" x14ac:dyDescent="0.2">
      <c r="B14" s="33" t="s">
        <v>194</v>
      </c>
      <c r="C14" s="30">
        <v>782</v>
      </c>
      <c r="D14" s="222">
        <v>27</v>
      </c>
      <c r="E14" s="179">
        <v>-1.8820577164366359E-2</v>
      </c>
      <c r="F14" s="20"/>
    </row>
    <row r="15" spans="1:6" x14ac:dyDescent="0.2">
      <c r="B15" s="33" t="s">
        <v>322</v>
      </c>
      <c r="C15" s="30">
        <v>15</v>
      </c>
      <c r="D15" s="222">
        <v>11</v>
      </c>
      <c r="E15" s="179">
        <v>-0.34782608695652173</v>
      </c>
      <c r="F15" s="20"/>
    </row>
    <row r="16" spans="1:6" x14ac:dyDescent="0.2">
      <c r="B16" s="33" t="s">
        <v>324</v>
      </c>
      <c r="C16" s="30"/>
      <c r="D16" s="222"/>
      <c r="E16" s="179"/>
      <c r="F16" s="20"/>
    </row>
    <row r="17" spans="1:6" x14ac:dyDescent="0.2">
      <c r="B17" s="33" t="s">
        <v>325</v>
      </c>
      <c r="C17" s="30">
        <v>32987</v>
      </c>
      <c r="D17" s="222">
        <v>269</v>
      </c>
      <c r="E17" s="179">
        <v>-0.14301673074924659</v>
      </c>
      <c r="F17" s="20"/>
    </row>
    <row r="18" spans="1:6" x14ac:dyDescent="0.2">
      <c r="B18" s="33" t="s">
        <v>320</v>
      </c>
      <c r="C18" s="30">
        <v>38</v>
      </c>
      <c r="D18" s="222">
        <v>0</v>
      </c>
      <c r="E18" s="179">
        <v>0</v>
      </c>
      <c r="F18" s="20"/>
    </row>
    <row r="19" spans="1:6" x14ac:dyDescent="0.2">
      <c r="B19" s="33" t="s">
        <v>321</v>
      </c>
      <c r="C19" s="30">
        <v>17533</v>
      </c>
      <c r="D19" s="222">
        <v>331</v>
      </c>
      <c r="E19" s="179">
        <v>-4.4210641081552593E-2</v>
      </c>
      <c r="F19" s="20"/>
    </row>
    <row r="20" spans="1:6" x14ac:dyDescent="0.2">
      <c r="B20" s="33" t="s">
        <v>323</v>
      </c>
      <c r="C20" s="30">
        <v>52742.400000000001</v>
      </c>
      <c r="D20" s="222">
        <v>668</v>
      </c>
      <c r="E20" s="179">
        <v>-0.11847630699495826</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1519735</v>
      </c>
      <c r="D23" s="222">
        <v>247703</v>
      </c>
      <c r="E23" s="179">
        <v>-9.8918632394306094E-2</v>
      </c>
      <c r="F23" s="20"/>
    </row>
    <row r="24" spans="1:6" ht="10.5" customHeight="1" x14ac:dyDescent="0.2">
      <c r="B24" s="16" t="s">
        <v>23</v>
      </c>
      <c r="C24" s="30">
        <v>52</v>
      </c>
      <c r="D24" s="222">
        <v>1</v>
      </c>
      <c r="E24" s="179"/>
      <c r="F24" s="34"/>
    </row>
    <row r="25" spans="1:6" ht="10.5" customHeight="1" x14ac:dyDescent="0.2">
      <c r="B25" s="33" t="s">
        <v>193</v>
      </c>
      <c r="C25" s="30">
        <v>31417.5</v>
      </c>
      <c r="D25" s="222">
        <v>7496</v>
      </c>
      <c r="E25" s="179">
        <v>-4.2838079918107619E-2</v>
      </c>
      <c r="F25" s="34"/>
    </row>
    <row r="26" spans="1:6" ht="10.5" customHeight="1" x14ac:dyDescent="0.2">
      <c r="B26" s="33" t="s">
        <v>194</v>
      </c>
      <c r="C26" s="30">
        <v>913233</v>
      </c>
      <c r="D26" s="222">
        <v>228732</v>
      </c>
      <c r="E26" s="179">
        <v>-5.1067692111064322E-2</v>
      </c>
      <c r="F26" s="34"/>
    </row>
    <row r="27" spans="1:6" ht="10.5" customHeight="1" x14ac:dyDescent="0.2">
      <c r="B27" s="33" t="s">
        <v>322</v>
      </c>
      <c r="C27" s="30">
        <v>5939</v>
      </c>
      <c r="D27" s="222">
        <v>3915</v>
      </c>
      <c r="E27" s="179">
        <v>-5.4449928355357446E-2</v>
      </c>
      <c r="F27" s="34"/>
    </row>
    <row r="28" spans="1:6" ht="10.5" customHeight="1" x14ac:dyDescent="0.2">
      <c r="B28" s="33" t="s">
        <v>324</v>
      </c>
      <c r="C28" s="30">
        <v>80869</v>
      </c>
      <c r="D28" s="222">
        <v>78806</v>
      </c>
      <c r="E28" s="179">
        <v>-8.6256963040800883E-2</v>
      </c>
      <c r="F28" s="34"/>
    </row>
    <row r="29" spans="1:6" ht="10.5" customHeight="1" x14ac:dyDescent="0.2">
      <c r="B29" s="33" t="s">
        <v>325</v>
      </c>
      <c r="C29" s="30">
        <v>86254</v>
      </c>
      <c r="D29" s="222">
        <v>80278</v>
      </c>
      <c r="E29" s="179">
        <v>-5.8146518306598671E-2</v>
      </c>
      <c r="F29" s="34"/>
    </row>
    <row r="30" spans="1:6" ht="10.5" customHeight="1" x14ac:dyDescent="0.2">
      <c r="B30" s="33" t="s">
        <v>320</v>
      </c>
      <c r="C30" s="30">
        <v>545011</v>
      </c>
      <c r="D30" s="222">
        <v>11471</v>
      </c>
      <c r="E30" s="179">
        <v>-4.8246801213329915E-2</v>
      </c>
      <c r="F30" s="34"/>
    </row>
    <row r="31" spans="1:6" ht="10.5" customHeight="1" x14ac:dyDescent="0.2">
      <c r="B31" s="33" t="s">
        <v>321</v>
      </c>
      <c r="C31" s="30">
        <v>24775</v>
      </c>
      <c r="D31" s="222">
        <v>3578</v>
      </c>
      <c r="E31" s="179">
        <v>3.2894188276494596E-2</v>
      </c>
      <c r="F31" s="34"/>
    </row>
    <row r="32" spans="1:6" ht="10.5" customHeight="1" x14ac:dyDescent="0.2">
      <c r="B32" s="33" t="s">
        <v>323</v>
      </c>
      <c r="C32" s="30">
        <v>170385</v>
      </c>
      <c r="D32" s="222">
        <v>50684</v>
      </c>
      <c r="E32" s="179">
        <v>-5.020583472461071E-2</v>
      </c>
      <c r="F32" s="34"/>
    </row>
    <row r="33" spans="1:6" ht="10.5" customHeight="1" x14ac:dyDescent="0.2">
      <c r="B33" s="16" t="s">
        <v>195</v>
      </c>
      <c r="C33" s="30">
        <v>944650.5</v>
      </c>
      <c r="D33" s="222">
        <v>236228</v>
      </c>
      <c r="E33" s="179">
        <v>-5.0796264601667751E-2</v>
      </c>
      <c r="F33" s="34"/>
    </row>
    <row r="34" spans="1:6" ht="10.5" customHeight="1" x14ac:dyDescent="0.2">
      <c r="B34" s="16" t="s">
        <v>196</v>
      </c>
      <c r="C34" s="30">
        <v>49</v>
      </c>
      <c r="D34" s="222"/>
      <c r="E34" s="179">
        <v>-0.31944444444444442</v>
      </c>
      <c r="F34" s="34"/>
    </row>
    <row r="35" spans="1:6" ht="10.5" customHeight="1" x14ac:dyDescent="0.2">
      <c r="B35" s="16" t="s">
        <v>197</v>
      </c>
      <c r="C35" s="30">
        <v>21</v>
      </c>
      <c r="D35" s="222"/>
      <c r="E35" s="179">
        <v>0.39999999999999991</v>
      </c>
      <c r="F35" s="34"/>
    </row>
    <row r="36" spans="1:6" ht="10.5" customHeight="1" x14ac:dyDescent="0.2">
      <c r="B36" s="16" t="s">
        <v>198</v>
      </c>
      <c r="C36" s="30">
        <v>315</v>
      </c>
      <c r="D36" s="222"/>
      <c r="E36" s="179">
        <v>-0.37</v>
      </c>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2207334</v>
      </c>
      <c r="D39" s="222">
        <v>252240</v>
      </c>
      <c r="E39" s="179">
        <v>-9.683440691621148E-2</v>
      </c>
      <c r="F39" s="34"/>
    </row>
    <row r="40" spans="1:6" ht="10.5" customHeight="1" x14ac:dyDescent="0.2">
      <c r="B40" s="16" t="s">
        <v>23</v>
      </c>
      <c r="C40" s="30">
        <v>6741</v>
      </c>
      <c r="D40" s="222">
        <v>1</v>
      </c>
      <c r="E40" s="179">
        <v>-0.25612447583314946</v>
      </c>
      <c r="F40" s="34"/>
    </row>
    <row r="41" spans="1:6" s="28" customFormat="1" ht="10.5" customHeight="1" x14ac:dyDescent="0.2">
      <c r="A41" s="24"/>
      <c r="B41" s="33" t="s">
        <v>193</v>
      </c>
      <c r="C41" s="30">
        <v>32804.9</v>
      </c>
      <c r="D41" s="222">
        <v>7526</v>
      </c>
      <c r="E41" s="179">
        <v>-6.1659499063944967E-2</v>
      </c>
      <c r="F41" s="27"/>
    </row>
    <row r="42" spans="1:6" ht="10.5" customHeight="1" x14ac:dyDescent="0.2">
      <c r="B42" s="33" t="s">
        <v>194</v>
      </c>
      <c r="C42" s="343">
        <v>964588</v>
      </c>
      <c r="D42" s="222">
        <v>229370</v>
      </c>
      <c r="E42" s="344">
        <v>-5.439362947866011E-2</v>
      </c>
      <c r="F42" s="34"/>
    </row>
    <row r="43" spans="1:6" ht="10.5" customHeight="1" x14ac:dyDescent="0.2">
      <c r="B43" s="33" t="s">
        <v>322</v>
      </c>
      <c r="C43" s="343">
        <v>6721</v>
      </c>
      <c r="D43" s="222">
        <v>3942</v>
      </c>
      <c r="E43" s="344">
        <v>-5.0437976829612929E-2</v>
      </c>
      <c r="F43" s="34"/>
    </row>
    <row r="44" spans="1:6" ht="10.5" customHeight="1" x14ac:dyDescent="0.2">
      <c r="B44" s="33" t="s">
        <v>324</v>
      </c>
      <c r="C44" s="343">
        <v>80884</v>
      </c>
      <c r="D44" s="222">
        <v>78817</v>
      </c>
      <c r="E44" s="344">
        <v>-8.6324921491991002E-2</v>
      </c>
      <c r="F44" s="34"/>
    </row>
    <row r="45" spans="1:6" ht="10.5" customHeight="1" x14ac:dyDescent="0.2">
      <c r="B45" s="33" t="s">
        <v>325</v>
      </c>
      <c r="C45" s="343">
        <v>86254</v>
      </c>
      <c r="D45" s="222">
        <v>80278</v>
      </c>
      <c r="E45" s="344">
        <v>-5.8146518306598671E-2</v>
      </c>
      <c r="F45" s="34"/>
    </row>
    <row r="46" spans="1:6" ht="10.5" customHeight="1" x14ac:dyDescent="0.2">
      <c r="B46" s="33" t="s">
        <v>320</v>
      </c>
      <c r="C46" s="343">
        <v>577998</v>
      </c>
      <c r="D46" s="222">
        <v>11740</v>
      </c>
      <c r="E46" s="344">
        <v>-5.4215871883442346E-2</v>
      </c>
      <c r="F46" s="34"/>
    </row>
    <row r="47" spans="1:6" ht="10.5" customHeight="1" x14ac:dyDescent="0.2">
      <c r="B47" s="33" t="s">
        <v>321</v>
      </c>
      <c r="C47" s="343">
        <v>24813</v>
      </c>
      <c r="D47" s="222">
        <v>3578</v>
      </c>
      <c r="E47" s="344">
        <v>3.2842157842157826E-2</v>
      </c>
      <c r="F47" s="34"/>
    </row>
    <row r="48" spans="1:6" ht="10.5" customHeight="1" x14ac:dyDescent="0.2">
      <c r="B48" s="33" t="s">
        <v>323</v>
      </c>
      <c r="C48" s="343">
        <v>187918</v>
      </c>
      <c r="D48" s="222">
        <v>51015</v>
      </c>
      <c r="E48" s="344">
        <v>-4.9649658255598972E-2</v>
      </c>
      <c r="F48" s="34"/>
    </row>
    <row r="49" spans="1:6" ht="10.5" customHeight="1" x14ac:dyDescent="0.2">
      <c r="B49" s="16" t="s">
        <v>196</v>
      </c>
      <c r="C49" s="343">
        <v>997392.9</v>
      </c>
      <c r="D49" s="222">
        <v>236896</v>
      </c>
      <c r="E49" s="344">
        <v>-5.4634397818724256E-2</v>
      </c>
      <c r="F49" s="34"/>
    </row>
    <row r="50" spans="1:6" s="28" customFormat="1" ht="10.5" customHeight="1" x14ac:dyDescent="0.2">
      <c r="A50" s="24"/>
      <c r="B50" s="16" t="s">
        <v>197</v>
      </c>
      <c r="C50" s="343">
        <v>49</v>
      </c>
      <c r="D50" s="222"/>
      <c r="E50" s="344">
        <v>-0.31944444444444442</v>
      </c>
      <c r="F50" s="27"/>
    </row>
    <row r="51" spans="1:6" ht="10.5" customHeight="1" x14ac:dyDescent="0.2">
      <c r="B51" s="16" t="s">
        <v>198</v>
      </c>
      <c r="C51" s="343">
        <v>21</v>
      </c>
      <c r="D51" s="222"/>
      <c r="E51" s="344">
        <v>0.39999999999999991</v>
      </c>
      <c r="F51" s="34"/>
    </row>
    <row r="52" spans="1:6" ht="11.25" customHeight="1" x14ac:dyDescent="0.2">
      <c r="B52" s="16" t="s">
        <v>303</v>
      </c>
      <c r="C52" s="343">
        <v>315</v>
      </c>
      <c r="D52" s="222"/>
      <c r="E52" s="344">
        <v>-0.37</v>
      </c>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989751</v>
      </c>
      <c r="D55" s="222">
        <v>1968</v>
      </c>
      <c r="E55" s="179">
        <v>5.215203275886271E-2</v>
      </c>
      <c r="F55" s="34"/>
    </row>
    <row r="56" spans="1:6" ht="10.5" customHeight="1" x14ac:dyDescent="0.2">
      <c r="B56" s="16" t="s">
        <v>169</v>
      </c>
      <c r="C56" s="30">
        <v>40099</v>
      </c>
      <c r="D56" s="222"/>
      <c r="E56" s="179">
        <v>-0.16770792253886546</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16966</v>
      </c>
      <c r="D59" s="222"/>
      <c r="E59" s="179">
        <v>-1.1535772547191847E-2</v>
      </c>
      <c r="F59" s="36"/>
    </row>
    <row r="60" spans="1:6" s="28" customFormat="1" ht="10.5" customHeight="1" x14ac:dyDescent="0.2">
      <c r="A60" s="24"/>
      <c r="B60" s="16" t="s">
        <v>23</v>
      </c>
      <c r="C60" s="30">
        <v>2</v>
      </c>
      <c r="D60" s="222"/>
      <c r="E60" s="179"/>
      <c r="F60" s="36"/>
    </row>
    <row r="61" spans="1:6" s="28" customFormat="1" ht="10.5" customHeight="1" x14ac:dyDescent="0.2">
      <c r="A61" s="24"/>
      <c r="B61" s="16" t="s">
        <v>199</v>
      </c>
      <c r="C61" s="30">
        <v>15936</v>
      </c>
      <c r="D61" s="222"/>
      <c r="E61" s="179">
        <v>6.5689742294088305E-3</v>
      </c>
      <c r="F61" s="36"/>
    </row>
    <row r="62" spans="1:6" s="28" customFormat="1" ht="10.5" customHeight="1" x14ac:dyDescent="0.2">
      <c r="A62" s="24"/>
      <c r="B62" s="16" t="s">
        <v>200</v>
      </c>
      <c r="C62" s="30">
        <v>1091</v>
      </c>
      <c r="D62" s="222"/>
      <c r="E62" s="179">
        <v>0.12939958592132506</v>
      </c>
      <c r="F62" s="36"/>
    </row>
    <row r="63" spans="1:6" s="28" customFormat="1" ht="10.5" customHeight="1" x14ac:dyDescent="0.2">
      <c r="A63" s="24"/>
      <c r="B63" s="16" t="s">
        <v>201</v>
      </c>
      <c r="C63" s="30">
        <v>3924</v>
      </c>
      <c r="D63" s="222">
        <v>8</v>
      </c>
      <c r="E63" s="179">
        <v>3.3175355450236976E-2</v>
      </c>
      <c r="F63" s="36"/>
    </row>
    <row r="64" spans="1:6" s="28" customFormat="1" ht="10.5" customHeight="1" x14ac:dyDescent="0.2">
      <c r="A64" s="24"/>
      <c r="B64" s="16" t="s">
        <v>202</v>
      </c>
      <c r="C64" s="30">
        <v>138549</v>
      </c>
      <c r="D64" s="222"/>
      <c r="E64" s="179">
        <v>4.9915884875949112E-2</v>
      </c>
      <c r="F64" s="36"/>
    </row>
    <row r="65" spans="1:6" s="28" customFormat="1" ht="10.5" customHeight="1" x14ac:dyDescent="0.2">
      <c r="A65" s="24"/>
      <c r="B65" s="16" t="s">
        <v>203</v>
      </c>
      <c r="C65" s="30">
        <v>8670</v>
      </c>
      <c r="D65" s="222"/>
      <c r="E65" s="179">
        <v>-4.9446332638965029E-2</v>
      </c>
      <c r="F65" s="36"/>
    </row>
    <row r="66" spans="1:6" s="28" customFormat="1" ht="10.5" customHeight="1" x14ac:dyDescent="0.2">
      <c r="A66" s="24"/>
      <c r="B66" s="16" t="s">
        <v>204</v>
      </c>
      <c r="C66" s="30">
        <v>7215.01</v>
      </c>
      <c r="D66" s="222"/>
      <c r="E66" s="179">
        <v>-9.7390379683492845E-2</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162508</v>
      </c>
      <c r="D69" s="222"/>
      <c r="E69" s="179">
        <v>-2.9606009578063586E-2</v>
      </c>
      <c r="F69" s="36"/>
    </row>
    <row r="70" spans="1:6" s="28" customFormat="1" ht="10.5" customHeight="1" x14ac:dyDescent="0.2">
      <c r="A70" s="24"/>
      <c r="B70" s="16" t="s">
        <v>23</v>
      </c>
      <c r="C70" s="30">
        <v>8499</v>
      </c>
      <c r="D70" s="222"/>
      <c r="E70" s="179">
        <v>-1.7456647398843894E-2</v>
      </c>
      <c r="F70" s="36"/>
    </row>
    <row r="71" spans="1:6" s="28" customFormat="1" ht="10.5" customHeight="1" x14ac:dyDescent="0.2">
      <c r="A71" s="24"/>
      <c r="B71" s="33" t="s">
        <v>193</v>
      </c>
      <c r="C71" s="30">
        <v>18540.5</v>
      </c>
      <c r="D71" s="222"/>
      <c r="E71" s="179">
        <v>0.16751572703286466</v>
      </c>
      <c r="F71" s="36"/>
    </row>
    <row r="72" spans="1:6" s="28" customFormat="1" ht="10.5" customHeight="1" x14ac:dyDescent="0.2">
      <c r="A72" s="24"/>
      <c r="B72" s="33" t="s">
        <v>194</v>
      </c>
      <c r="C72" s="30">
        <v>32133</v>
      </c>
      <c r="D72" s="222"/>
      <c r="E72" s="179">
        <v>7.9360100376411058E-3</v>
      </c>
      <c r="F72" s="36"/>
    </row>
    <row r="73" spans="1:6" s="28" customFormat="1" ht="10.5" customHeight="1" x14ac:dyDescent="0.2">
      <c r="A73" s="24"/>
      <c r="B73" s="33" t="s">
        <v>322</v>
      </c>
      <c r="C73" s="30">
        <v>192</v>
      </c>
      <c r="D73" s="222"/>
      <c r="E73" s="179">
        <v>0.14285714285714279</v>
      </c>
      <c r="F73" s="36"/>
    </row>
    <row r="74" spans="1:6" s="28" customFormat="1" ht="10.5" customHeight="1" x14ac:dyDescent="0.2">
      <c r="A74" s="24"/>
      <c r="B74" s="33" t="s">
        <v>324</v>
      </c>
      <c r="C74" s="30">
        <v>2144</v>
      </c>
      <c r="D74" s="222"/>
      <c r="E74" s="179">
        <v>0.22026180990324407</v>
      </c>
      <c r="F74" s="36"/>
    </row>
    <row r="75" spans="1:6" s="28" customFormat="1" ht="10.5" customHeight="1" x14ac:dyDescent="0.2">
      <c r="A75" s="24"/>
      <c r="B75" s="33" t="s">
        <v>325</v>
      </c>
      <c r="C75" s="30">
        <v>969</v>
      </c>
      <c r="D75" s="222"/>
      <c r="E75" s="179">
        <v>-0.4279811097992916</v>
      </c>
      <c r="F75" s="36"/>
    </row>
    <row r="76" spans="1:6" s="28" customFormat="1" ht="10.5" customHeight="1" x14ac:dyDescent="0.2">
      <c r="A76" s="24"/>
      <c r="B76" s="33" t="s">
        <v>320</v>
      </c>
      <c r="C76" s="30">
        <v>5827</v>
      </c>
      <c r="D76" s="222"/>
      <c r="E76" s="179">
        <v>5.427899402931069E-2</v>
      </c>
      <c r="F76" s="36"/>
    </row>
    <row r="77" spans="1:6" s="28" customFormat="1" ht="10.5" customHeight="1" x14ac:dyDescent="0.2">
      <c r="A77" s="24"/>
      <c r="B77" s="33" t="s">
        <v>321</v>
      </c>
      <c r="C77" s="30">
        <v>4021</v>
      </c>
      <c r="D77" s="222"/>
      <c r="E77" s="179">
        <v>0.17538731365097915</v>
      </c>
      <c r="F77" s="36"/>
    </row>
    <row r="78" spans="1:6" s="28" customFormat="1" ht="10.5" customHeight="1" x14ac:dyDescent="0.2">
      <c r="A78" s="24"/>
      <c r="B78" s="33" t="s">
        <v>323</v>
      </c>
      <c r="C78" s="30">
        <v>18980</v>
      </c>
      <c r="D78" s="222"/>
      <c r="E78" s="179">
        <v>-1.7242272044736717E-2</v>
      </c>
      <c r="F78" s="36"/>
    </row>
    <row r="79" spans="1:6" s="28" customFormat="1" ht="10.5" customHeight="1" x14ac:dyDescent="0.2">
      <c r="A79" s="24"/>
      <c r="B79" s="16" t="s">
        <v>195</v>
      </c>
      <c r="C79" s="30">
        <v>50673.5</v>
      </c>
      <c r="D79" s="222"/>
      <c r="E79" s="179">
        <v>6.0996266773868602E-2</v>
      </c>
      <c r="F79" s="36"/>
    </row>
    <row r="80" spans="1:6" s="28" customFormat="1" ht="10.5" customHeight="1" x14ac:dyDescent="0.2">
      <c r="A80" s="24"/>
      <c r="B80" s="16" t="s">
        <v>196</v>
      </c>
      <c r="C80" s="30">
        <v>40</v>
      </c>
      <c r="D80" s="222"/>
      <c r="E80" s="179">
        <v>-0.36507936507936511</v>
      </c>
      <c r="F80" s="36"/>
    </row>
    <row r="81" spans="1:6" s="28" customFormat="1" ht="10.5" customHeight="1" x14ac:dyDescent="0.2">
      <c r="A81" s="24"/>
      <c r="B81" s="16" t="s">
        <v>197</v>
      </c>
      <c r="C81" s="30">
        <v>3</v>
      </c>
      <c r="D81" s="222"/>
      <c r="E81" s="179">
        <v>-0.25</v>
      </c>
      <c r="F81" s="36"/>
    </row>
    <row r="82" spans="1:6" s="28" customFormat="1" ht="10.5" customHeight="1" x14ac:dyDescent="0.2">
      <c r="A82" s="24"/>
      <c r="B82" s="16" t="s">
        <v>198</v>
      </c>
      <c r="C82" s="343"/>
      <c r="D82" s="222"/>
      <c r="E82" s="344"/>
      <c r="F82" s="36"/>
    </row>
    <row r="83" spans="1:6" ht="10.5" customHeight="1" x14ac:dyDescent="0.2">
      <c r="B83" s="16" t="s">
        <v>200</v>
      </c>
      <c r="C83" s="343">
        <v>386</v>
      </c>
      <c r="D83" s="222"/>
      <c r="E83" s="344">
        <v>-6.0827250608272543E-2</v>
      </c>
      <c r="F83" s="34"/>
    </row>
    <row r="84" spans="1:6" ht="10.5" customHeight="1" x14ac:dyDescent="0.2">
      <c r="B84" s="16" t="s">
        <v>201</v>
      </c>
      <c r="C84" s="343">
        <v>1092</v>
      </c>
      <c r="D84" s="222"/>
      <c r="E84" s="344">
        <v>2.1515434985968085E-2</v>
      </c>
      <c r="F84" s="20"/>
    </row>
    <row r="85" spans="1:6" ht="10.5" customHeight="1" x14ac:dyDescent="0.2">
      <c r="B85" s="16" t="s">
        <v>202</v>
      </c>
      <c r="C85" s="343">
        <v>28577</v>
      </c>
      <c r="D85" s="222"/>
      <c r="E85" s="344">
        <v>0.10331647426740287</v>
      </c>
      <c r="F85" s="34"/>
    </row>
    <row r="86" spans="1:6" ht="10.5" customHeight="1" x14ac:dyDescent="0.2">
      <c r="B86" s="16" t="s">
        <v>203</v>
      </c>
      <c r="C86" s="343">
        <v>3258</v>
      </c>
      <c r="D86" s="222"/>
      <c r="E86" s="344">
        <v>0.10778646718803131</v>
      </c>
      <c r="F86" s="34"/>
    </row>
    <row r="87" spans="1:6" ht="10.5" customHeight="1" x14ac:dyDescent="0.2">
      <c r="B87" s="16" t="s">
        <v>204</v>
      </c>
      <c r="C87" s="343">
        <v>880</v>
      </c>
      <c r="D87" s="222"/>
      <c r="E87" s="344">
        <v>0.35384615384615392</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3376559</v>
      </c>
      <c r="D90" s="222">
        <v>254208</v>
      </c>
      <c r="E90" s="346">
        <v>-5.4004699495898256E-2</v>
      </c>
      <c r="F90" s="47"/>
    </row>
    <row r="91" spans="1:6" s="28" customFormat="1" ht="10.5" customHeight="1" x14ac:dyDescent="0.2">
      <c r="A91" s="24"/>
      <c r="B91" s="16" t="s">
        <v>169</v>
      </c>
      <c r="C91" s="345">
        <v>55341</v>
      </c>
      <c r="D91" s="222">
        <v>1</v>
      </c>
      <c r="E91" s="346">
        <v>-0.16011291375149872</v>
      </c>
      <c r="F91" s="47"/>
    </row>
    <row r="92" spans="1:6" ht="10.5" customHeight="1" x14ac:dyDescent="0.2">
      <c r="B92" s="33" t="s">
        <v>193</v>
      </c>
      <c r="C92" s="345">
        <v>323085.40000000002</v>
      </c>
      <c r="D92" s="222">
        <v>7796</v>
      </c>
      <c r="E92" s="346">
        <v>7.0315909850217073E-2</v>
      </c>
      <c r="F92" s="47"/>
    </row>
    <row r="93" spans="1:6" ht="10.5" customHeight="1" x14ac:dyDescent="0.2">
      <c r="B93" s="33" t="s">
        <v>194</v>
      </c>
      <c r="C93" s="46">
        <v>996721</v>
      </c>
      <c r="D93" s="222">
        <v>229370</v>
      </c>
      <c r="E93" s="190">
        <v>-5.25046972133274E-2</v>
      </c>
      <c r="F93" s="47"/>
    </row>
    <row r="94" spans="1:6" ht="10.5" customHeight="1" x14ac:dyDescent="0.2">
      <c r="B94" s="33" t="s">
        <v>322</v>
      </c>
      <c r="C94" s="46">
        <v>6913</v>
      </c>
      <c r="D94" s="222">
        <v>3942</v>
      </c>
      <c r="E94" s="190">
        <v>-4.5956389732266123E-2</v>
      </c>
      <c r="F94" s="47"/>
    </row>
    <row r="95" spans="1:6" ht="10.5" customHeight="1" x14ac:dyDescent="0.2">
      <c r="B95" s="33" t="s">
        <v>324</v>
      </c>
      <c r="C95" s="46">
        <v>83028</v>
      </c>
      <c r="D95" s="222">
        <v>78817</v>
      </c>
      <c r="E95" s="190">
        <v>-8.0358428497059209E-2</v>
      </c>
      <c r="F95" s="47"/>
    </row>
    <row r="96" spans="1:6" ht="10.5" customHeight="1" x14ac:dyDescent="0.2">
      <c r="B96" s="33" t="s">
        <v>325</v>
      </c>
      <c r="C96" s="46">
        <v>87223</v>
      </c>
      <c r="D96" s="222">
        <v>80278</v>
      </c>
      <c r="E96" s="190">
        <v>-6.4863358099342738E-2</v>
      </c>
      <c r="F96" s="47"/>
    </row>
    <row r="97" spans="2:6" ht="10.5" customHeight="1" x14ac:dyDescent="0.2">
      <c r="B97" s="33" t="s">
        <v>320</v>
      </c>
      <c r="C97" s="46">
        <v>583825</v>
      </c>
      <c r="D97" s="222">
        <v>11740</v>
      </c>
      <c r="E97" s="190">
        <v>-5.324345098904093E-2</v>
      </c>
      <c r="F97" s="47"/>
    </row>
    <row r="98" spans="2:6" ht="10.5" customHeight="1" x14ac:dyDescent="0.2">
      <c r="B98" s="33" t="s">
        <v>321</v>
      </c>
      <c r="C98" s="46">
        <v>28834</v>
      </c>
      <c r="D98" s="222">
        <v>3578</v>
      </c>
      <c r="E98" s="190">
        <v>5.0610311532155228E-2</v>
      </c>
      <c r="F98" s="47"/>
    </row>
    <row r="99" spans="2:6" ht="10.5" customHeight="1" x14ac:dyDescent="0.2">
      <c r="B99" s="33" t="s">
        <v>323</v>
      </c>
      <c r="C99" s="46">
        <v>206898</v>
      </c>
      <c r="D99" s="222">
        <v>51015</v>
      </c>
      <c r="E99" s="190">
        <v>-4.6766045376954946E-2</v>
      </c>
      <c r="F99" s="47"/>
    </row>
    <row r="100" spans="2:6" ht="10.5" customHeight="1" x14ac:dyDescent="0.2">
      <c r="B100" s="16" t="s">
        <v>195</v>
      </c>
      <c r="C100" s="46">
        <v>1319806.3999999999</v>
      </c>
      <c r="D100" s="222">
        <v>237166</v>
      </c>
      <c r="E100" s="190">
        <v>-2.5119378531759939E-2</v>
      </c>
      <c r="F100" s="47"/>
    </row>
    <row r="101" spans="2:6" ht="10.5" customHeight="1" x14ac:dyDescent="0.2">
      <c r="B101" s="16" t="s">
        <v>196</v>
      </c>
      <c r="C101" s="46">
        <v>89</v>
      </c>
      <c r="D101" s="222"/>
      <c r="E101" s="190">
        <v>-0.34074074074074079</v>
      </c>
      <c r="F101" s="47"/>
    </row>
    <row r="102" spans="2:6" ht="10.5" customHeight="1" x14ac:dyDescent="0.2">
      <c r="B102" s="16" t="s">
        <v>197</v>
      </c>
      <c r="C102" s="46">
        <v>24</v>
      </c>
      <c r="D102" s="222"/>
      <c r="E102" s="190">
        <v>0.26315789473684204</v>
      </c>
      <c r="F102" s="47"/>
    </row>
    <row r="103" spans="2:6" ht="10.5" customHeight="1" x14ac:dyDescent="0.2">
      <c r="B103" s="16" t="s">
        <v>198</v>
      </c>
      <c r="C103" s="46">
        <v>315</v>
      </c>
      <c r="D103" s="222"/>
      <c r="E103" s="190">
        <v>-0.37</v>
      </c>
      <c r="F103" s="47"/>
    </row>
    <row r="104" spans="2:6" ht="10.5" customHeight="1" x14ac:dyDescent="0.2">
      <c r="B104" s="16" t="s">
        <v>200</v>
      </c>
      <c r="C104" s="46">
        <v>1477</v>
      </c>
      <c r="D104" s="222"/>
      <c r="E104" s="190">
        <v>7.2621641249092317E-2</v>
      </c>
      <c r="F104" s="47"/>
    </row>
    <row r="105" spans="2:6" ht="10.5" customHeight="1" x14ac:dyDescent="0.2">
      <c r="B105" s="16" t="s">
        <v>201</v>
      </c>
      <c r="C105" s="46">
        <v>5016</v>
      </c>
      <c r="D105" s="222">
        <v>8</v>
      </c>
      <c r="E105" s="190">
        <v>3.0614341483460095E-2</v>
      </c>
      <c r="F105" s="47"/>
    </row>
    <row r="106" spans="2:6" ht="10.5" customHeight="1" x14ac:dyDescent="0.2">
      <c r="B106" s="16" t="s">
        <v>202</v>
      </c>
      <c r="C106" s="46">
        <v>167126</v>
      </c>
      <c r="D106" s="222"/>
      <c r="E106" s="190">
        <v>5.867746083629477E-2</v>
      </c>
      <c r="F106" s="47"/>
    </row>
    <row r="107" spans="2:6" ht="10.5" customHeight="1" x14ac:dyDescent="0.2">
      <c r="B107" s="16" t="s">
        <v>203</v>
      </c>
      <c r="C107" s="46">
        <v>11928</v>
      </c>
      <c r="D107" s="222"/>
      <c r="E107" s="190">
        <v>-1.1109268777980463E-2</v>
      </c>
      <c r="F107" s="47"/>
    </row>
    <row r="108" spans="2:6" ht="10.5" customHeight="1" x14ac:dyDescent="0.2">
      <c r="B108" s="16" t="s">
        <v>204</v>
      </c>
      <c r="C108" s="46">
        <v>8095.01</v>
      </c>
      <c r="D108" s="222"/>
      <c r="E108" s="190">
        <v>-6.3456932955400003E-2</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30.9.2024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3410400.5599999446</v>
      </c>
      <c r="D119" s="222">
        <v>88888.930000000051</v>
      </c>
      <c r="E119" s="239">
        <v>-2.4304929943923526E-3</v>
      </c>
      <c r="F119" s="20"/>
    </row>
    <row r="120" spans="1:6" ht="10.5" customHeight="1" x14ac:dyDescent="0.2">
      <c r="A120" s="2"/>
      <c r="B120" s="37" t="s">
        <v>206</v>
      </c>
      <c r="C120" s="238">
        <v>3853.9</v>
      </c>
      <c r="D120" s="222"/>
      <c r="E120" s="239"/>
      <c r="F120" s="20"/>
    </row>
    <row r="121" spans="1:6" ht="10.5" customHeight="1" x14ac:dyDescent="0.2">
      <c r="A121" s="2"/>
      <c r="B121" s="37" t="s">
        <v>226</v>
      </c>
      <c r="C121" s="238">
        <v>4844.3999999999996</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3419153.8599999445</v>
      </c>
      <c r="D126" s="222">
        <v>88888.930000000051</v>
      </c>
      <c r="E126" s="239">
        <v>-7.3036430952759801E-3</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4478009.9899999183</v>
      </c>
      <c r="D129" s="222">
        <v>28975.08</v>
      </c>
      <c r="E129" s="239">
        <v>8.6153595921437898E-2</v>
      </c>
      <c r="F129" s="20"/>
    </row>
    <row r="130" spans="1:6" ht="10.5" customHeight="1" x14ac:dyDescent="0.2">
      <c r="A130" s="2"/>
      <c r="B130" s="37" t="s">
        <v>208</v>
      </c>
      <c r="C130" s="238">
        <v>117259.18999999987</v>
      </c>
      <c r="D130" s="222">
        <v>94247.689999999595</v>
      </c>
      <c r="E130" s="239">
        <v>-0.39016027256269314</v>
      </c>
      <c r="F130" s="20"/>
    </row>
    <row r="131" spans="1:6" ht="10.5" customHeight="1" x14ac:dyDescent="0.2">
      <c r="A131" s="2"/>
      <c r="B131" s="37" t="s">
        <v>209</v>
      </c>
      <c r="C131" s="238">
        <v>3169647.4199999385</v>
      </c>
      <c r="D131" s="222">
        <v>94002.270000000019</v>
      </c>
      <c r="E131" s="239">
        <v>-5.3960999409390475E-2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7764924.5999998571</v>
      </c>
      <c r="D135" s="222">
        <v>217225.03999999963</v>
      </c>
      <c r="E135" s="239">
        <v>1.2965917447739006E-2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33882</v>
      </c>
      <c r="D138" s="222">
        <v>2810</v>
      </c>
      <c r="E138" s="239">
        <v>1.7083472168439862E-2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33882</v>
      </c>
      <c r="D141" s="222">
        <v>2810</v>
      </c>
      <c r="E141" s="239">
        <v>1.7083472168439862E-2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72102.849999999962</v>
      </c>
      <c r="D144" s="222">
        <v>15</v>
      </c>
      <c r="E144" s="239">
        <v>7.3448358976718087E-2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72102.849999999962</v>
      </c>
      <c r="D147" s="222">
        <v>15</v>
      </c>
      <c r="E147" s="182">
        <v>7.3448358976718087E-2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21798.300000000025</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21799.300000000025</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2710.6500000000005</v>
      </c>
      <c r="D155" s="222"/>
      <c r="E155" s="182">
        <v>3.0449905913212394E-2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2710.6500000000005</v>
      </c>
      <c r="D157" s="222"/>
      <c r="E157" s="182">
        <v>3.0449905913212394E-2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79.599999999999994</v>
      </c>
      <c r="D160" s="222"/>
      <c r="E160" s="182">
        <v>-6.3529411764705945E-2</v>
      </c>
      <c r="F160" s="59"/>
    </row>
    <row r="161" spans="1:6" s="57" customFormat="1" ht="10.5" customHeight="1" x14ac:dyDescent="0.2">
      <c r="A161" s="6"/>
      <c r="B161" s="37" t="s">
        <v>205</v>
      </c>
      <c r="C161" s="55">
        <v>43837.800000000047</v>
      </c>
      <c r="D161" s="222"/>
      <c r="E161" s="182">
        <v>6.7343398938641386E-2</v>
      </c>
      <c r="F161" s="56"/>
    </row>
    <row r="162" spans="1:6" s="57" customFormat="1" ht="10.5" customHeight="1" x14ac:dyDescent="0.2">
      <c r="A162" s="6"/>
      <c r="B162" s="37" t="s">
        <v>206</v>
      </c>
      <c r="C162" s="55">
        <v>57.7</v>
      </c>
      <c r="D162" s="222"/>
      <c r="E162" s="182">
        <v>-0.61788079470198676</v>
      </c>
      <c r="F162" s="56"/>
    </row>
    <row r="163" spans="1:6" s="57" customFormat="1" ht="10.5" customHeight="1" x14ac:dyDescent="0.2">
      <c r="A163" s="6"/>
      <c r="B163" s="37" t="s">
        <v>226</v>
      </c>
      <c r="C163" s="55">
        <v>184.5</v>
      </c>
      <c r="D163" s="222"/>
      <c r="E163" s="182"/>
      <c r="F163" s="56"/>
    </row>
    <row r="164" spans="1:6" s="57" customFormat="1" ht="10.5" customHeight="1" x14ac:dyDescent="0.2">
      <c r="A164" s="6"/>
      <c r="B164" s="37" t="s">
        <v>207</v>
      </c>
      <c r="C164" s="55">
        <v>15017.720000000003</v>
      </c>
      <c r="D164" s="222"/>
      <c r="E164" s="182">
        <v>-0.1009237584937287</v>
      </c>
      <c r="F164" s="56"/>
    </row>
    <row r="165" spans="1:6" s="57" customFormat="1" ht="10.5" customHeight="1" x14ac:dyDescent="0.2">
      <c r="A165" s="6"/>
      <c r="B165" s="37" t="s">
        <v>208</v>
      </c>
      <c r="C165" s="55">
        <v>94.6</v>
      </c>
      <c r="D165" s="222"/>
      <c r="E165" s="182">
        <v>-0.45506912442396319</v>
      </c>
      <c r="F165" s="56"/>
    </row>
    <row r="166" spans="1:6" s="57" customFormat="1" ht="10.5" customHeight="1" x14ac:dyDescent="0.2">
      <c r="A166" s="6"/>
      <c r="B166" s="37" t="s">
        <v>209</v>
      </c>
      <c r="C166" s="55">
        <v>4407.9800000000014</v>
      </c>
      <c r="D166" s="222"/>
      <c r="E166" s="182">
        <v>-9.0125087726540709E-2</v>
      </c>
      <c r="F166" s="56"/>
    </row>
    <row r="167" spans="1:6" s="57" customFormat="1" ht="10.5" customHeight="1" x14ac:dyDescent="0.2">
      <c r="A167" s="6"/>
      <c r="B167" s="37" t="s">
        <v>210</v>
      </c>
      <c r="C167" s="55">
        <v>130.5</v>
      </c>
      <c r="D167" s="222"/>
      <c r="E167" s="182"/>
      <c r="F167" s="56"/>
    </row>
    <row r="168" spans="1:6" s="57" customFormat="1" ht="10.5" customHeight="1" x14ac:dyDescent="0.2">
      <c r="A168" s="6"/>
      <c r="B168" s="37" t="s">
        <v>211</v>
      </c>
      <c r="C168" s="55">
        <v>56834.699999999968</v>
      </c>
      <c r="D168" s="222"/>
      <c r="E168" s="182">
        <v>-4.9954741600869212E-2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120674.10000000002</v>
      </c>
      <c r="D170" s="222"/>
      <c r="E170" s="182">
        <v>-1.8809483213040767E-2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11437482.359999802</v>
      </c>
      <c r="D172" s="222">
        <v>308938.96999999962</v>
      </c>
      <c r="E172" s="182">
        <v>8.7786429874083804E-3</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203699.44999999963</v>
      </c>
      <c r="D176" s="222">
        <v>10610.4</v>
      </c>
      <c r="E176" s="182">
        <v>1.0590140096351952E-2</v>
      </c>
      <c r="F176" s="59"/>
    </row>
    <row r="177" spans="1:10" s="60" customFormat="1" ht="10.5" customHeight="1" x14ac:dyDescent="0.2">
      <c r="A177" s="24"/>
      <c r="B177" s="37" t="s">
        <v>214</v>
      </c>
      <c r="C177" s="55">
        <v>304361291</v>
      </c>
      <c r="D177" s="222">
        <v>37547745</v>
      </c>
      <c r="E177" s="182">
        <v>2.0294533054725505E-3</v>
      </c>
      <c r="F177" s="59"/>
    </row>
    <row r="178" spans="1:10" s="60" customFormat="1" ht="10.5" customHeight="1" x14ac:dyDescent="0.2">
      <c r="A178" s="24"/>
      <c r="B178" s="37" t="s">
        <v>215</v>
      </c>
      <c r="C178" s="55">
        <v>77592.5</v>
      </c>
      <c r="D178" s="222">
        <v>5013.5</v>
      </c>
      <c r="E178" s="182">
        <v>-0.2384832771545965</v>
      </c>
      <c r="F178" s="59"/>
    </row>
    <row r="179" spans="1:10" s="60" customFormat="1" ht="10.5" customHeight="1" x14ac:dyDescent="0.2">
      <c r="A179" s="24"/>
      <c r="B179" s="37" t="s">
        <v>216</v>
      </c>
      <c r="C179" s="55">
        <v>142762.5</v>
      </c>
      <c r="D179" s="222">
        <v>14180</v>
      </c>
      <c r="E179" s="182">
        <v>-6.4432204306184016E-2</v>
      </c>
      <c r="F179" s="59"/>
    </row>
    <row r="180" spans="1:10" s="60" customFormat="1" ht="10.5" customHeight="1" x14ac:dyDescent="0.2">
      <c r="A180" s="24"/>
      <c r="B180" s="37" t="s">
        <v>217</v>
      </c>
      <c r="C180" s="55">
        <v>816276.78000000271</v>
      </c>
      <c r="D180" s="222">
        <v>43487.079999999987</v>
      </c>
      <c r="E180" s="182">
        <v>-2.2247373779719304E-2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305601622.23000002</v>
      </c>
      <c r="D186" s="342">
        <v>37621035.979999997</v>
      </c>
      <c r="E186" s="194">
        <v>1.8550803246093484E-3</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C212" sqref="C21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30.9.2024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1754939</v>
      </c>
      <c r="D10" s="222">
        <v>41758</v>
      </c>
      <c r="E10" s="179">
        <v>-2.6581624106559509E-2</v>
      </c>
      <c r="F10" s="20"/>
    </row>
    <row r="11" spans="1:6" ht="10.5" customHeight="1" x14ac:dyDescent="0.2">
      <c r="B11" s="16" t="s">
        <v>23</v>
      </c>
      <c r="C11" s="30">
        <v>10106</v>
      </c>
      <c r="D11" s="222">
        <v>1</v>
      </c>
      <c r="E11" s="179">
        <v>-0.15274983232729711</v>
      </c>
      <c r="F11" s="20"/>
    </row>
    <row r="12" spans="1:6" ht="10.5" customHeight="1" x14ac:dyDescent="0.2">
      <c r="B12" s="16" t="s">
        <v>218</v>
      </c>
      <c r="C12" s="30">
        <v>17461.959999999974</v>
      </c>
      <c r="D12" s="222">
        <v>1460.7700000000004</v>
      </c>
      <c r="E12" s="179">
        <v>1.8977938627767976E-2</v>
      </c>
      <c r="F12" s="20"/>
    </row>
    <row r="13" spans="1:6" ht="10.5" customHeight="1" x14ac:dyDescent="0.2">
      <c r="B13" s="33" t="s">
        <v>193</v>
      </c>
      <c r="C13" s="30">
        <v>57838</v>
      </c>
      <c r="D13" s="222">
        <v>3904</v>
      </c>
      <c r="E13" s="179">
        <v>9.188046289479157E-2</v>
      </c>
      <c r="F13" s="20"/>
    </row>
    <row r="14" spans="1:6" x14ac:dyDescent="0.2">
      <c r="B14" s="33" t="s">
        <v>194</v>
      </c>
      <c r="C14" s="30">
        <v>8660</v>
      </c>
      <c r="D14" s="222">
        <v>875</v>
      </c>
      <c r="E14" s="179">
        <v>4.1366041366041273E-2</v>
      </c>
      <c r="F14" s="20"/>
    </row>
    <row r="15" spans="1:6" x14ac:dyDescent="0.2">
      <c r="B15" s="33" t="s">
        <v>322</v>
      </c>
      <c r="C15" s="30"/>
      <c r="D15" s="222"/>
      <c r="E15" s="179"/>
      <c r="F15" s="20"/>
    </row>
    <row r="16" spans="1:6" x14ac:dyDescent="0.2">
      <c r="B16" s="33" t="s">
        <v>324</v>
      </c>
      <c r="C16" s="30">
        <v>10</v>
      </c>
      <c r="D16" s="222">
        <v>7</v>
      </c>
      <c r="E16" s="179">
        <v>0.66666666666666674</v>
      </c>
      <c r="F16" s="20"/>
    </row>
    <row r="17" spans="1:6" x14ac:dyDescent="0.2">
      <c r="B17" s="33" t="s">
        <v>325</v>
      </c>
      <c r="C17" s="30">
        <v>8869</v>
      </c>
      <c r="D17" s="222">
        <v>176</v>
      </c>
      <c r="E17" s="179">
        <v>2.5317919075144468E-2</v>
      </c>
      <c r="F17" s="20"/>
    </row>
    <row r="18" spans="1:6" x14ac:dyDescent="0.2">
      <c r="B18" s="33" t="s">
        <v>320</v>
      </c>
      <c r="C18" s="30">
        <v>2923</v>
      </c>
      <c r="D18" s="222">
        <v>3</v>
      </c>
      <c r="E18" s="179">
        <v>0.25991379310344831</v>
      </c>
      <c r="F18" s="20"/>
    </row>
    <row r="19" spans="1:6" x14ac:dyDescent="0.2">
      <c r="B19" s="33" t="s">
        <v>321</v>
      </c>
      <c r="C19" s="30">
        <v>37376</v>
      </c>
      <c r="D19" s="222">
        <v>2843</v>
      </c>
      <c r="E19" s="179">
        <v>0.10977166780486347</v>
      </c>
      <c r="F19" s="20"/>
    </row>
    <row r="20" spans="1:6" x14ac:dyDescent="0.2">
      <c r="B20" s="33" t="s">
        <v>323</v>
      </c>
      <c r="C20" s="30">
        <v>75299.959999999977</v>
      </c>
      <c r="D20" s="222">
        <v>5364.77</v>
      </c>
      <c r="E20" s="179">
        <v>7.4060581613385468E-2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411663</v>
      </c>
      <c r="D23" s="222">
        <v>43878</v>
      </c>
      <c r="E23" s="179">
        <v>3.1995487590875005E-2</v>
      </c>
      <c r="F23" s="20"/>
    </row>
    <row r="24" spans="1:6" ht="10.5" customHeight="1" x14ac:dyDescent="0.2">
      <c r="B24" s="16" t="s">
        <v>23</v>
      </c>
      <c r="C24" s="30">
        <v>100</v>
      </c>
      <c r="D24" s="222"/>
      <c r="E24" s="179">
        <v>-0.3788819875776398</v>
      </c>
      <c r="F24" s="34"/>
    </row>
    <row r="25" spans="1:6" ht="10.5" customHeight="1" x14ac:dyDescent="0.2">
      <c r="B25" s="33" t="s">
        <v>193</v>
      </c>
      <c r="C25" s="30">
        <v>39957.299999999996</v>
      </c>
      <c r="D25" s="222">
        <v>4358</v>
      </c>
      <c r="E25" s="179">
        <v>-0.18456986010632337</v>
      </c>
      <c r="F25" s="34"/>
    </row>
    <row r="26" spans="1:6" ht="10.5" customHeight="1" x14ac:dyDescent="0.2">
      <c r="B26" s="33" t="s">
        <v>194</v>
      </c>
      <c r="C26" s="30">
        <v>967937.5</v>
      </c>
      <c r="D26" s="222">
        <v>202413.5</v>
      </c>
      <c r="E26" s="179">
        <v>4.3312104656997086E-2</v>
      </c>
      <c r="F26" s="34"/>
    </row>
    <row r="27" spans="1:6" ht="10.5" customHeight="1" x14ac:dyDescent="0.2">
      <c r="B27" s="33" t="s">
        <v>322</v>
      </c>
      <c r="C27" s="30">
        <v>67850</v>
      </c>
      <c r="D27" s="222">
        <v>64065</v>
      </c>
      <c r="E27" s="179">
        <v>3.2166789634215931E-2</v>
      </c>
      <c r="F27" s="34"/>
    </row>
    <row r="28" spans="1:6" ht="10.5" customHeight="1" x14ac:dyDescent="0.2">
      <c r="B28" s="33" t="s">
        <v>324</v>
      </c>
      <c r="C28" s="30">
        <v>3</v>
      </c>
      <c r="D28" s="222">
        <v>1</v>
      </c>
      <c r="E28" s="179"/>
      <c r="F28" s="34"/>
    </row>
    <row r="29" spans="1:6" ht="10.5" customHeight="1" x14ac:dyDescent="0.2">
      <c r="B29" s="33" t="s">
        <v>325</v>
      </c>
      <c r="C29" s="30">
        <v>93919.5</v>
      </c>
      <c r="D29" s="222">
        <v>93621.5</v>
      </c>
      <c r="E29" s="179">
        <v>4.3770351518653827E-2</v>
      </c>
      <c r="F29" s="34"/>
    </row>
    <row r="30" spans="1:6" ht="10.5" customHeight="1" x14ac:dyDescent="0.2">
      <c r="B30" s="33" t="s">
        <v>320</v>
      </c>
      <c r="C30" s="30">
        <v>88642</v>
      </c>
      <c r="D30" s="222">
        <v>1242</v>
      </c>
      <c r="E30" s="179">
        <v>1.0798791265180352E-2</v>
      </c>
      <c r="F30" s="34"/>
    </row>
    <row r="31" spans="1:6" ht="10.5" customHeight="1" x14ac:dyDescent="0.2">
      <c r="B31" s="33" t="s">
        <v>321</v>
      </c>
      <c r="C31" s="30">
        <v>618065</v>
      </c>
      <c r="D31" s="222">
        <v>33337</v>
      </c>
      <c r="E31" s="179">
        <v>4.5471537578042565E-2</v>
      </c>
      <c r="F31" s="34"/>
    </row>
    <row r="32" spans="1:6" ht="10.5" customHeight="1" x14ac:dyDescent="0.2">
      <c r="B32" s="33" t="s">
        <v>323</v>
      </c>
      <c r="C32" s="30">
        <v>99458</v>
      </c>
      <c r="D32" s="222">
        <v>10147</v>
      </c>
      <c r="E32" s="179">
        <v>6.7707270990112756E-2</v>
      </c>
      <c r="F32" s="34"/>
    </row>
    <row r="33" spans="1:6" ht="10.5" customHeight="1" x14ac:dyDescent="0.2">
      <c r="B33" s="16" t="s">
        <v>195</v>
      </c>
      <c r="C33" s="30">
        <v>1007894.8</v>
      </c>
      <c r="D33" s="222">
        <v>206771.5</v>
      </c>
      <c r="E33" s="179">
        <v>3.1879814406054363E-2</v>
      </c>
      <c r="F33" s="34"/>
    </row>
    <row r="34" spans="1:6" ht="10.5" customHeight="1" x14ac:dyDescent="0.2">
      <c r="B34" s="16" t="s">
        <v>196</v>
      </c>
      <c r="C34" s="30"/>
      <c r="D34" s="222"/>
      <c r="E34" s="179"/>
      <c r="F34" s="34"/>
    </row>
    <row r="35" spans="1:6" ht="10.5" customHeight="1" x14ac:dyDescent="0.2">
      <c r="B35" s="16" t="s">
        <v>197</v>
      </c>
      <c r="C35" s="30">
        <v>2</v>
      </c>
      <c r="D35" s="222"/>
      <c r="E35" s="179"/>
      <c r="F35" s="34"/>
    </row>
    <row r="36" spans="1:6" ht="10.5" customHeight="1" x14ac:dyDescent="0.2">
      <c r="B36" s="16" t="s">
        <v>198</v>
      </c>
      <c r="C36" s="30">
        <v>90</v>
      </c>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2166602</v>
      </c>
      <c r="D39" s="222">
        <v>85636</v>
      </c>
      <c r="E39" s="344">
        <v>-1.5969028441766175E-2</v>
      </c>
      <c r="F39" s="34"/>
    </row>
    <row r="40" spans="1:6" ht="10.5" customHeight="1" x14ac:dyDescent="0.2">
      <c r="B40" s="16" t="s">
        <v>23</v>
      </c>
      <c r="C40" s="343">
        <v>10206</v>
      </c>
      <c r="D40" s="222">
        <v>1</v>
      </c>
      <c r="E40" s="344">
        <v>-0.15576143601621306</v>
      </c>
      <c r="F40" s="34"/>
    </row>
    <row r="41" spans="1:6" s="28" customFormat="1" ht="10.5" customHeight="1" x14ac:dyDescent="0.2">
      <c r="A41" s="24"/>
      <c r="B41" s="33" t="s">
        <v>193</v>
      </c>
      <c r="C41" s="343">
        <v>57419.259999999966</v>
      </c>
      <c r="D41" s="222">
        <v>5818.77</v>
      </c>
      <c r="E41" s="344">
        <v>-0.13182963441422091</v>
      </c>
      <c r="F41" s="27"/>
    </row>
    <row r="42" spans="1:6" ht="10.5" customHeight="1" x14ac:dyDescent="0.2">
      <c r="B42" s="33" t="s">
        <v>194</v>
      </c>
      <c r="C42" s="343">
        <v>1025775.5</v>
      </c>
      <c r="D42" s="222">
        <v>206317.5</v>
      </c>
      <c r="E42" s="344">
        <v>4.593538151093246E-2</v>
      </c>
      <c r="F42" s="34"/>
    </row>
    <row r="43" spans="1:6" ht="10.5" customHeight="1" x14ac:dyDescent="0.2">
      <c r="B43" s="33" t="s">
        <v>322</v>
      </c>
      <c r="C43" s="343">
        <v>76510</v>
      </c>
      <c r="D43" s="222">
        <v>64940</v>
      </c>
      <c r="E43" s="344">
        <v>3.3199867659669202E-2</v>
      </c>
      <c r="F43" s="34"/>
    </row>
    <row r="44" spans="1:6" ht="10.5" customHeight="1" x14ac:dyDescent="0.2">
      <c r="B44" s="33" t="s">
        <v>324</v>
      </c>
      <c r="C44" s="343">
        <v>3</v>
      </c>
      <c r="D44" s="222">
        <v>1</v>
      </c>
      <c r="E44" s="344"/>
      <c r="F44" s="34"/>
    </row>
    <row r="45" spans="1:6" ht="10.5" customHeight="1" x14ac:dyDescent="0.2">
      <c r="B45" s="33" t="s">
        <v>325</v>
      </c>
      <c r="C45" s="343">
        <v>93929.5</v>
      </c>
      <c r="D45" s="222">
        <v>93628.5</v>
      </c>
      <c r="E45" s="344">
        <v>4.3811883938791096E-2</v>
      </c>
      <c r="F45" s="34"/>
    </row>
    <row r="46" spans="1:6" ht="10.5" customHeight="1" x14ac:dyDescent="0.2">
      <c r="B46" s="33" t="s">
        <v>320</v>
      </c>
      <c r="C46" s="343">
        <v>97511</v>
      </c>
      <c r="D46" s="222">
        <v>1418</v>
      </c>
      <c r="E46" s="344">
        <v>1.2102340546992663E-2</v>
      </c>
      <c r="F46" s="34"/>
    </row>
    <row r="47" spans="1:6" ht="10.5" customHeight="1" x14ac:dyDescent="0.2">
      <c r="B47" s="33" t="s">
        <v>321</v>
      </c>
      <c r="C47" s="30">
        <v>620988</v>
      </c>
      <c r="D47" s="222">
        <v>33340</v>
      </c>
      <c r="E47" s="179">
        <v>4.6309791188924088E-2</v>
      </c>
      <c r="F47" s="34"/>
    </row>
    <row r="48" spans="1:6" ht="10.5" customHeight="1" x14ac:dyDescent="0.2">
      <c r="B48" s="33" t="s">
        <v>323</v>
      </c>
      <c r="C48" s="30">
        <v>136834</v>
      </c>
      <c r="D48" s="222">
        <v>12990</v>
      </c>
      <c r="E48" s="179">
        <v>7.8877237246708143E-2</v>
      </c>
      <c r="F48" s="34"/>
    </row>
    <row r="49" spans="1:6" ht="10.5" customHeight="1" x14ac:dyDescent="0.2">
      <c r="B49" s="16" t="s">
        <v>195</v>
      </c>
      <c r="C49" s="30">
        <v>1083194.76</v>
      </c>
      <c r="D49" s="222">
        <v>212136.27</v>
      </c>
      <c r="E49" s="179">
        <v>3.4704631187245205E-2</v>
      </c>
      <c r="F49" s="34"/>
    </row>
    <row r="50" spans="1:6" ht="10.5" customHeight="1" x14ac:dyDescent="0.2">
      <c r="B50" s="16" t="s">
        <v>196</v>
      </c>
      <c r="C50" s="30"/>
      <c r="D50" s="222"/>
      <c r="E50" s="179"/>
      <c r="F50" s="34"/>
    </row>
    <row r="51" spans="1:6" s="28" customFormat="1" ht="10.5" customHeight="1" x14ac:dyDescent="0.2">
      <c r="A51" s="24"/>
      <c r="B51" s="16" t="s">
        <v>197</v>
      </c>
      <c r="C51" s="30">
        <v>2</v>
      </c>
      <c r="D51" s="222"/>
      <c r="E51" s="179"/>
      <c r="F51" s="27"/>
    </row>
    <row r="52" spans="1:6" ht="10.5" customHeight="1" x14ac:dyDescent="0.2">
      <c r="B52" s="16" t="s">
        <v>198</v>
      </c>
      <c r="C52" s="30">
        <v>90</v>
      </c>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v>2</v>
      </c>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461</v>
      </c>
      <c r="D59" s="222"/>
      <c r="E59" s="179">
        <v>-9.0729783037475364E-2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848</v>
      </c>
      <c r="D61" s="222"/>
      <c r="E61" s="179">
        <v>0.11432325886990791</v>
      </c>
      <c r="F61" s="36"/>
    </row>
    <row r="62" spans="1:6" s="28" customFormat="1" ht="10.5" customHeight="1" x14ac:dyDescent="0.2">
      <c r="A62" s="24"/>
      <c r="B62" s="16" t="s">
        <v>200</v>
      </c>
      <c r="C62" s="30">
        <v>14</v>
      </c>
      <c r="D62" s="222"/>
      <c r="E62" s="179">
        <v>-0.22222222222222221</v>
      </c>
      <c r="F62" s="36"/>
    </row>
    <row r="63" spans="1:6" s="28" customFormat="1" ht="10.5" customHeight="1" x14ac:dyDescent="0.2">
      <c r="A63" s="24"/>
      <c r="B63" s="16" t="s">
        <v>201</v>
      </c>
      <c r="C63" s="30">
        <v>163</v>
      </c>
      <c r="D63" s="222">
        <v>2</v>
      </c>
      <c r="E63" s="179">
        <v>0.17266187050359716</v>
      </c>
      <c r="F63" s="36"/>
    </row>
    <row r="64" spans="1:6" s="28" customFormat="1" ht="10.5" customHeight="1" x14ac:dyDescent="0.2">
      <c r="A64" s="24"/>
      <c r="B64" s="16" t="s">
        <v>202</v>
      </c>
      <c r="C64" s="30">
        <v>1092</v>
      </c>
      <c r="D64" s="222"/>
      <c r="E64" s="179">
        <v>-7.6923076923076872E-2</v>
      </c>
      <c r="F64" s="36"/>
    </row>
    <row r="65" spans="1:6" s="28" customFormat="1" ht="10.5" customHeight="1" x14ac:dyDescent="0.2">
      <c r="A65" s="24"/>
      <c r="B65" s="16" t="s">
        <v>203</v>
      </c>
      <c r="C65" s="30">
        <v>949</v>
      </c>
      <c r="D65" s="222"/>
      <c r="E65" s="179">
        <v>-0.15569395017793597</v>
      </c>
      <c r="F65" s="36"/>
    </row>
    <row r="66" spans="1:6" s="28" customFormat="1" ht="10.5" customHeight="1" x14ac:dyDescent="0.2">
      <c r="A66" s="24"/>
      <c r="B66" s="16" t="s">
        <v>204</v>
      </c>
      <c r="C66" s="30">
        <v>290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81556</v>
      </c>
      <c r="D69" s="222"/>
      <c r="E69" s="179">
        <v>0.15019885482187689</v>
      </c>
      <c r="F69" s="36"/>
    </row>
    <row r="70" spans="1:6" s="28" customFormat="1" ht="10.5" customHeight="1" x14ac:dyDescent="0.2">
      <c r="A70" s="24"/>
      <c r="B70" s="16" t="s">
        <v>23</v>
      </c>
      <c r="C70" s="30">
        <v>68</v>
      </c>
      <c r="D70" s="222"/>
      <c r="E70" s="179">
        <v>-4.2253521126760618E-2</v>
      </c>
      <c r="F70" s="36"/>
    </row>
    <row r="71" spans="1:6" s="28" customFormat="1" ht="10.5" customHeight="1" x14ac:dyDescent="0.2">
      <c r="A71" s="24"/>
      <c r="B71" s="33" t="s">
        <v>193</v>
      </c>
      <c r="C71" s="30">
        <v>1917.759999999997</v>
      </c>
      <c r="D71" s="222"/>
      <c r="E71" s="179">
        <v>-0.23533680491870124</v>
      </c>
      <c r="F71" s="36"/>
    </row>
    <row r="72" spans="1:6" ht="10.5" customHeight="1" x14ac:dyDescent="0.2">
      <c r="B72" s="33" t="s">
        <v>194</v>
      </c>
      <c r="C72" s="30">
        <v>13610</v>
      </c>
      <c r="D72" s="222"/>
      <c r="E72" s="179">
        <v>-0.13685946220192791</v>
      </c>
      <c r="F72" s="34"/>
    </row>
    <row r="73" spans="1:6" ht="10.5" customHeight="1" x14ac:dyDescent="0.2">
      <c r="B73" s="33" t="s">
        <v>322</v>
      </c>
      <c r="C73" s="343">
        <v>1084</v>
      </c>
      <c r="D73" s="222"/>
      <c r="E73" s="344">
        <v>0.2290249433106577</v>
      </c>
      <c r="F73" s="34"/>
    </row>
    <row r="74" spans="1:6" ht="10.5" customHeight="1" x14ac:dyDescent="0.2">
      <c r="B74" s="33" t="s">
        <v>324</v>
      </c>
      <c r="C74" s="343"/>
      <c r="D74" s="222"/>
      <c r="E74" s="344"/>
      <c r="F74" s="34"/>
    </row>
    <row r="75" spans="1:6" ht="10.5" customHeight="1" x14ac:dyDescent="0.2">
      <c r="B75" s="33" t="s">
        <v>325</v>
      </c>
      <c r="C75" s="343">
        <v>91</v>
      </c>
      <c r="D75" s="222"/>
      <c r="E75" s="344">
        <v>-0.56872037914691942</v>
      </c>
      <c r="F75" s="34"/>
    </row>
    <row r="76" spans="1:6" ht="10.5" customHeight="1" x14ac:dyDescent="0.2">
      <c r="B76" s="33" t="s">
        <v>320</v>
      </c>
      <c r="C76" s="343">
        <v>1547</v>
      </c>
      <c r="D76" s="222"/>
      <c r="E76" s="344">
        <v>-6.6385033192516651E-2</v>
      </c>
      <c r="F76" s="34"/>
    </row>
    <row r="77" spans="1:6" ht="10.5" customHeight="1" x14ac:dyDescent="0.2">
      <c r="B77" s="33" t="s">
        <v>321</v>
      </c>
      <c r="C77" s="343">
        <v>6349</v>
      </c>
      <c r="D77" s="222"/>
      <c r="E77" s="344">
        <v>-0.12572294133847428</v>
      </c>
      <c r="F77" s="34"/>
    </row>
    <row r="78" spans="1:6" ht="10.5" customHeight="1" x14ac:dyDescent="0.2">
      <c r="B78" s="33" t="s">
        <v>323</v>
      </c>
      <c r="C78" s="343">
        <v>4539</v>
      </c>
      <c r="D78" s="222"/>
      <c r="E78" s="344">
        <v>-0.21143154968728284</v>
      </c>
      <c r="F78" s="34"/>
    </row>
    <row r="79" spans="1:6" ht="10.5" customHeight="1" x14ac:dyDescent="0.2">
      <c r="B79" s="16" t="s">
        <v>195</v>
      </c>
      <c r="C79" s="343">
        <v>15527.759999999997</v>
      </c>
      <c r="D79" s="222"/>
      <c r="E79" s="344">
        <v>-0.15037333155321941</v>
      </c>
      <c r="F79" s="34"/>
    </row>
    <row r="80" spans="1:6" ht="10.5" customHeight="1" x14ac:dyDescent="0.2">
      <c r="B80" s="16" t="s">
        <v>196</v>
      </c>
      <c r="C80" s="343">
        <v>1</v>
      </c>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12</v>
      </c>
      <c r="D83" s="222"/>
      <c r="E83" s="346"/>
      <c r="F83" s="47"/>
    </row>
    <row r="84" spans="1:6" s="28" customFormat="1" ht="10.5" customHeight="1" x14ac:dyDescent="0.2">
      <c r="A84" s="24"/>
      <c r="B84" s="16" t="s">
        <v>201</v>
      </c>
      <c r="C84" s="345">
        <v>77</v>
      </c>
      <c r="D84" s="222"/>
      <c r="E84" s="346">
        <v>-0.60103626943005184</v>
      </c>
      <c r="F84" s="47"/>
    </row>
    <row r="85" spans="1:6" s="28" customFormat="1" ht="10.5" customHeight="1" x14ac:dyDescent="0.2">
      <c r="A85" s="24"/>
      <c r="B85" s="16" t="s">
        <v>202</v>
      </c>
      <c r="C85" s="46">
        <v>409</v>
      </c>
      <c r="D85" s="222"/>
      <c r="E85" s="190">
        <v>-0.61882572227399812</v>
      </c>
      <c r="F85" s="47"/>
    </row>
    <row r="86" spans="1:6" s="28" customFormat="1" ht="10.5" customHeight="1" x14ac:dyDescent="0.2">
      <c r="A86" s="24"/>
      <c r="B86" s="16" t="s">
        <v>203</v>
      </c>
      <c r="C86" s="46">
        <v>349</v>
      </c>
      <c r="D86" s="222"/>
      <c r="E86" s="190">
        <v>0.22887323943661975</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2248621</v>
      </c>
      <c r="D90" s="222">
        <v>85636</v>
      </c>
      <c r="E90" s="190">
        <v>-1.0809464924447676E-2</v>
      </c>
      <c r="F90" s="47"/>
    </row>
    <row r="91" spans="1:6" ht="10.5" customHeight="1" x14ac:dyDescent="0.2">
      <c r="B91" s="16" t="s">
        <v>23</v>
      </c>
      <c r="C91" s="46">
        <v>10274</v>
      </c>
      <c r="D91" s="222">
        <v>1</v>
      </c>
      <c r="E91" s="190">
        <v>-0.15523762539056074</v>
      </c>
      <c r="F91" s="47"/>
    </row>
    <row r="92" spans="1:6" ht="10.5" customHeight="1" x14ac:dyDescent="0.2">
      <c r="B92" s="33" t="s">
        <v>193</v>
      </c>
      <c r="C92" s="46">
        <v>60191.01999999996</v>
      </c>
      <c r="D92" s="222">
        <v>5818.77</v>
      </c>
      <c r="E92" s="190">
        <v>-0.13294685611771351</v>
      </c>
      <c r="F92" s="47"/>
    </row>
    <row r="93" spans="1:6" ht="10.5" customHeight="1" x14ac:dyDescent="0.2">
      <c r="B93" s="33" t="s">
        <v>194</v>
      </c>
      <c r="C93" s="46">
        <v>1039385.5</v>
      </c>
      <c r="D93" s="222">
        <v>206317.5</v>
      </c>
      <c r="E93" s="190">
        <v>4.3042930034164817E-2</v>
      </c>
      <c r="F93" s="47"/>
    </row>
    <row r="94" spans="1:6" ht="10.5" customHeight="1" x14ac:dyDescent="0.2">
      <c r="B94" s="33" t="s">
        <v>322</v>
      </c>
      <c r="C94" s="46">
        <v>77594</v>
      </c>
      <c r="D94" s="222">
        <v>64940</v>
      </c>
      <c r="E94" s="190">
        <v>3.5504814268651597E-2</v>
      </c>
      <c r="F94" s="47"/>
    </row>
    <row r="95" spans="1:6" ht="10.5" customHeight="1" x14ac:dyDescent="0.2">
      <c r="B95" s="33" t="s">
        <v>324</v>
      </c>
      <c r="C95" s="46">
        <v>3</v>
      </c>
      <c r="D95" s="222">
        <v>1</v>
      </c>
      <c r="E95" s="190"/>
      <c r="F95" s="47"/>
    </row>
    <row r="96" spans="1:6" ht="10.5" customHeight="1" x14ac:dyDescent="0.2">
      <c r="B96" s="33" t="s">
        <v>325</v>
      </c>
      <c r="C96" s="46">
        <v>94020.5</v>
      </c>
      <c r="D96" s="222">
        <v>93628.5</v>
      </c>
      <c r="E96" s="190">
        <v>4.2378988447637322E-2</v>
      </c>
      <c r="F96" s="47"/>
    </row>
    <row r="97" spans="2:6" ht="10.5" customHeight="1" x14ac:dyDescent="0.2">
      <c r="B97" s="33" t="s">
        <v>320</v>
      </c>
      <c r="C97" s="46">
        <v>99058</v>
      </c>
      <c r="D97" s="222">
        <v>1418</v>
      </c>
      <c r="E97" s="190">
        <v>1.0775290300197859E-2</v>
      </c>
      <c r="F97" s="47"/>
    </row>
    <row r="98" spans="2:6" ht="10.5" customHeight="1" x14ac:dyDescent="0.2">
      <c r="B98" s="33" t="s">
        <v>321</v>
      </c>
      <c r="C98" s="46">
        <v>627337</v>
      </c>
      <c r="D98" s="222">
        <v>33340</v>
      </c>
      <c r="E98" s="190">
        <v>4.4230273068504244E-2</v>
      </c>
      <c r="F98" s="47"/>
    </row>
    <row r="99" spans="2:6" ht="10.5" customHeight="1" x14ac:dyDescent="0.2">
      <c r="B99" s="33" t="s">
        <v>323</v>
      </c>
      <c r="C99" s="46">
        <v>141373</v>
      </c>
      <c r="D99" s="222">
        <v>12990</v>
      </c>
      <c r="E99" s="190">
        <v>6.6273965577059446E-2</v>
      </c>
      <c r="F99" s="47"/>
    </row>
    <row r="100" spans="2:6" ht="10.5" customHeight="1" x14ac:dyDescent="0.2">
      <c r="B100" s="16" t="s">
        <v>195</v>
      </c>
      <c r="C100" s="46">
        <v>1099576.52</v>
      </c>
      <c r="D100" s="222">
        <v>212136.27</v>
      </c>
      <c r="E100" s="190">
        <v>3.1581167751551176E-2</v>
      </c>
      <c r="F100" s="47"/>
    </row>
    <row r="101" spans="2:6" ht="10.5" customHeight="1" x14ac:dyDescent="0.2">
      <c r="B101" s="16" t="s">
        <v>196</v>
      </c>
      <c r="C101" s="46">
        <v>1</v>
      </c>
      <c r="D101" s="222"/>
      <c r="E101" s="190"/>
      <c r="F101" s="47"/>
    </row>
    <row r="102" spans="2:6" ht="10.5" customHeight="1" x14ac:dyDescent="0.2">
      <c r="B102" s="16" t="s">
        <v>197</v>
      </c>
      <c r="C102" s="46">
        <v>2</v>
      </c>
      <c r="D102" s="222"/>
      <c r="E102" s="190">
        <v>-0.33333333333333337</v>
      </c>
      <c r="F102" s="47"/>
    </row>
    <row r="103" spans="2:6" ht="10.5" customHeight="1" x14ac:dyDescent="0.2">
      <c r="B103" s="16" t="s">
        <v>198</v>
      </c>
      <c r="C103" s="46">
        <v>90</v>
      </c>
      <c r="D103" s="222"/>
      <c r="E103" s="190"/>
      <c r="F103" s="47"/>
    </row>
    <row r="104" spans="2:6" ht="10.5" customHeight="1" x14ac:dyDescent="0.2">
      <c r="B104" s="16" t="s">
        <v>200</v>
      </c>
      <c r="C104" s="46">
        <v>26</v>
      </c>
      <c r="D104" s="222"/>
      <c r="E104" s="190">
        <v>-0.56666666666666665</v>
      </c>
      <c r="F104" s="47"/>
    </row>
    <row r="105" spans="2:6" ht="10.5" customHeight="1" x14ac:dyDescent="0.2">
      <c r="B105" s="16" t="s">
        <v>201</v>
      </c>
      <c r="C105" s="46">
        <v>240</v>
      </c>
      <c r="D105" s="222">
        <v>2</v>
      </c>
      <c r="E105" s="190">
        <v>-0.27710843373493976</v>
      </c>
      <c r="F105" s="47"/>
    </row>
    <row r="106" spans="2:6" ht="10.5" customHeight="1" x14ac:dyDescent="0.2">
      <c r="B106" s="16" t="s">
        <v>202</v>
      </c>
      <c r="C106" s="46">
        <v>1501</v>
      </c>
      <c r="D106" s="222"/>
      <c r="E106" s="190">
        <v>-0.3346631205673759</v>
      </c>
      <c r="F106" s="47"/>
    </row>
    <row r="107" spans="2:6" ht="10.5" customHeight="1" x14ac:dyDescent="0.2">
      <c r="B107" s="16" t="s">
        <v>203</v>
      </c>
      <c r="C107" s="46">
        <v>1298</v>
      </c>
      <c r="D107" s="222"/>
      <c r="E107" s="190">
        <v>-7.8125E-2</v>
      </c>
      <c r="F107" s="47"/>
    </row>
    <row r="108" spans="2:6" ht="10.5" customHeight="1" x14ac:dyDescent="0.2">
      <c r="B108" s="16" t="s">
        <v>204</v>
      </c>
      <c r="C108" s="46">
        <v>290</v>
      </c>
      <c r="D108" s="222"/>
      <c r="E108" s="190">
        <v>0.61111111111111116</v>
      </c>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30.9.2024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2335991.8799999966</v>
      </c>
      <c r="D119" s="222">
        <v>3942.9</v>
      </c>
      <c r="E119" s="239">
        <v>-1.3193271627561787E-2</v>
      </c>
      <c r="F119" s="20"/>
    </row>
    <row r="120" spans="1:6" ht="10.5" customHeight="1" x14ac:dyDescent="0.2">
      <c r="A120" s="2"/>
      <c r="B120" s="37" t="s">
        <v>206</v>
      </c>
      <c r="C120" s="238">
        <v>10717</v>
      </c>
      <c r="D120" s="222"/>
      <c r="E120" s="239"/>
      <c r="F120" s="20"/>
    </row>
    <row r="121" spans="1:6" ht="10.5" customHeight="1" x14ac:dyDescent="0.2">
      <c r="A121" s="2"/>
      <c r="B121" s="37" t="s">
        <v>226</v>
      </c>
      <c r="C121" s="238">
        <v>35426.400000000001</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2382236.2799999965</v>
      </c>
      <c r="D126" s="222">
        <v>3942.9</v>
      </c>
      <c r="E126" s="239">
        <v>-9.0324078242864814E-2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3779816.7600000999</v>
      </c>
      <c r="D129" s="222">
        <v>24961.280000000006</v>
      </c>
      <c r="E129" s="239">
        <v>0.24218883244460399</v>
      </c>
      <c r="F129" s="20"/>
    </row>
    <row r="130" spans="1:6" ht="10.5" customHeight="1" x14ac:dyDescent="0.2">
      <c r="A130" s="2"/>
      <c r="B130" s="37" t="s">
        <v>208</v>
      </c>
      <c r="C130" s="238">
        <v>163738.98999999778</v>
      </c>
      <c r="D130" s="222">
        <v>84129.589999999371</v>
      </c>
      <c r="E130" s="239">
        <v>-0.1798651803038066</v>
      </c>
      <c r="F130" s="20"/>
    </row>
    <row r="131" spans="1:6" ht="10.5" customHeight="1" x14ac:dyDescent="0.2">
      <c r="A131" s="2"/>
      <c r="B131" s="37" t="s">
        <v>209</v>
      </c>
      <c r="C131" s="238">
        <v>52403860.4999988</v>
      </c>
      <c r="D131" s="222">
        <v>135388.33999999991</v>
      </c>
      <c r="E131" s="239">
        <v>8.6656058708360906E-3</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56347504.249998897</v>
      </c>
      <c r="D135" s="222">
        <v>244479.20999999926</v>
      </c>
      <c r="E135" s="239">
        <v>2.0858996195913138E-2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209313.19999999998</v>
      </c>
      <c r="D138" s="222">
        <v>795</v>
      </c>
      <c r="E138" s="239">
        <v>-3.0960547813039141E-2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209313.19999999998</v>
      </c>
      <c r="D141" s="222">
        <v>795</v>
      </c>
      <c r="E141" s="239">
        <v>-3.0960547813039141E-2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30625.550000000017</v>
      </c>
      <c r="D144" s="222">
        <v>268</v>
      </c>
      <c r="E144" s="239">
        <v>0.17579611965454367</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30625.550000000017</v>
      </c>
      <c r="D147" s="222">
        <v>268</v>
      </c>
      <c r="E147" s="182">
        <v>0.17579611965454367</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654.85</v>
      </c>
      <c r="D150" s="222"/>
      <c r="E150" s="182">
        <v>0.26370127363952145</v>
      </c>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654.85</v>
      </c>
      <c r="D152" s="222"/>
      <c r="E152" s="182">
        <v>0.26370127363952145</v>
      </c>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192</v>
      </c>
      <c r="D155" s="222"/>
      <c r="E155" s="182">
        <v>0.19254658385093171</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192</v>
      </c>
      <c r="D157" s="222"/>
      <c r="E157" s="182">
        <v>0.19254658385093171</v>
      </c>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42170.65</v>
      </c>
      <c r="D161" s="222"/>
      <c r="E161" s="182">
        <v>-8.8096479937999406E-2</v>
      </c>
      <c r="F161" s="56"/>
    </row>
    <row r="162" spans="1:6" s="57" customFormat="1" ht="10.5" customHeight="1" x14ac:dyDescent="0.2">
      <c r="A162" s="6"/>
      <c r="B162" s="37" t="s">
        <v>206</v>
      </c>
      <c r="C162" s="55">
        <v>198</v>
      </c>
      <c r="D162" s="222"/>
      <c r="E162" s="182"/>
      <c r="F162" s="56"/>
    </row>
    <row r="163" spans="1:6" s="57" customFormat="1" ht="10.5" customHeight="1" x14ac:dyDescent="0.2">
      <c r="A163" s="6"/>
      <c r="B163" s="37" t="s">
        <v>226</v>
      </c>
      <c r="C163" s="55">
        <v>788.2</v>
      </c>
      <c r="D163" s="222"/>
      <c r="E163" s="182"/>
      <c r="F163" s="56"/>
    </row>
    <row r="164" spans="1:6" s="57" customFormat="1" ht="10.5" customHeight="1" x14ac:dyDescent="0.2">
      <c r="A164" s="6"/>
      <c r="B164" s="37" t="s">
        <v>207</v>
      </c>
      <c r="C164" s="55">
        <v>11520.829999999991</v>
      </c>
      <c r="D164" s="222"/>
      <c r="E164" s="182">
        <v>-0.31752478385398963</v>
      </c>
      <c r="F164" s="56"/>
    </row>
    <row r="165" spans="1:6" s="57" customFormat="1" ht="10.5" customHeight="1" x14ac:dyDescent="0.2">
      <c r="A165" s="6"/>
      <c r="B165" s="37" t="s">
        <v>208</v>
      </c>
      <c r="C165" s="55">
        <v>2999.0999999999995</v>
      </c>
      <c r="D165" s="222"/>
      <c r="E165" s="182">
        <v>0.264269454514795</v>
      </c>
      <c r="F165" s="56"/>
    </row>
    <row r="166" spans="1:6" s="57" customFormat="1" ht="10.5" customHeight="1" x14ac:dyDescent="0.2">
      <c r="A166" s="6"/>
      <c r="B166" s="37" t="s">
        <v>209</v>
      </c>
      <c r="C166" s="55">
        <v>116323.65000000001</v>
      </c>
      <c r="D166" s="222"/>
      <c r="E166" s="182">
        <v>0.13911427439120971</v>
      </c>
      <c r="F166" s="56"/>
    </row>
    <row r="167" spans="1:6" s="57" customFormat="1" ht="10.5" customHeight="1" x14ac:dyDescent="0.2">
      <c r="A167" s="6"/>
      <c r="B167" s="37" t="s">
        <v>210</v>
      </c>
      <c r="C167" s="55">
        <v>1198.6999999999998</v>
      </c>
      <c r="D167" s="222"/>
      <c r="E167" s="182"/>
      <c r="F167" s="56"/>
    </row>
    <row r="168" spans="1:6" s="57" customFormat="1" ht="10.5" customHeight="1" x14ac:dyDescent="0.2">
      <c r="A168" s="6"/>
      <c r="B168" s="37" t="s">
        <v>211</v>
      </c>
      <c r="C168" s="55">
        <v>3646.45</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178890.58000000002</v>
      </c>
      <c r="D170" s="222"/>
      <c r="E170" s="182">
        <v>-5.2413659691696535E-2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59155196.709998891</v>
      </c>
      <c r="D172" s="222">
        <v>249485.10999999929</v>
      </c>
      <c r="E172" s="182">
        <v>1.5524893116740657E-2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2960.1000000000004</v>
      </c>
      <c r="D176" s="222">
        <v>984.5</v>
      </c>
      <c r="E176" s="182">
        <v>5.5745773592981385E-2</v>
      </c>
      <c r="F176" s="59"/>
    </row>
    <row r="177" spans="1:6" s="60" customFormat="1" ht="10.5" customHeight="1" x14ac:dyDescent="0.2">
      <c r="A177" s="24"/>
      <c r="B177" s="37" t="s">
        <v>214</v>
      </c>
      <c r="C177" s="55">
        <v>5984218</v>
      </c>
      <c r="D177" s="222">
        <v>2028009</v>
      </c>
      <c r="E177" s="182">
        <v>5.3116285320700118E-3</v>
      </c>
      <c r="F177" s="59"/>
    </row>
    <row r="178" spans="1:6" s="60" customFormat="1" ht="10.5" customHeight="1" x14ac:dyDescent="0.2">
      <c r="A178" s="24"/>
      <c r="B178" s="37" t="s">
        <v>215</v>
      </c>
      <c r="C178" s="55">
        <v>449</v>
      </c>
      <c r="D178" s="222">
        <v>112</v>
      </c>
      <c r="E178" s="182">
        <v>-0.59874888293118855</v>
      </c>
      <c r="F178" s="59"/>
    </row>
    <row r="179" spans="1:6" s="60" customFormat="1" ht="10.5" customHeight="1" x14ac:dyDescent="0.2">
      <c r="A179" s="24"/>
      <c r="B179" s="37" t="s">
        <v>216</v>
      </c>
      <c r="C179" s="55">
        <v>1408.5</v>
      </c>
      <c r="D179" s="222">
        <v>256.5</v>
      </c>
      <c r="E179" s="182">
        <v>-0.23255053669699777</v>
      </c>
      <c r="F179" s="59"/>
    </row>
    <row r="180" spans="1:6" s="60" customFormat="1" ht="10.5" customHeight="1" x14ac:dyDescent="0.2">
      <c r="A180" s="24"/>
      <c r="B180" s="37" t="s">
        <v>217</v>
      </c>
      <c r="C180" s="55">
        <v>10780.720000000001</v>
      </c>
      <c r="D180" s="222">
        <v>2808.1</v>
      </c>
      <c r="E180" s="182">
        <v>-6.4027365386954527E-2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5999816.3200000003</v>
      </c>
      <c r="D186" s="342">
        <v>2032170.1</v>
      </c>
      <c r="E186" s="194">
        <v>5.0151826428965762E-3</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14801490.731756544</v>
      </c>
      <c r="D189" s="222"/>
      <c r="E189" s="185">
        <v>2.0933247919842968E-2</v>
      </c>
      <c r="F189" s="69"/>
    </row>
    <row r="190" spans="1:6" ht="10.5" customHeight="1" x14ac:dyDescent="0.2">
      <c r="A190" s="2"/>
      <c r="B190" s="82" t="s">
        <v>76</v>
      </c>
      <c r="C190" s="55">
        <v>47627825.580093011</v>
      </c>
      <c r="D190" s="222"/>
      <c r="E190" s="185">
        <v>6.8212568032169241E-2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62429453.311849557</v>
      </c>
      <c r="D192" s="227"/>
      <c r="E192" s="355">
        <v>5.660950911845064E-2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view="pageBreakPreview" topLeftCell="A42" zoomScaleNormal="100" zoomScaleSheetLayoutView="100" workbookViewId="0">
      <selection activeCell="A71" sqref="A71"/>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7" width="69.28515625" style="781" bestFit="1" customWidth="1"/>
    <col min="8" max="11" width="15.7109375" style="781" customWidth="1"/>
    <col min="12" max="16384" width="11.42578125" style="781"/>
  </cols>
  <sheetData>
    <row r="1" spans="1:11" ht="42.75" customHeight="1" x14ac:dyDescent="0.2">
      <c r="A1" s="851" t="s">
        <v>661</v>
      </c>
      <c r="B1" s="850"/>
      <c r="C1" s="850"/>
      <c r="D1" s="850"/>
      <c r="E1" s="849"/>
      <c r="G1" s="851" t="str">
        <f>A1</f>
        <v xml:space="preserve">RÉSULTATS  DE SYNTHESE           </v>
      </c>
      <c r="H1" s="850"/>
      <c r="I1" s="850"/>
      <c r="J1" s="850"/>
      <c r="K1" s="849"/>
    </row>
    <row r="2" spans="1:11" ht="42.75" customHeight="1" x14ac:dyDescent="0.2">
      <c r="A2" s="848" t="s">
        <v>660</v>
      </c>
      <c r="B2" s="847"/>
      <c r="C2" s="847"/>
      <c r="D2" s="847"/>
      <c r="E2" s="846"/>
      <c r="G2" s="848" t="s">
        <v>662</v>
      </c>
      <c r="H2" s="898"/>
      <c r="I2" s="898"/>
      <c r="J2" s="898"/>
      <c r="K2" s="897"/>
    </row>
    <row r="3" spans="1:11" ht="42.75" customHeight="1" thickBot="1" x14ac:dyDescent="0.25">
      <c r="A3" s="845" t="s">
        <v>500</v>
      </c>
      <c r="B3" s="844"/>
      <c r="C3" s="844"/>
      <c r="D3" s="844"/>
      <c r="E3" s="843"/>
      <c r="G3" s="845" t="str">
        <f>A3</f>
        <v>PERIODE DU 1.1 AU 30.9.2024</v>
      </c>
      <c r="H3" s="896"/>
      <c r="I3" s="896"/>
      <c r="J3" s="896"/>
      <c r="K3" s="895"/>
    </row>
    <row r="4" spans="1:11" ht="30.75" customHeight="1" x14ac:dyDescent="0.2">
      <c r="A4" s="842" t="s">
        <v>659</v>
      </c>
      <c r="B4" s="841" t="s">
        <v>658</v>
      </c>
      <c r="C4" s="840" t="s">
        <v>657</v>
      </c>
      <c r="D4" s="839" t="s">
        <v>656</v>
      </c>
      <c r="E4" s="838" t="s">
        <v>6</v>
      </c>
      <c r="G4" s="842" t="str">
        <f>A4</f>
        <v xml:space="preserve">  PRESTATIONS</v>
      </c>
      <c r="H4" s="894" t="str">
        <f>B4</f>
        <v>maladie</v>
      </c>
      <c r="I4" s="893" t="str">
        <f>C4</f>
        <v>maternité</v>
      </c>
      <c r="J4" s="893" t="str">
        <f>D4</f>
        <v>AT</v>
      </c>
      <c r="K4" s="893" t="str">
        <f>E4</f>
        <v>TOTAL</v>
      </c>
    </row>
    <row r="5" spans="1:11" ht="13.5" thickBot="1" x14ac:dyDescent="0.25">
      <c r="A5" s="837"/>
      <c r="B5" s="836"/>
      <c r="C5" s="791"/>
      <c r="D5" s="790"/>
      <c r="E5" s="789"/>
      <c r="G5" s="837"/>
      <c r="H5" s="892"/>
      <c r="I5" s="891"/>
      <c r="J5" s="890"/>
      <c r="K5" s="889"/>
    </row>
    <row r="6" spans="1:11" x14ac:dyDescent="0.2">
      <c r="A6" s="798"/>
      <c r="B6" s="808"/>
      <c r="C6" s="807"/>
      <c r="D6" s="806"/>
      <c r="E6" s="805"/>
      <c r="G6" s="798"/>
      <c r="H6" s="871"/>
      <c r="I6" s="870"/>
      <c r="J6" s="869"/>
      <c r="K6" s="868"/>
    </row>
    <row r="7" spans="1:11" ht="24.75" customHeight="1" x14ac:dyDescent="0.2">
      <c r="A7" s="833" t="s">
        <v>88</v>
      </c>
      <c r="B7" s="797">
        <v>5211251008.7571888</v>
      </c>
      <c r="C7" s="796">
        <v>30742380.712795019</v>
      </c>
      <c r="D7" s="795">
        <v>50311174.410000011</v>
      </c>
      <c r="E7" s="794">
        <v>5292304563.8799839</v>
      </c>
      <c r="G7" s="833" t="str">
        <f>A7</f>
        <v>Omnipraticiens libéraux</v>
      </c>
      <c r="H7" s="863">
        <v>5.5720322115768495E-2</v>
      </c>
      <c r="I7" s="862">
        <v>-5.1182498311894586E-2</v>
      </c>
      <c r="J7" s="861">
        <v>2.0053562084596743E-2</v>
      </c>
      <c r="K7" s="860">
        <v>5.4679476211036304E-2</v>
      </c>
    </row>
    <row r="8" spans="1:11" ht="14.25" customHeight="1" x14ac:dyDescent="0.2">
      <c r="A8" s="833" t="s">
        <v>102</v>
      </c>
      <c r="B8" s="797">
        <v>10069788975.329964</v>
      </c>
      <c r="C8" s="835">
        <v>150249404.07351938</v>
      </c>
      <c r="D8" s="795">
        <v>87027135.759999931</v>
      </c>
      <c r="E8" s="794">
        <v>10307065515.163483</v>
      </c>
      <c r="G8" s="833" t="str">
        <f>A8</f>
        <v>Spécialistes libéraux</v>
      </c>
      <c r="H8" s="863">
        <v>5.2746298108351297E-2</v>
      </c>
      <c r="I8" s="888">
        <v>-5.749460255071448E-2</v>
      </c>
      <c r="J8" s="861">
        <v>6.0127831175861957E-2</v>
      </c>
      <c r="K8" s="860">
        <v>5.101605508637963E-2</v>
      </c>
    </row>
    <row r="9" spans="1:11" s="783" customFormat="1" x14ac:dyDescent="0.2">
      <c r="A9" s="834" t="s">
        <v>113</v>
      </c>
      <c r="B9" s="813">
        <v>15281039984.087152</v>
      </c>
      <c r="C9" s="812">
        <v>180991784.7863144</v>
      </c>
      <c r="D9" s="811">
        <v>137338310.16999993</v>
      </c>
      <c r="E9" s="810">
        <v>15599370079.043467</v>
      </c>
      <c r="G9" s="834" t="str">
        <f>A9</f>
        <v>TOTAL Médecins libéraux</v>
      </c>
      <c r="H9" s="875">
        <v>5.3758636752807565E-2</v>
      </c>
      <c r="I9" s="874">
        <v>-5.6428387089650145E-2</v>
      </c>
      <c r="J9" s="873">
        <v>4.5087136637020686E-2</v>
      </c>
      <c r="K9" s="872">
        <v>5.2256066139790835E-2</v>
      </c>
    </row>
    <row r="10" spans="1:11" ht="21" customHeight="1" x14ac:dyDescent="0.2">
      <c r="A10" s="833" t="s">
        <v>121</v>
      </c>
      <c r="B10" s="797">
        <v>2504218652.1904655</v>
      </c>
      <c r="C10" s="796">
        <v>8047532.2299999762</v>
      </c>
      <c r="D10" s="795">
        <v>158854.22999999989</v>
      </c>
      <c r="E10" s="794">
        <v>2512425038.6504655</v>
      </c>
      <c r="G10" s="833" t="str">
        <f>A10</f>
        <v>Dentistes libéraux</v>
      </c>
      <c r="H10" s="863">
        <v>-7.3245322104500743E-2</v>
      </c>
      <c r="I10" s="862">
        <v>0.10958417482381355</v>
      </c>
      <c r="J10" s="861">
        <v>-6.8663279822032131E-2</v>
      </c>
      <c r="K10" s="860">
        <v>-7.2755649608624351E-2</v>
      </c>
    </row>
    <row r="11" spans="1:11" x14ac:dyDescent="0.2">
      <c r="A11" s="833" t="s">
        <v>122</v>
      </c>
      <c r="B11" s="797">
        <v>132566013.86616239</v>
      </c>
      <c r="C11" s="796">
        <v>210452969.66000015</v>
      </c>
      <c r="D11" s="795">
        <v>6235.9999999999982</v>
      </c>
      <c r="E11" s="794">
        <v>343025219.52616251</v>
      </c>
      <c r="G11" s="833" t="str">
        <f>A11</f>
        <v>Sages-femmes libérales</v>
      </c>
      <c r="H11" s="863">
        <v>0.15468422930349246</v>
      </c>
      <c r="I11" s="862">
        <v>9.2804686367901734E-2</v>
      </c>
      <c r="J11" s="861">
        <v>3.1645852323767265E-2</v>
      </c>
      <c r="K11" s="860">
        <v>0.11591460253331687</v>
      </c>
    </row>
    <row r="12" spans="1:11" x14ac:dyDescent="0.2">
      <c r="A12" s="833" t="s">
        <v>243</v>
      </c>
      <c r="B12" s="797">
        <v>1214269196.0144293</v>
      </c>
      <c r="C12" s="796">
        <v>19054791.59</v>
      </c>
      <c r="D12" s="795">
        <v>3175347.62</v>
      </c>
      <c r="E12" s="794">
        <v>1236499335.2244291</v>
      </c>
      <c r="G12" s="833" t="str">
        <f>A12</f>
        <v>Centres de santé (honoraires)</v>
      </c>
      <c r="H12" s="863">
        <v>5.8282697614684409E-2</v>
      </c>
      <c r="I12" s="862">
        <v>0.27447195785232625</v>
      </c>
      <c r="J12" s="861">
        <v>0.17905514671203981</v>
      </c>
      <c r="K12" s="860">
        <v>6.1336265220595987E-2</v>
      </c>
    </row>
    <row r="13" spans="1:11" s="783" customFormat="1" ht="22.5" customHeight="1" x14ac:dyDescent="0.2">
      <c r="A13" s="834" t="s">
        <v>655</v>
      </c>
      <c r="B13" s="813">
        <v>19132093846.158211</v>
      </c>
      <c r="C13" s="812">
        <v>418547078.26631463</v>
      </c>
      <c r="D13" s="811">
        <v>140678748.01999992</v>
      </c>
      <c r="E13" s="810">
        <v>19691319672.444527</v>
      </c>
      <c r="G13" s="834" t="str">
        <f>A13</f>
        <v xml:space="preserve">TOTAL HONORAIRES SECTEUR PRIVÉ (médicaux et dentaires) </v>
      </c>
      <c r="H13" s="875">
        <v>3.6082485698894606E-2</v>
      </c>
      <c r="I13" s="874">
        <v>2.9382643565073474E-2</v>
      </c>
      <c r="J13" s="873">
        <v>4.7628857817190617E-2</v>
      </c>
      <c r="K13" s="872">
        <v>3.6020735060757758E-2</v>
      </c>
    </row>
    <row r="14" spans="1:11" ht="18.75" customHeight="1" x14ac:dyDescent="0.2">
      <c r="A14" s="833" t="s">
        <v>124</v>
      </c>
      <c r="B14" s="797">
        <v>5963235451.8783159</v>
      </c>
      <c r="C14" s="796">
        <v>17332009.339999754</v>
      </c>
      <c r="D14" s="795">
        <v>12908655.339999964</v>
      </c>
      <c r="E14" s="794">
        <v>5993476116.5583162</v>
      </c>
      <c r="G14" s="833" t="str">
        <f>A14</f>
        <v>Infirmiers libéraux</v>
      </c>
      <c r="H14" s="863">
        <v>5.0791850934921889E-2</v>
      </c>
      <c r="I14" s="862">
        <v>1.4193411925766952E-6</v>
      </c>
      <c r="J14" s="861">
        <v>-1.4792956272268953E-2</v>
      </c>
      <c r="K14" s="860">
        <v>5.048694426856426E-2</v>
      </c>
    </row>
    <row r="15" spans="1:11" x14ac:dyDescent="0.2">
      <c r="A15" s="833" t="s">
        <v>132</v>
      </c>
      <c r="B15" s="797">
        <v>3137020945.2041364</v>
      </c>
      <c r="C15" s="796">
        <v>17108384.300000291</v>
      </c>
      <c r="D15" s="795">
        <v>120652727.30999851</v>
      </c>
      <c r="E15" s="794">
        <v>3274782056.8141351</v>
      </c>
      <c r="G15" s="833" t="str">
        <f>A15</f>
        <v>Masseurs kinésithérapeutes libéraux</v>
      </c>
      <c r="H15" s="863">
        <v>5.2914477667009185E-2</v>
      </c>
      <c r="I15" s="862">
        <v>3.1933128925125676E-2</v>
      </c>
      <c r="J15" s="861">
        <v>3.3780143755388403E-2</v>
      </c>
      <c r="K15" s="860">
        <v>5.2085275928211772E-2</v>
      </c>
    </row>
    <row r="16" spans="1:11" x14ac:dyDescent="0.2">
      <c r="A16" s="833" t="s">
        <v>136</v>
      </c>
      <c r="B16" s="797">
        <v>598543322.11803639</v>
      </c>
      <c r="C16" s="796">
        <v>87815.919999999955</v>
      </c>
      <c r="D16" s="795">
        <v>541333.64000000223</v>
      </c>
      <c r="E16" s="794">
        <v>599172471.67803633</v>
      </c>
      <c r="G16" s="833" t="str">
        <f>A16</f>
        <v>Orthophonistes libéraux</v>
      </c>
      <c r="H16" s="863">
        <v>7.2882333164018043E-2</v>
      </c>
      <c r="I16" s="862">
        <v>4.9102600478461156E-2</v>
      </c>
      <c r="J16" s="861">
        <v>-5.5852991793936546E-4</v>
      </c>
      <c r="K16" s="860">
        <v>7.2807547007894824E-2</v>
      </c>
    </row>
    <row r="17" spans="1:11" x14ac:dyDescent="0.2">
      <c r="A17" s="833" t="s">
        <v>141</v>
      </c>
      <c r="B17" s="797">
        <v>138298702.89999929</v>
      </c>
      <c r="C17" s="796">
        <v>206237.0300000011</v>
      </c>
      <c r="D17" s="795">
        <v>78254.169999999838</v>
      </c>
      <c r="E17" s="794">
        <v>138583194.09999928</v>
      </c>
      <c r="G17" s="833" t="str">
        <f>A17</f>
        <v>Orthoptistes libéraux</v>
      </c>
      <c r="H17" s="863">
        <v>0.14174819610568057</v>
      </c>
      <c r="I17" s="862">
        <v>9.0353913865988122E-2</v>
      </c>
      <c r="J17" s="861">
        <v>0.17273310781091289</v>
      </c>
      <c r="K17" s="860">
        <v>0.1416851444954641</v>
      </c>
    </row>
    <row r="18" spans="1:11" x14ac:dyDescent="0.2">
      <c r="A18" s="833" t="s">
        <v>139</v>
      </c>
      <c r="B18" s="797">
        <v>53225506.060005747</v>
      </c>
      <c r="C18" s="796">
        <v>19185.349999999984</v>
      </c>
      <c r="D18" s="795">
        <v>1128.1599999999999</v>
      </c>
      <c r="E18" s="794">
        <v>53245819.570005745</v>
      </c>
      <c r="G18" s="833" t="str">
        <f>A18</f>
        <v>Pédicures libéraux</v>
      </c>
      <c r="H18" s="863">
        <v>0.25458379599750081</v>
      </c>
      <c r="I18" s="862">
        <v>2.3091711613193624</v>
      </c>
      <c r="J18" s="861">
        <v>-9.8300800449373504E-3</v>
      </c>
      <c r="K18" s="860">
        <v>0.25485742293282154</v>
      </c>
    </row>
    <row r="19" spans="1:11" x14ac:dyDescent="0.2">
      <c r="A19" s="833" t="s">
        <v>466</v>
      </c>
      <c r="B19" s="797">
        <v>20229315.41</v>
      </c>
      <c r="C19" s="796">
        <v>81650</v>
      </c>
      <c r="D19" s="795">
        <v>204560</v>
      </c>
      <c r="E19" s="794">
        <v>20515525.41</v>
      </c>
      <c r="G19" s="833" t="s">
        <v>466</v>
      </c>
      <c r="H19" s="863">
        <v>0.52921784041732534</v>
      </c>
      <c r="I19" s="862">
        <v>0.32527187144944003</v>
      </c>
      <c r="J19" s="861">
        <v>0.44831492495043901</v>
      </c>
      <c r="K19" s="860">
        <v>0.52743158869244455</v>
      </c>
    </row>
    <row r="20" spans="1:11" x14ac:dyDescent="0.2">
      <c r="A20" s="833" t="s">
        <v>654</v>
      </c>
      <c r="B20" s="797">
        <v>274146.18</v>
      </c>
      <c r="C20" s="796">
        <v>7344.3200000000115</v>
      </c>
      <c r="D20" s="795">
        <v>1404.66</v>
      </c>
      <c r="E20" s="794">
        <v>282895.15999999997</v>
      </c>
      <c r="G20" s="833" t="str">
        <f>A20</f>
        <v>Sages-femmes libérales (actes infirmiers prescrits)</v>
      </c>
      <c r="H20" s="863">
        <v>-0.12709026426369119</v>
      </c>
      <c r="I20" s="862">
        <v>5.8408824300839157E-2</v>
      </c>
      <c r="J20" s="861">
        <v>1.3414512176826525</v>
      </c>
      <c r="K20" s="860">
        <v>-0.12034840893522336</v>
      </c>
    </row>
    <row r="21" spans="1:11" x14ac:dyDescent="0.2">
      <c r="A21" s="833" t="s">
        <v>244</v>
      </c>
      <c r="B21" s="797">
        <v>144317428.31321672</v>
      </c>
      <c r="C21" s="796">
        <v>440634.390000001</v>
      </c>
      <c r="D21" s="795">
        <v>513705.76000000053</v>
      </c>
      <c r="E21" s="794">
        <v>145271768.46321672</v>
      </c>
      <c r="G21" s="833" t="str">
        <f>A21</f>
        <v>Centres de santé (prescriptions)</v>
      </c>
      <c r="H21" s="863">
        <v>2.3703112205724297E-2</v>
      </c>
      <c r="I21" s="862">
        <v>1.4736924767253301E-2</v>
      </c>
      <c r="J21" s="861">
        <v>-5.1140462071865955E-2</v>
      </c>
      <c r="K21" s="860">
        <v>2.3390236246040752E-2</v>
      </c>
    </row>
    <row r="22" spans="1:11" s="783" customFormat="1" ht="20.25" customHeight="1" x14ac:dyDescent="0.2">
      <c r="A22" s="834" t="s">
        <v>287</v>
      </c>
      <c r="B22" s="813">
        <v>10055144818.063713</v>
      </c>
      <c r="C22" s="812">
        <v>35283260.650000043</v>
      </c>
      <c r="D22" s="811">
        <v>134901769.0399985</v>
      </c>
      <c r="E22" s="810">
        <v>10225329847.753712</v>
      </c>
      <c r="G22" s="834" t="str">
        <f>A22</f>
        <v xml:space="preserve"> TOTAL AUXILIAIRES MÉDICAUX</v>
      </c>
      <c r="H22" s="875">
        <v>5.5069299095875213E-2</v>
      </c>
      <c r="I22" s="874">
        <v>1.7031849999523008E-2</v>
      </c>
      <c r="J22" s="873">
        <v>2.8956188955722828E-2</v>
      </c>
      <c r="K22" s="872">
        <v>5.4580115426016373E-2</v>
      </c>
    </row>
    <row r="23" spans="1:11" ht="24.75" customHeight="1" x14ac:dyDescent="0.2">
      <c r="A23" s="833" t="s">
        <v>145</v>
      </c>
      <c r="B23" s="797">
        <v>2296253669.5835519</v>
      </c>
      <c r="C23" s="796">
        <v>80103732.130000755</v>
      </c>
      <c r="D23" s="795">
        <v>1548252.7400000002</v>
      </c>
      <c r="E23" s="794">
        <v>2377905654.4535522</v>
      </c>
      <c r="G23" s="833" t="str">
        <f>A23</f>
        <v>Laboratoires</v>
      </c>
      <c r="H23" s="863">
        <v>-7.408619723190224E-2</v>
      </c>
      <c r="I23" s="862">
        <v>-3.7828651590710805E-2</v>
      </c>
      <c r="J23" s="861">
        <v>-5.2640111266026079E-2</v>
      </c>
      <c r="K23" s="860">
        <v>-7.2895650766470199E-2</v>
      </c>
    </row>
    <row r="24" spans="1:11" ht="23.25" customHeight="1" x14ac:dyDescent="0.2">
      <c r="A24" s="833" t="s">
        <v>162</v>
      </c>
      <c r="B24" s="797">
        <v>4051712918.8173494</v>
      </c>
      <c r="C24" s="796">
        <v>6401941.0199999949</v>
      </c>
      <c r="D24" s="795">
        <v>43294482.900000021</v>
      </c>
      <c r="E24" s="794">
        <v>4101409342.7373495</v>
      </c>
      <c r="G24" s="833" t="str">
        <f>A24</f>
        <v>Frais de déplacement des malades</v>
      </c>
      <c r="H24" s="863">
        <v>5.9440856789765739E-2</v>
      </c>
      <c r="I24" s="862">
        <v>7.5991301981697124E-3</v>
      </c>
      <c r="J24" s="861">
        <v>4.1531172776529734E-2</v>
      </c>
      <c r="K24" s="860">
        <v>5.9163540040175544E-2</v>
      </c>
    </row>
    <row r="25" spans="1:11" ht="24.75" customHeight="1" x14ac:dyDescent="0.2">
      <c r="A25" s="833" t="s">
        <v>653</v>
      </c>
      <c r="B25" s="797">
        <v>8350837798.6799097</v>
      </c>
      <c r="C25" s="796"/>
      <c r="D25" s="795">
        <v>3574705880.4500012</v>
      </c>
      <c r="E25" s="794">
        <v>11925543679.129911</v>
      </c>
      <c r="G25" s="833" t="str">
        <f>A25</f>
        <v xml:space="preserve">Prestations en espèces </v>
      </c>
      <c r="H25" s="863">
        <v>5.6318605138989453E-2</v>
      </c>
      <c r="I25" s="862"/>
      <c r="J25" s="861">
        <v>0.10663563582614377</v>
      </c>
      <c r="K25" s="860">
        <v>7.0914382558809441E-2</v>
      </c>
    </row>
    <row r="26" spans="1:11" ht="22.5" customHeight="1" x14ac:dyDescent="0.2">
      <c r="A26" s="833" t="s">
        <v>158</v>
      </c>
      <c r="B26" s="797">
        <v>549800542.64080715</v>
      </c>
      <c r="C26" s="796">
        <v>425813.52591999999</v>
      </c>
      <c r="D26" s="795">
        <v>4526834.4245520029</v>
      </c>
      <c r="E26" s="794">
        <v>554753190.59127915</v>
      </c>
      <c r="G26" s="833" t="str">
        <f>A26</f>
        <v>Autres prestations diverses</v>
      </c>
      <c r="H26" s="863">
        <v>0.32332927954129209</v>
      </c>
      <c r="I26" s="862">
        <v>2.9493228587386917</v>
      </c>
      <c r="J26" s="861">
        <v>0.20082482979625693</v>
      </c>
      <c r="K26" s="860">
        <v>0.32290318503891258</v>
      </c>
    </row>
    <row r="27" spans="1:11" s="783" customFormat="1" ht="18" customHeight="1" x14ac:dyDescent="0.2">
      <c r="A27" s="834" t="s">
        <v>652</v>
      </c>
      <c r="B27" s="813">
        <v>44435843593.943542</v>
      </c>
      <c r="C27" s="812">
        <v>540761825.59223557</v>
      </c>
      <c r="D27" s="811">
        <v>3899655967.5745521</v>
      </c>
      <c r="E27" s="810">
        <v>48876261387.110336</v>
      </c>
      <c r="G27" s="834" t="str">
        <f>A27</f>
        <v>TOTAL SOINS  EXÉCUTÉS EN VILLE HORS PRODUITS DE SANTÉ</v>
      </c>
      <c r="H27" s="875">
        <v>4.2567125727605459E-2</v>
      </c>
      <c r="I27" s="874">
        <v>1.8370350827914939E-2</v>
      </c>
      <c r="J27" s="873">
        <v>0.10078703193420013</v>
      </c>
      <c r="K27" s="872">
        <v>4.6708914990953643E-2</v>
      </c>
    </row>
    <row r="28" spans="1:11" ht="17.25" customHeight="1" x14ac:dyDescent="0.2">
      <c r="A28" s="833" t="s">
        <v>152</v>
      </c>
      <c r="B28" s="797">
        <v>20740389255.242138</v>
      </c>
      <c r="C28" s="796">
        <v>56748131.670002133</v>
      </c>
      <c r="D28" s="795">
        <v>18015310.170000795</v>
      </c>
      <c r="E28" s="794">
        <v>20815152697.082142</v>
      </c>
      <c r="G28" s="833" t="str">
        <f>A28</f>
        <v>Médicaments</v>
      </c>
      <c r="H28" s="863">
        <v>4.7531448707671453E-2</v>
      </c>
      <c r="I28" s="862">
        <v>5.2450292410944899E-2</v>
      </c>
      <c r="J28" s="861">
        <v>-6.6175469390455932E-2</v>
      </c>
      <c r="K28" s="860">
        <v>4.7434409853495341E-2</v>
      </c>
    </row>
    <row r="29" spans="1:11" x14ac:dyDescent="0.2">
      <c r="A29" s="833" t="s">
        <v>154</v>
      </c>
      <c r="B29" s="797">
        <v>5899696527.4194765</v>
      </c>
      <c r="C29" s="796">
        <v>58193134.099998951</v>
      </c>
      <c r="D29" s="795">
        <v>22867731.799999982</v>
      </c>
      <c r="E29" s="794">
        <v>5980757393.3194761</v>
      </c>
      <c r="G29" s="833" t="str">
        <f>A29</f>
        <v>LPP</v>
      </c>
      <c r="H29" s="863">
        <v>6.3605837177310942E-2</v>
      </c>
      <c r="I29" s="862">
        <v>-1.0311276599060948E-2</v>
      </c>
      <c r="J29" s="861">
        <v>1.2117959406586554E-2</v>
      </c>
      <c r="K29" s="860">
        <v>6.2626923129802226E-2</v>
      </c>
    </row>
    <row r="30" spans="1:11" x14ac:dyDescent="0.2">
      <c r="A30" s="833" t="s">
        <v>153</v>
      </c>
      <c r="B30" s="797">
        <v>324636.56</v>
      </c>
      <c r="C30" s="796">
        <v>365.6</v>
      </c>
      <c r="D30" s="795">
        <v>2025</v>
      </c>
      <c r="E30" s="794">
        <v>327027.15999999997</v>
      </c>
      <c r="G30" s="833" t="str">
        <f>A30</f>
        <v>Produits d'origine humaine</v>
      </c>
      <c r="H30" s="863">
        <v>-8.7236655889155745E-2</v>
      </c>
      <c r="I30" s="862">
        <v>8.8300220750552327E-3</v>
      </c>
      <c r="J30" s="861"/>
      <c r="K30" s="860">
        <v>-8.1451080026913814E-2</v>
      </c>
    </row>
    <row r="31" spans="1:11" s="783" customFormat="1" x14ac:dyDescent="0.2">
      <c r="A31" s="832" t="s">
        <v>651</v>
      </c>
      <c r="B31" s="813">
        <v>26640410419.221619</v>
      </c>
      <c r="C31" s="812">
        <v>114941631.37000109</v>
      </c>
      <c r="D31" s="811">
        <v>40885066.970000781</v>
      </c>
      <c r="E31" s="810">
        <v>26796237117.561623</v>
      </c>
      <c r="G31" s="832" t="str">
        <f>A31</f>
        <v>TOTAL PRODUITS DE SANTÉ</v>
      </c>
      <c r="H31" s="875">
        <v>5.1047306023040306E-2</v>
      </c>
      <c r="I31" s="874">
        <v>1.97110557440352E-2</v>
      </c>
      <c r="J31" s="873">
        <v>-2.3894372463843183E-2</v>
      </c>
      <c r="K31" s="872">
        <v>5.0785701442035869E-2</v>
      </c>
    </row>
    <row r="32" spans="1:11" s="783" customFormat="1" ht="24.75" hidden="1" customHeight="1" x14ac:dyDescent="0.2">
      <c r="A32" s="831" t="s">
        <v>650</v>
      </c>
      <c r="B32" s="830">
        <v>452.21999999999997</v>
      </c>
      <c r="C32" s="829"/>
      <c r="D32" s="828"/>
      <c r="E32" s="827">
        <v>452.21999999999997</v>
      </c>
      <c r="G32" s="831" t="str">
        <f>A32</f>
        <v>Ticket modérateur des ALD 31-32</v>
      </c>
      <c r="H32" s="887">
        <v>0.40913623332917837</v>
      </c>
      <c r="I32" s="886"/>
      <c r="J32" s="885"/>
      <c r="K32" s="884">
        <v>0.40913623332917837</v>
      </c>
    </row>
    <row r="33" spans="1:11" s="783" customFormat="1" ht="22.5" customHeight="1" thickBot="1" x14ac:dyDescent="0.25">
      <c r="A33" s="826" t="s">
        <v>649</v>
      </c>
      <c r="B33" s="787">
        <v>71076254465.385162</v>
      </c>
      <c r="C33" s="786">
        <v>655703456.9622364</v>
      </c>
      <c r="D33" s="785">
        <v>3940541034.5445523</v>
      </c>
      <c r="E33" s="784">
        <v>75672498956.891953</v>
      </c>
      <c r="G33" s="826" t="str">
        <f>A33</f>
        <v>TOTAL SOINS EXÉCUTÉS EN VILLE</v>
      </c>
      <c r="H33" s="855">
        <v>4.5729540384710665E-2</v>
      </c>
      <c r="I33" s="854">
        <v>1.8605114995198013E-2</v>
      </c>
      <c r="J33" s="853">
        <v>9.9330091340867677E-2</v>
      </c>
      <c r="K33" s="852">
        <v>4.8148916742342784E-2</v>
      </c>
    </row>
    <row r="34" spans="1:11" s="821" customFormat="1" ht="24.95" customHeight="1" x14ac:dyDescent="0.2">
      <c r="A34" s="819" t="s">
        <v>648</v>
      </c>
      <c r="B34" s="825">
        <v>35061331434.998726</v>
      </c>
      <c r="C34" s="824">
        <v>1220770014.9884045</v>
      </c>
      <c r="D34" s="823">
        <v>168192542.8287445</v>
      </c>
      <c r="E34" s="822">
        <v>36450293992.815872</v>
      </c>
      <c r="G34" s="819" t="str">
        <f>A34</f>
        <v>ODMCO Secteur public</v>
      </c>
      <c r="H34" s="883">
        <v>7.0470360570239254E-2</v>
      </c>
      <c r="I34" s="882">
        <v>7.034752352853002E-2</v>
      </c>
      <c r="J34" s="881">
        <v>7.056473879552283E-2</v>
      </c>
      <c r="K34" s="880">
        <v>7.0466681581763391E-2</v>
      </c>
    </row>
    <row r="35" spans="1:11" ht="24.95" customHeight="1" x14ac:dyDescent="0.2">
      <c r="A35" s="814" t="s">
        <v>647</v>
      </c>
      <c r="B35" s="813">
        <v>6526517859.555191</v>
      </c>
      <c r="C35" s="812">
        <v>227180908.67993996</v>
      </c>
      <c r="D35" s="811">
        <v>31310378.416483417</v>
      </c>
      <c r="E35" s="810">
        <v>6785009146.6516151</v>
      </c>
      <c r="G35" s="814" t="str">
        <f>A35</f>
        <v>MIGAC Secteur public</v>
      </c>
      <c r="H35" s="875">
        <v>-2.5082734399033968E-2</v>
      </c>
      <c r="I35" s="874">
        <v>-2.5082733136452706E-2</v>
      </c>
      <c r="J35" s="873">
        <v>-2.5082732275947706E-2</v>
      </c>
      <c r="K35" s="872">
        <v>-2.5082734346961733E-2</v>
      </c>
    </row>
    <row r="36" spans="1:11" ht="24.95" customHeight="1" x14ac:dyDescent="0.2">
      <c r="A36" s="814" t="s">
        <v>646</v>
      </c>
      <c r="B36" s="813"/>
      <c r="C36" s="812"/>
      <c r="D36" s="811"/>
      <c r="E36" s="810"/>
      <c r="G36" s="814"/>
      <c r="H36" s="875"/>
      <c r="I36" s="874"/>
      <c r="J36" s="873"/>
      <c r="K36" s="872"/>
    </row>
    <row r="37" spans="1:11" ht="24.95" customHeight="1" x14ac:dyDescent="0.2">
      <c r="A37" s="814" t="s">
        <v>645</v>
      </c>
      <c r="B37" s="813">
        <v>13643907638.732992</v>
      </c>
      <c r="C37" s="812">
        <v>442039458.6825875</v>
      </c>
      <c r="D37" s="811">
        <v>60922472.762202054</v>
      </c>
      <c r="E37" s="810">
        <v>14146869570.17778</v>
      </c>
      <c r="G37" s="814" t="str">
        <f>A37</f>
        <v>DAF secteur public</v>
      </c>
      <c r="H37" s="875">
        <v>2.7725340794524378E-3</v>
      </c>
      <c r="I37" s="874">
        <v>-3.093321023164286E-3</v>
      </c>
      <c r="J37" s="873">
        <v>-3.0929590643701266E-3</v>
      </c>
      <c r="K37" s="872">
        <v>2.5628043900265407E-3</v>
      </c>
    </row>
    <row r="38" spans="1:11" ht="24.95" customHeight="1" x14ac:dyDescent="0.2">
      <c r="A38" s="798" t="s">
        <v>644</v>
      </c>
      <c r="B38" s="797">
        <v>2317561429.0070424</v>
      </c>
      <c r="C38" s="796">
        <v>136934199.53000697</v>
      </c>
      <c r="D38" s="795">
        <v>11050780.319999987</v>
      </c>
      <c r="E38" s="794">
        <v>2465546408.8570495</v>
      </c>
      <c r="G38" s="798" t="str">
        <f>A38</f>
        <v>Honoraires du secteur public</v>
      </c>
      <c r="H38" s="863">
        <v>2.7622685663945878E-2</v>
      </c>
      <c r="I38" s="862">
        <v>4.1387131524263543E-2</v>
      </c>
      <c r="J38" s="861">
        <v>8.9339190610397967E-3</v>
      </c>
      <c r="K38" s="860">
        <v>2.8292165888152754E-2</v>
      </c>
    </row>
    <row r="39" spans="1:11" ht="24.95" customHeight="1" x14ac:dyDescent="0.2">
      <c r="A39" s="798" t="s">
        <v>643</v>
      </c>
      <c r="B39" s="797">
        <v>397031725.99780452</v>
      </c>
      <c r="C39" s="796">
        <v>12153909.489999989</v>
      </c>
      <c r="D39" s="795">
        <v>1360340.1299999997</v>
      </c>
      <c r="E39" s="794">
        <v>410545975.61780453</v>
      </c>
      <c r="G39" s="798" t="str">
        <f>A39</f>
        <v>Autres versements du secteur public</v>
      </c>
      <c r="H39" s="863">
        <v>9.4480465258155011E-2</v>
      </c>
      <c r="I39" s="862">
        <v>8.1928539610010676E-2</v>
      </c>
      <c r="J39" s="861">
        <v>0.14036746530272493</v>
      </c>
      <c r="K39" s="860">
        <v>9.425054010678835E-2</v>
      </c>
    </row>
    <row r="40" spans="1:11" s="783" customFormat="1" ht="36.75" customHeight="1" thickBot="1" x14ac:dyDescent="0.25">
      <c r="A40" s="820" t="s">
        <v>642</v>
      </c>
      <c r="B40" s="813">
        <v>57946350088.291763</v>
      </c>
      <c r="C40" s="812">
        <v>2039078491.3709388</v>
      </c>
      <c r="D40" s="811">
        <v>272836514.45743001</v>
      </c>
      <c r="E40" s="810">
        <v>60258265094.120132</v>
      </c>
      <c r="G40" s="820" t="str">
        <f>A40</f>
        <v>TOTAL VERSEMENTS AUX ÉTABLISSEMENTS DE SANTÉ PUBLICS ET HONORAIRES DU SECTEUR PUBLIC</v>
      </c>
      <c r="H40" s="875">
        <v>4.0855643402290864E-2</v>
      </c>
      <c r="I40" s="874">
        <v>4.0506116929782232E-2</v>
      </c>
      <c r="J40" s="873">
        <v>3.9457904983768222E-2</v>
      </c>
      <c r="K40" s="872">
        <v>4.0837474955329967E-2</v>
      </c>
    </row>
    <row r="41" spans="1:11" s="783" customFormat="1" ht="24.95" customHeight="1" x14ac:dyDescent="0.2">
      <c r="A41" s="819" t="s">
        <v>641</v>
      </c>
      <c r="B41" s="818">
        <v>9169086802.107996</v>
      </c>
      <c r="C41" s="817">
        <v>248867014.47999755</v>
      </c>
      <c r="D41" s="816">
        <v>52509262.480000064</v>
      </c>
      <c r="E41" s="815">
        <v>9470463079.0679932</v>
      </c>
      <c r="G41" s="819" t="str">
        <f>A41</f>
        <v>ODMCO Secteur privé</v>
      </c>
      <c r="H41" s="879">
        <v>3.7108074654027545E-2</v>
      </c>
      <c r="I41" s="878">
        <v>-5.7451400425678645E-2</v>
      </c>
      <c r="J41" s="877">
        <v>8.923381502296257E-2</v>
      </c>
      <c r="K41" s="876">
        <v>3.4654928556212772E-2</v>
      </c>
    </row>
    <row r="42" spans="1:11" s="783" customFormat="1" ht="24.95" customHeight="1" x14ac:dyDescent="0.2">
      <c r="A42" s="814" t="s">
        <v>640</v>
      </c>
      <c r="B42" s="813">
        <v>433126928.70557296</v>
      </c>
      <c r="C42" s="812"/>
      <c r="D42" s="811">
        <v>246906.90555999998</v>
      </c>
      <c r="E42" s="810">
        <v>433373835.61113298</v>
      </c>
      <c r="G42" s="814" t="str">
        <f>A42</f>
        <v>MIGAC Secteur privé</v>
      </c>
      <c r="H42" s="875">
        <v>-0.2735012164255014</v>
      </c>
      <c r="I42" s="874"/>
      <c r="J42" s="873">
        <v>-0.35626209155023969</v>
      </c>
      <c r="K42" s="872">
        <v>-0.27355442597972812</v>
      </c>
    </row>
    <row r="43" spans="1:11" s="783" customFormat="1" ht="24.95" customHeight="1" x14ac:dyDescent="0.2">
      <c r="A43" s="814" t="s">
        <v>639</v>
      </c>
      <c r="B43" s="813"/>
      <c r="C43" s="812"/>
      <c r="D43" s="811"/>
      <c r="E43" s="810"/>
      <c r="G43" s="814"/>
      <c r="H43" s="875"/>
      <c r="I43" s="874"/>
      <c r="J43" s="873"/>
      <c r="K43" s="872"/>
    </row>
    <row r="44" spans="1:11" s="783" customFormat="1" ht="24.95" customHeight="1" x14ac:dyDescent="0.2">
      <c r="A44" s="814" t="s">
        <v>638</v>
      </c>
      <c r="B44" s="813">
        <v>2411425898.2538033</v>
      </c>
      <c r="C44" s="812">
        <v>72917.25999999998</v>
      </c>
      <c r="D44" s="811">
        <v>13038659.349999981</v>
      </c>
      <c r="E44" s="810">
        <v>2424537474.8638034</v>
      </c>
      <c r="G44" s="814" t="str">
        <f>A44</f>
        <v>OQN-PSYCHIATRIE-SOINS DE SUITE OU RÉADAPTATION FONCTIONNELLE</v>
      </c>
      <c r="H44" s="875">
        <v>-2.1393930036325615E-2</v>
      </c>
      <c r="I44" s="874">
        <v>-0.71038407049354557</v>
      </c>
      <c r="J44" s="873">
        <v>-0.39236017750703001</v>
      </c>
      <c r="K44" s="872">
        <v>-2.4665891459413225E-2</v>
      </c>
    </row>
    <row r="45" spans="1:11" x14ac:dyDescent="0.2">
      <c r="A45" s="798" t="s">
        <v>637</v>
      </c>
      <c r="B45" s="797">
        <v>683680593.17783999</v>
      </c>
      <c r="C45" s="796">
        <v>440.92</v>
      </c>
      <c r="D45" s="795">
        <v>543.68000000000006</v>
      </c>
      <c r="E45" s="794">
        <v>683681577.7778399</v>
      </c>
      <c r="G45" s="798" t="str">
        <f>A45</f>
        <v xml:space="preserve">OQN Psychiatrie </v>
      </c>
      <c r="H45" s="863">
        <v>-7.6248180124016685E-3</v>
      </c>
      <c r="I45" s="862">
        <v>0.77976911277952698</v>
      </c>
      <c r="J45" s="861">
        <v>-1.0256585964415499</v>
      </c>
      <c r="K45" s="860">
        <v>-7.5932230244781795E-3</v>
      </c>
    </row>
    <row r="46" spans="1:11" x14ac:dyDescent="0.2">
      <c r="A46" s="798" t="s">
        <v>636</v>
      </c>
      <c r="B46" s="797">
        <v>1727745305.075963</v>
      </c>
      <c r="C46" s="796">
        <v>72476.339999999982</v>
      </c>
      <c r="D46" s="795">
        <v>13038115.669999981</v>
      </c>
      <c r="E46" s="794">
        <v>1740855897.085963</v>
      </c>
      <c r="G46" s="798" t="str">
        <f>A46</f>
        <v>OQN SSR</v>
      </c>
      <c r="H46" s="863">
        <v>-2.6737525204689971E-2</v>
      </c>
      <c r="I46" s="862">
        <v>-0.71185180228743494</v>
      </c>
      <c r="J46" s="861">
        <v>-0.39298492354834025</v>
      </c>
      <c r="K46" s="860">
        <v>-3.1211225825672706E-2</v>
      </c>
    </row>
    <row r="47" spans="1:11" s="783" customFormat="1" ht="24.95" customHeight="1" x14ac:dyDescent="0.2">
      <c r="A47" s="814" t="s">
        <v>635</v>
      </c>
      <c r="B47" s="813">
        <v>176765278.84627375</v>
      </c>
      <c r="C47" s="812">
        <v>3648780.2500000009</v>
      </c>
      <c r="D47" s="811">
        <v>415196.23999999993</v>
      </c>
      <c r="E47" s="810">
        <v>180829255.33627376</v>
      </c>
      <c r="G47" s="814" t="str">
        <f>A47</f>
        <v>Dépenses non régulées du secteur privé</v>
      </c>
      <c r="H47" s="875">
        <v>-3.8491273227297951E-3</v>
      </c>
      <c r="I47" s="874">
        <v>0.22678930102813766</v>
      </c>
      <c r="J47" s="873">
        <v>-0.3361039943028522</v>
      </c>
      <c r="K47" s="872">
        <v>-1.2079113598622016E-3</v>
      </c>
    </row>
    <row r="48" spans="1:11" s="783" customFormat="1" ht="21" customHeight="1" thickBot="1" x14ac:dyDescent="0.25">
      <c r="A48" s="814" t="s">
        <v>290</v>
      </c>
      <c r="B48" s="813">
        <v>12190404907.913645</v>
      </c>
      <c r="C48" s="812">
        <v>252588711.98999754</v>
      </c>
      <c r="D48" s="811">
        <v>66210024.975560047</v>
      </c>
      <c r="E48" s="810">
        <v>12509203644.879202</v>
      </c>
      <c r="G48" s="814" t="str">
        <f>A48</f>
        <v>TOTAL VERSEMENTS AUX ÉTABLISSEMENTS SANITAIRES PRIVÉS</v>
      </c>
      <c r="H48" s="875">
        <v>9.2405965330526474E-3</v>
      </c>
      <c r="I48" s="874">
        <v>-5.4903292856369412E-2</v>
      </c>
      <c r="J48" s="873">
        <v>-6.3167434337159434E-2</v>
      </c>
      <c r="K48" s="872">
        <v>7.4478025035129569E-3</v>
      </c>
    </row>
    <row r="49" spans="1:11" ht="18" hidden="1" customHeight="1" x14ac:dyDescent="0.2">
      <c r="A49" s="809"/>
      <c r="B49" s="808"/>
      <c r="C49" s="807"/>
      <c r="D49" s="806"/>
      <c r="E49" s="805"/>
      <c r="G49" s="809"/>
      <c r="H49" s="871"/>
      <c r="I49" s="870"/>
      <c r="J49" s="869"/>
      <c r="K49" s="868"/>
    </row>
    <row r="50" spans="1:11" ht="13.5" hidden="1" thickBot="1" x14ac:dyDescent="0.25">
      <c r="A50" s="798"/>
      <c r="B50" s="797"/>
      <c r="C50" s="796"/>
      <c r="D50" s="795"/>
      <c r="E50" s="794"/>
      <c r="G50" s="798"/>
      <c r="H50" s="863"/>
      <c r="I50" s="862"/>
      <c r="J50" s="861"/>
      <c r="K50" s="860"/>
    </row>
    <row r="51" spans="1:11" ht="13.5" hidden="1" thickBot="1" x14ac:dyDescent="0.25">
      <c r="A51" s="798"/>
      <c r="B51" s="797"/>
      <c r="C51" s="796"/>
      <c r="D51" s="795"/>
      <c r="E51" s="794"/>
      <c r="G51" s="798"/>
      <c r="H51" s="863"/>
      <c r="I51" s="862"/>
      <c r="J51" s="861"/>
      <c r="K51" s="860"/>
    </row>
    <row r="52" spans="1:11" ht="10.5" hidden="1" customHeight="1" thickBot="1" x14ac:dyDescent="0.25">
      <c r="A52" s="798"/>
      <c r="B52" s="797"/>
      <c r="C52" s="796"/>
      <c r="D52" s="795"/>
      <c r="E52" s="794"/>
      <c r="G52" s="798"/>
      <c r="H52" s="863"/>
      <c r="I52" s="862"/>
      <c r="J52" s="861"/>
      <c r="K52" s="860"/>
    </row>
    <row r="53" spans="1:11" s="799" customFormat="1" ht="40.5" customHeight="1" thickBot="1" x14ac:dyDescent="0.25">
      <c r="A53" s="804" t="s">
        <v>475</v>
      </c>
      <c r="B53" s="803">
        <v>750118078.27966177</v>
      </c>
      <c r="C53" s="802"/>
      <c r="D53" s="801"/>
      <c r="E53" s="800">
        <v>750118078.27966177</v>
      </c>
      <c r="G53" s="804" t="s">
        <v>475</v>
      </c>
      <c r="H53" s="867">
        <v>0.1348085410917188</v>
      </c>
      <c r="I53" s="866"/>
      <c r="J53" s="865"/>
      <c r="K53" s="864">
        <v>0.1348085410917188</v>
      </c>
    </row>
    <row r="54" spans="1:11" ht="21.75" customHeight="1" x14ac:dyDescent="0.2">
      <c r="A54" s="798" t="s">
        <v>634</v>
      </c>
      <c r="B54" s="797"/>
      <c r="C54" s="796">
        <v>878787454.94000041</v>
      </c>
      <c r="D54" s="795"/>
      <c r="E54" s="794">
        <v>878787454.94000041</v>
      </c>
      <c r="G54" s="798" t="str">
        <f>A54</f>
        <v>Prestations en espèces maternité</v>
      </c>
      <c r="H54" s="863"/>
      <c r="I54" s="862">
        <v>-2.1632005814968824E-2</v>
      </c>
      <c r="J54" s="861"/>
      <c r="K54" s="860">
        <v>-2.1632005814968824E-2</v>
      </c>
    </row>
    <row r="55" spans="1:11" ht="21.75" customHeight="1" x14ac:dyDescent="0.2">
      <c r="A55" s="798" t="s">
        <v>298</v>
      </c>
      <c r="B55" s="797">
        <v>305137.44000000029</v>
      </c>
      <c r="C55" s="796"/>
      <c r="D55" s="795"/>
      <c r="E55" s="794">
        <v>305137.44000000029</v>
      </c>
      <c r="G55" s="798" t="str">
        <f>A55</f>
        <v>Allocation accompagnement fin de vie</v>
      </c>
      <c r="H55" s="863">
        <v>-6.0600142207254848E-2</v>
      </c>
      <c r="I55" s="862"/>
      <c r="J55" s="861"/>
      <c r="K55" s="860">
        <v>-6.0600142207254848E-2</v>
      </c>
    </row>
    <row r="56" spans="1:11" ht="21.75" customHeight="1" x14ac:dyDescent="0.2">
      <c r="A56" s="798" t="s">
        <v>421</v>
      </c>
      <c r="B56" s="797">
        <v>77295048.41034995</v>
      </c>
      <c r="C56" s="796"/>
      <c r="D56" s="795"/>
      <c r="E56" s="794">
        <v>77295048.41034995</v>
      </c>
      <c r="G56" s="798" t="s">
        <v>421</v>
      </c>
      <c r="H56" s="863">
        <v>4.92012351395541E-2</v>
      </c>
      <c r="I56" s="862"/>
      <c r="J56" s="861"/>
      <c r="K56" s="860">
        <v>4.92012351395541E-2</v>
      </c>
    </row>
    <row r="57" spans="1:11" ht="21.75" customHeight="1" x14ac:dyDescent="0.2">
      <c r="A57" s="798" t="s">
        <v>495</v>
      </c>
      <c r="B57" s="797">
        <v>73164580.762052</v>
      </c>
      <c r="C57" s="796"/>
      <c r="D57" s="795"/>
      <c r="E57" s="794">
        <v>73164580.762052</v>
      </c>
      <c r="G57" s="798" t="s">
        <v>495</v>
      </c>
      <c r="H57" s="863">
        <v>-0.5267926006457635</v>
      </c>
      <c r="I57" s="862"/>
      <c r="J57" s="861"/>
      <c r="K57" s="860">
        <v>-0.52679645559378774</v>
      </c>
    </row>
    <row r="58" spans="1:11" ht="21.75" customHeight="1" x14ac:dyDescent="0.2">
      <c r="A58" s="798" t="s">
        <v>389</v>
      </c>
      <c r="B58" s="797">
        <v>70399.649999999994</v>
      </c>
      <c r="C58" s="796">
        <v>1107.81</v>
      </c>
      <c r="D58" s="795">
        <v>542.25</v>
      </c>
      <c r="E58" s="794">
        <v>72049.709999999992</v>
      </c>
      <c r="G58" s="798" t="s">
        <v>389</v>
      </c>
      <c r="H58" s="863">
        <v>0.46445293258157738</v>
      </c>
      <c r="I58" s="862">
        <v>1.2068807522212039</v>
      </c>
      <c r="J58" s="861">
        <v>0.37195121951219501</v>
      </c>
      <c r="K58" s="860">
        <v>0.4713168635033127</v>
      </c>
    </row>
    <row r="59" spans="1:11" ht="21.75" hidden="1" customHeight="1" x14ac:dyDescent="0.2">
      <c r="A59" s="798"/>
      <c r="B59" s="797"/>
      <c r="C59" s="796"/>
      <c r="D59" s="795"/>
      <c r="E59" s="794"/>
      <c r="G59" s="798"/>
      <c r="H59" s="863"/>
      <c r="I59" s="862"/>
      <c r="J59" s="861"/>
      <c r="K59" s="860"/>
    </row>
    <row r="60" spans="1:11" ht="21.75" customHeight="1" x14ac:dyDescent="0.2">
      <c r="A60" s="798" t="s">
        <v>384</v>
      </c>
      <c r="B60" s="797">
        <v>3396079575</v>
      </c>
      <c r="C60" s="796"/>
      <c r="D60" s="795"/>
      <c r="E60" s="794">
        <v>3396079575</v>
      </c>
      <c r="G60" s="798" t="s">
        <v>384</v>
      </c>
      <c r="H60" s="863">
        <v>0</v>
      </c>
      <c r="I60" s="862"/>
      <c r="J60" s="861"/>
      <c r="K60" s="860">
        <v>0</v>
      </c>
    </row>
    <row r="61" spans="1:11" ht="20.25" customHeight="1" thickBot="1" x14ac:dyDescent="0.25">
      <c r="A61" s="793" t="s">
        <v>633</v>
      </c>
      <c r="B61" s="792">
        <v>17778.93</v>
      </c>
      <c r="C61" s="791"/>
      <c r="D61" s="790">
        <v>3450378493.8400011</v>
      </c>
      <c r="E61" s="789">
        <v>3450396272.7700009</v>
      </c>
      <c r="G61" s="793" t="str">
        <f>A61</f>
        <v>Incapacité permanente AT, charges d'expertise, préjudice amiante</v>
      </c>
      <c r="H61" s="859">
        <v>-0.24397643003575797</v>
      </c>
      <c r="I61" s="858"/>
      <c r="J61" s="857">
        <v>2.6381630529711098E-2</v>
      </c>
      <c r="K61" s="856">
        <v>2.63797392807541E-2</v>
      </c>
    </row>
    <row r="62" spans="1:11" ht="22.5" customHeight="1" thickBot="1" x14ac:dyDescent="0.25">
      <c r="A62" s="793" t="s">
        <v>632</v>
      </c>
      <c r="B62" s="792"/>
      <c r="C62" s="791"/>
      <c r="D62" s="790"/>
      <c r="E62" s="789">
        <v>5856041565.8500042</v>
      </c>
      <c r="G62" s="793" t="str">
        <f>A62</f>
        <v>Assurance Invalidité</v>
      </c>
      <c r="H62" s="859"/>
      <c r="I62" s="858"/>
      <c r="J62" s="857"/>
      <c r="K62" s="856">
        <v>5.9870329580441473E-2</v>
      </c>
    </row>
    <row r="63" spans="1:11" ht="19.5" customHeight="1" thickBot="1" x14ac:dyDescent="0.25">
      <c r="A63" s="793" t="s">
        <v>631</v>
      </c>
      <c r="B63" s="792"/>
      <c r="C63" s="791"/>
      <c r="D63" s="790"/>
      <c r="E63" s="789">
        <v>81245026.839999869</v>
      </c>
      <c r="G63" s="793" t="str">
        <f>A63</f>
        <v>Assurance Décès</v>
      </c>
      <c r="H63" s="859"/>
      <c r="I63" s="858"/>
      <c r="J63" s="857"/>
      <c r="K63" s="856">
        <v>4.1074488158574951E-2</v>
      </c>
    </row>
    <row r="64" spans="1:11" ht="19.5" customHeight="1" thickBot="1" x14ac:dyDescent="0.25">
      <c r="A64" s="793" t="s">
        <v>240</v>
      </c>
      <c r="B64" s="792">
        <v>44317629.679999903</v>
      </c>
      <c r="C64" s="791">
        <v>707514.81999999948</v>
      </c>
      <c r="D64" s="790">
        <v>76852.789999999935</v>
      </c>
      <c r="E64" s="789">
        <v>45101997.289999902</v>
      </c>
      <c r="G64" s="793" t="s">
        <v>240</v>
      </c>
      <c r="H64" s="859">
        <v>-0.12924893877039956</v>
      </c>
      <c r="I64" s="858">
        <v>0.38803175608882889</v>
      </c>
      <c r="J64" s="857">
        <v>6.8918616311785641E-2</v>
      </c>
      <c r="K64" s="856">
        <v>-0.1238500970373867</v>
      </c>
    </row>
    <row r="65" spans="1:11" ht="19.5" customHeight="1" thickBot="1" x14ac:dyDescent="0.25">
      <c r="A65" s="793" t="s">
        <v>433</v>
      </c>
      <c r="B65" s="792">
        <v>75924397.099999994</v>
      </c>
      <c r="C65" s="791"/>
      <c r="D65" s="790"/>
      <c r="E65" s="789">
        <v>75924397.099999994</v>
      </c>
      <c r="G65" s="793" t="str">
        <f>A65</f>
        <v>Fonds pour l'innovation du système de santé (FISS-ART. 51)</v>
      </c>
      <c r="H65" s="859">
        <v>1.4582388624182929E-2</v>
      </c>
      <c r="I65" s="858"/>
      <c r="J65" s="857"/>
      <c r="K65" s="856">
        <v>1.4582388624182929E-2</v>
      </c>
    </row>
    <row r="66" spans="1:11" s="783" customFormat="1" ht="23.25" customHeight="1" thickBot="1" x14ac:dyDescent="0.25">
      <c r="A66" s="788" t="s">
        <v>630</v>
      </c>
      <c r="B66" s="787">
        <v>145630302086.84262</v>
      </c>
      <c r="C66" s="786">
        <v>3826866737.8931737</v>
      </c>
      <c r="D66" s="785">
        <v>7730043462.857543</v>
      </c>
      <c r="E66" s="784">
        <v>163124498880.28336</v>
      </c>
      <c r="G66" s="788" t="str">
        <f>A66</f>
        <v>TOTAL STATISTIQUE MENSUELLE DES DÉPENSES</v>
      </c>
      <c r="H66" s="855">
        <v>3.924969452816307E-2</v>
      </c>
      <c r="I66" s="854">
        <v>1.5241024174256879E-2</v>
      </c>
      <c r="J66" s="853">
        <v>6.1905082257065036E-2</v>
      </c>
      <c r="K66" s="852">
        <v>4.0451970352787026E-2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G197" sqref="G197"/>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30.9.2024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110539966</v>
      </c>
      <c r="D10" s="30">
        <v>43532140</v>
      </c>
      <c r="E10" s="30">
        <v>154072106</v>
      </c>
      <c r="F10" s="222">
        <v>1923871</v>
      </c>
      <c r="G10" s="179">
        <v>6.7394360681758414E-3</v>
      </c>
      <c r="H10" s="20"/>
    </row>
    <row r="11" spans="1:8" ht="10.5" customHeight="1" x14ac:dyDescent="0.2">
      <c r="B11" s="16" t="s">
        <v>23</v>
      </c>
      <c r="C11" s="30">
        <v>2098780</v>
      </c>
      <c r="D11" s="30">
        <v>6720453</v>
      </c>
      <c r="E11" s="30">
        <v>8819233</v>
      </c>
      <c r="F11" s="222">
        <v>3902</v>
      </c>
      <c r="G11" s="179">
        <v>-9.7806671389442323E-2</v>
      </c>
      <c r="H11" s="20"/>
    </row>
    <row r="12" spans="1:8" ht="10.5" customHeight="1" x14ac:dyDescent="0.2">
      <c r="B12" s="33" t="s">
        <v>193</v>
      </c>
      <c r="C12" s="30">
        <v>461397.60999999818</v>
      </c>
      <c r="D12" s="30">
        <v>1840369.0499999996</v>
      </c>
      <c r="E12" s="30">
        <v>2301766.6599999978</v>
      </c>
      <c r="F12" s="222">
        <v>1766641.21</v>
      </c>
      <c r="G12" s="179">
        <v>-9.6653441842036503E-2</v>
      </c>
      <c r="H12" s="20"/>
    </row>
    <row r="13" spans="1:8" ht="10.5" customHeight="1" x14ac:dyDescent="0.2">
      <c r="B13" s="33" t="s">
        <v>194</v>
      </c>
      <c r="C13" s="30">
        <v>5831929</v>
      </c>
      <c r="D13" s="30">
        <v>2652874.5</v>
      </c>
      <c r="E13" s="30">
        <v>8484803.5</v>
      </c>
      <c r="F13" s="222">
        <v>443615.5</v>
      </c>
      <c r="G13" s="179">
        <v>1.6585707348569345E-2</v>
      </c>
      <c r="H13" s="20"/>
    </row>
    <row r="14" spans="1:8" x14ac:dyDescent="0.2">
      <c r="B14" s="33" t="s">
        <v>322</v>
      </c>
      <c r="C14" s="30">
        <v>299569</v>
      </c>
      <c r="D14" s="30">
        <v>86829</v>
      </c>
      <c r="E14" s="30">
        <v>386398</v>
      </c>
      <c r="F14" s="222">
        <v>21958</v>
      </c>
      <c r="G14" s="179">
        <v>5.3105232030481231E-2</v>
      </c>
      <c r="H14" s="20"/>
    </row>
    <row r="15" spans="1:8" x14ac:dyDescent="0.2">
      <c r="B15" s="33" t="s">
        <v>324</v>
      </c>
      <c r="C15" s="30">
        <v>40</v>
      </c>
      <c r="D15" s="30">
        <v>18</v>
      </c>
      <c r="E15" s="30">
        <v>58</v>
      </c>
      <c r="F15" s="222">
        <v>14</v>
      </c>
      <c r="G15" s="179">
        <v>-0.12121212121212122</v>
      </c>
      <c r="H15" s="20"/>
    </row>
    <row r="16" spans="1:8" x14ac:dyDescent="0.2">
      <c r="B16" s="33" t="s">
        <v>325</v>
      </c>
      <c r="C16" s="30">
        <v>132</v>
      </c>
      <c r="D16" s="30">
        <v>2447</v>
      </c>
      <c r="E16" s="30">
        <v>2579</v>
      </c>
      <c r="F16" s="222">
        <v>2321</v>
      </c>
      <c r="G16" s="179">
        <v>5.0662509742789297E-3</v>
      </c>
      <c r="H16" s="20"/>
    </row>
    <row r="17" spans="1:8" x14ac:dyDescent="0.2">
      <c r="B17" s="33" t="s">
        <v>320</v>
      </c>
      <c r="C17" s="30">
        <v>1373212</v>
      </c>
      <c r="D17" s="30">
        <v>700713</v>
      </c>
      <c r="E17" s="30">
        <v>2073925</v>
      </c>
      <c r="F17" s="222">
        <v>46821</v>
      </c>
      <c r="G17" s="179">
        <v>-7.9037350515784421E-2</v>
      </c>
      <c r="H17" s="20"/>
    </row>
    <row r="18" spans="1:8" x14ac:dyDescent="0.2">
      <c r="B18" s="33" t="s">
        <v>321</v>
      </c>
      <c r="C18" s="30">
        <v>158995</v>
      </c>
      <c r="D18" s="30">
        <v>11169</v>
      </c>
      <c r="E18" s="30">
        <v>170164</v>
      </c>
      <c r="F18" s="222">
        <v>448</v>
      </c>
      <c r="G18" s="179">
        <v>0.25944785730145803</v>
      </c>
      <c r="H18" s="20"/>
    </row>
    <row r="19" spans="1:8" x14ac:dyDescent="0.2">
      <c r="B19" s="33" t="s">
        <v>323</v>
      </c>
      <c r="C19" s="30">
        <v>3999981</v>
      </c>
      <c r="D19" s="30">
        <v>1851698.5</v>
      </c>
      <c r="E19" s="30">
        <v>5851679.5</v>
      </c>
      <c r="F19" s="222">
        <v>372053.5</v>
      </c>
      <c r="G19" s="179">
        <v>4.6848031274061563E-2</v>
      </c>
      <c r="H19" s="20"/>
    </row>
    <row r="20" spans="1:8" x14ac:dyDescent="0.2">
      <c r="B20" s="16" t="s">
        <v>195</v>
      </c>
      <c r="C20" s="30">
        <v>6293326.6099999985</v>
      </c>
      <c r="D20" s="30">
        <v>4493243.5500000007</v>
      </c>
      <c r="E20" s="30">
        <v>10786570.159999998</v>
      </c>
      <c r="F20" s="222">
        <v>2210256.71</v>
      </c>
      <c r="G20" s="179">
        <v>-9.89926411729114E-3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42025892</v>
      </c>
      <c r="D23" s="30">
        <v>18039459</v>
      </c>
      <c r="E23" s="30">
        <v>60065351</v>
      </c>
      <c r="F23" s="222">
        <v>4624076</v>
      </c>
      <c r="G23" s="179">
        <v>4.2103527940131613E-3</v>
      </c>
      <c r="H23" s="20"/>
    </row>
    <row r="24" spans="1:8" ht="10.5" customHeight="1" x14ac:dyDescent="0.2">
      <c r="B24" s="16" t="s">
        <v>23</v>
      </c>
      <c r="C24" s="30">
        <v>16724</v>
      </c>
      <c r="D24" s="30">
        <v>29498</v>
      </c>
      <c r="E24" s="30">
        <v>46222</v>
      </c>
      <c r="F24" s="222">
        <v>84</v>
      </c>
      <c r="G24" s="179">
        <v>-0.13056072832609145</v>
      </c>
      <c r="H24" s="34"/>
    </row>
    <row r="25" spans="1:8" ht="10.5" customHeight="1" x14ac:dyDescent="0.2">
      <c r="B25" s="33" t="s">
        <v>193</v>
      </c>
      <c r="C25" s="30">
        <v>2089732.0499999993</v>
      </c>
      <c r="D25" s="30">
        <v>16029461.18</v>
      </c>
      <c r="E25" s="30">
        <v>18119193.23</v>
      </c>
      <c r="F25" s="222">
        <v>15451363.6</v>
      </c>
      <c r="G25" s="179">
        <v>5.9049561577606546E-4</v>
      </c>
      <c r="H25" s="34"/>
    </row>
    <row r="26" spans="1:8" ht="10.5" customHeight="1" x14ac:dyDescent="0.2">
      <c r="B26" s="33" t="s">
        <v>194</v>
      </c>
      <c r="C26" s="30">
        <v>89625656</v>
      </c>
      <c r="D26" s="30">
        <v>49100415</v>
      </c>
      <c r="E26" s="30">
        <v>138726071</v>
      </c>
      <c r="F26" s="222">
        <v>22527402</v>
      </c>
      <c r="G26" s="179">
        <v>3.9221502600317093E-2</v>
      </c>
      <c r="H26" s="34"/>
    </row>
    <row r="27" spans="1:8" ht="10.5" customHeight="1" x14ac:dyDescent="0.2">
      <c r="B27" s="33" t="s">
        <v>322</v>
      </c>
      <c r="C27" s="30">
        <v>1522823.5</v>
      </c>
      <c r="D27" s="30">
        <v>4869786</v>
      </c>
      <c r="E27" s="30">
        <v>6392609.5</v>
      </c>
      <c r="F27" s="222">
        <v>4158370</v>
      </c>
      <c r="G27" s="179">
        <v>3.2691454767960204E-2</v>
      </c>
      <c r="H27" s="34"/>
    </row>
    <row r="28" spans="1:8" ht="10.5" customHeight="1" x14ac:dyDescent="0.2">
      <c r="B28" s="33" t="s">
        <v>324</v>
      </c>
      <c r="C28" s="30">
        <v>5299</v>
      </c>
      <c r="D28" s="30">
        <v>83876</v>
      </c>
      <c r="E28" s="30">
        <v>89175</v>
      </c>
      <c r="F28" s="222">
        <v>85784</v>
      </c>
      <c r="G28" s="179">
        <v>-9.028309104820198E-2</v>
      </c>
      <c r="H28" s="34"/>
    </row>
    <row r="29" spans="1:8" ht="10.5" customHeight="1" x14ac:dyDescent="0.2">
      <c r="B29" s="33" t="s">
        <v>325</v>
      </c>
      <c r="C29" s="30">
        <v>66324</v>
      </c>
      <c r="D29" s="30">
        <v>6246495.5</v>
      </c>
      <c r="E29" s="30">
        <v>6312819.5</v>
      </c>
      <c r="F29" s="222">
        <v>6225660.5</v>
      </c>
      <c r="G29" s="179">
        <v>2.8621523832382145E-2</v>
      </c>
      <c r="H29" s="34"/>
    </row>
    <row r="30" spans="1:8" ht="10.5" customHeight="1" x14ac:dyDescent="0.2">
      <c r="B30" s="33" t="s">
        <v>320</v>
      </c>
      <c r="C30" s="30">
        <v>14637621</v>
      </c>
      <c r="D30" s="30">
        <v>6056453</v>
      </c>
      <c r="E30" s="30">
        <v>20694074</v>
      </c>
      <c r="F30" s="222">
        <v>623776</v>
      </c>
      <c r="G30" s="179">
        <v>3.2324604715971539E-2</v>
      </c>
      <c r="H30" s="34"/>
    </row>
    <row r="31" spans="1:8" ht="10.5" customHeight="1" x14ac:dyDescent="0.2">
      <c r="B31" s="33" t="s">
        <v>321</v>
      </c>
      <c r="C31" s="30">
        <v>35861172</v>
      </c>
      <c r="D31" s="30">
        <v>11612594</v>
      </c>
      <c r="E31" s="30">
        <v>47473766</v>
      </c>
      <c r="F31" s="222">
        <v>3036030</v>
      </c>
      <c r="G31" s="179">
        <v>5.0850360364714575E-2</v>
      </c>
      <c r="H31" s="34"/>
    </row>
    <row r="32" spans="1:8" ht="10.5" customHeight="1" x14ac:dyDescent="0.2">
      <c r="B32" s="33" t="s">
        <v>323</v>
      </c>
      <c r="C32" s="30">
        <v>37532416.5</v>
      </c>
      <c r="D32" s="30">
        <v>20231210.5</v>
      </c>
      <c r="E32" s="30">
        <v>57763627</v>
      </c>
      <c r="F32" s="222">
        <v>8397781.5</v>
      </c>
      <c r="G32" s="179">
        <v>3.4405721524738864E-2</v>
      </c>
      <c r="H32" s="34"/>
    </row>
    <row r="33" spans="1:8" ht="10.5" customHeight="1" x14ac:dyDescent="0.2">
      <c r="B33" s="269" t="s">
        <v>195</v>
      </c>
      <c r="C33" s="30">
        <v>91715388.049999997</v>
      </c>
      <c r="D33" s="30">
        <v>65129876.18</v>
      </c>
      <c r="E33" s="30">
        <v>156845264.23000002</v>
      </c>
      <c r="F33" s="222">
        <v>37978765.600000001</v>
      </c>
      <c r="G33" s="179">
        <v>3.4607025182704421E-2</v>
      </c>
      <c r="H33" s="34"/>
    </row>
    <row r="34" spans="1:8" ht="10.5" customHeight="1" x14ac:dyDescent="0.2">
      <c r="B34" s="16" t="s">
        <v>196</v>
      </c>
      <c r="C34" s="30">
        <v>39184</v>
      </c>
      <c r="D34" s="30">
        <v>3004</v>
      </c>
      <c r="E34" s="30">
        <v>42188</v>
      </c>
      <c r="F34" s="222">
        <v>174</v>
      </c>
      <c r="G34" s="179">
        <v>-0.24026652260039616</v>
      </c>
      <c r="H34" s="34"/>
    </row>
    <row r="35" spans="1:8" ht="10.5" customHeight="1" x14ac:dyDescent="0.2">
      <c r="B35" s="16" t="s">
        <v>197</v>
      </c>
      <c r="C35" s="30">
        <v>27357</v>
      </c>
      <c r="D35" s="30">
        <v>2001</v>
      </c>
      <c r="E35" s="30">
        <v>29358</v>
      </c>
      <c r="F35" s="222">
        <v>50</v>
      </c>
      <c r="G35" s="179">
        <v>-0.15348461693722792</v>
      </c>
      <c r="H35" s="34"/>
    </row>
    <row r="36" spans="1:8" ht="10.5" customHeight="1" x14ac:dyDescent="0.2">
      <c r="B36" s="16" t="s">
        <v>198</v>
      </c>
      <c r="C36" s="30">
        <v>181113.07</v>
      </c>
      <c r="D36" s="30">
        <v>2495730.75</v>
      </c>
      <c r="E36" s="30">
        <v>2676843.8199999998</v>
      </c>
      <c r="F36" s="222"/>
      <c r="G36" s="179">
        <v>-5.7546103374818025E-2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152565858</v>
      </c>
      <c r="D39" s="30">
        <v>61571599</v>
      </c>
      <c r="E39" s="30">
        <v>214137457</v>
      </c>
      <c r="F39" s="222">
        <v>6547947</v>
      </c>
      <c r="G39" s="179">
        <v>6.0287460694987693E-3</v>
      </c>
      <c r="H39" s="34"/>
    </row>
    <row r="40" spans="1:8" ht="10.5" customHeight="1" x14ac:dyDescent="0.2">
      <c r="B40" s="16" t="s">
        <v>23</v>
      </c>
      <c r="C40" s="30">
        <v>2115504</v>
      </c>
      <c r="D40" s="30">
        <v>6749951</v>
      </c>
      <c r="E40" s="30">
        <v>8865455</v>
      </c>
      <c r="F40" s="222">
        <v>3986</v>
      </c>
      <c r="G40" s="179">
        <v>-9.7983840444227033E-2</v>
      </c>
      <c r="H40" s="34"/>
    </row>
    <row r="41" spans="1:8" s="28" customFormat="1" ht="10.5" customHeight="1" x14ac:dyDescent="0.2">
      <c r="A41" s="24"/>
      <c r="B41" s="33" t="s">
        <v>193</v>
      </c>
      <c r="C41" s="30">
        <v>2551129.6599999978</v>
      </c>
      <c r="D41" s="30">
        <v>17869830.23</v>
      </c>
      <c r="E41" s="30">
        <v>20420959.890000001</v>
      </c>
      <c r="F41" s="222">
        <v>17218004.810000002</v>
      </c>
      <c r="G41" s="179">
        <v>-1.1404822546572602E-2</v>
      </c>
      <c r="H41" s="27"/>
    </row>
    <row r="42" spans="1:8" ht="10.5" customHeight="1" x14ac:dyDescent="0.2">
      <c r="B42" s="33" t="s">
        <v>194</v>
      </c>
      <c r="C42" s="30">
        <v>95457585</v>
      </c>
      <c r="D42" s="30">
        <v>51753289.5</v>
      </c>
      <c r="E42" s="30">
        <v>147210874.5</v>
      </c>
      <c r="F42" s="222">
        <v>22971017.5</v>
      </c>
      <c r="G42" s="179">
        <v>3.7889500920518682E-2</v>
      </c>
      <c r="H42" s="34"/>
    </row>
    <row r="43" spans="1:8" ht="10.5" customHeight="1" x14ac:dyDescent="0.2">
      <c r="B43" s="33" t="s">
        <v>322</v>
      </c>
      <c r="C43" s="30">
        <v>1822392.5</v>
      </c>
      <c r="D43" s="30">
        <v>4956615</v>
      </c>
      <c r="E43" s="30">
        <v>6779007.5</v>
      </c>
      <c r="F43" s="222">
        <v>4180328</v>
      </c>
      <c r="G43" s="179">
        <v>3.3833730774530224E-2</v>
      </c>
      <c r="H43" s="34"/>
    </row>
    <row r="44" spans="1:8" ht="10.5" customHeight="1" x14ac:dyDescent="0.2">
      <c r="B44" s="33" t="s">
        <v>324</v>
      </c>
      <c r="C44" s="30">
        <v>5339</v>
      </c>
      <c r="D44" s="30">
        <v>83894</v>
      </c>
      <c r="E44" s="343">
        <v>89233</v>
      </c>
      <c r="F44" s="222">
        <v>85798</v>
      </c>
      <c r="G44" s="344">
        <v>-9.0303901479238613E-2</v>
      </c>
      <c r="H44" s="34"/>
    </row>
    <row r="45" spans="1:8" ht="10.5" customHeight="1" x14ac:dyDescent="0.2">
      <c r="B45" s="33" t="s">
        <v>325</v>
      </c>
      <c r="C45" s="30">
        <v>66456</v>
      </c>
      <c r="D45" s="30">
        <v>6248942.5</v>
      </c>
      <c r="E45" s="343">
        <v>6315398.5</v>
      </c>
      <c r="F45" s="222">
        <v>6227981.5</v>
      </c>
      <c r="G45" s="344">
        <v>2.8611679291135061E-2</v>
      </c>
      <c r="H45" s="34"/>
    </row>
    <row r="46" spans="1:8" ht="10.5" customHeight="1" x14ac:dyDescent="0.2">
      <c r="B46" s="33" t="s">
        <v>320</v>
      </c>
      <c r="C46" s="30">
        <v>16010833</v>
      </c>
      <c r="D46" s="30">
        <v>6757166</v>
      </c>
      <c r="E46" s="343">
        <v>22767999</v>
      </c>
      <c r="F46" s="222">
        <v>670597</v>
      </c>
      <c r="G46" s="344">
        <v>2.1077987166742584E-2</v>
      </c>
      <c r="H46" s="34"/>
    </row>
    <row r="47" spans="1:8" ht="10.5" customHeight="1" x14ac:dyDescent="0.2">
      <c r="B47" s="33" t="s">
        <v>321</v>
      </c>
      <c r="C47" s="30">
        <v>36020167</v>
      </c>
      <c r="D47" s="30">
        <v>11623763</v>
      </c>
      <c r="E47" s="343">
        <v>47643930</v>
      </c>
      <c r="F47" s="222">
        <v>3036478</v>
      </c>
      <c r="G47" s="344">
        <v>5.147235532790928E-2</v>
      </c>
      <c r="H47" s="34"/>
    </row>
    <row r="48" spans="1:8" ht="10.5" customHeight="1" x14ac:dyDescent="0.2">
      <c r="B48" s="33" t="s">
        <v>323</v>
      </c>
      <c r="C48" s="30">
        <v>41532397.5</v>
      </c>
      <c r="D48" s="30">
        <v>22082909</v>
      </c>
      <c r="E48" s="343">
        <v>63615306.5</v>
      </c>
      <c r="F48" s="222">
        <v>8769835</v>
      </c>
      <c r="G48" s="344">
        <v>3.5537867065619233E-2</v>
      </c>
      <c r="H48" s="34"/>
    </row>
    <row r="49" spans="1:8" ht="10.5" customHeight="1" x14ac:dyDescent="0.2">
      <c r="B49" s="269" t="s">
        <v>195</v>
      </c>
      <c r="C49" s="30">
        <v>98008714.659999996</v>
      </c>
      <c r="D49" s="30">
        <v>69623119.730000019</v>
      </c>
      <c r="E49" s="343">
        <v>167631834.38999999</v>
      </c>
      <c r="F49" s="222">
        <v>40189022.310000002</v>
      </c>
      <c r="G49" s="344">
        <v>3.1623086250088361E-2</v>
      </c>
      <c r="H49" s="34"/>
    </row>
    <row r="50" spans="1:8" ht="10.5" customHeight="1" x14ac:dyDescent="0.2">
      <c r="B50" s="16" t="s">
        <v>196</v>
      </c>
      <c r="C50" s="30">
        <v>39184</v>
      </c>
      <c r="D50" s="30">
        <v>3004</v>
      </c>
      <c r="E50" s="343">
        <v>42188</v>
      </c>
      <c r="F50" s="222">
        <v>174</v>
      </c>
      <c r="G50" s="344">
        <v>-0.24026652260039616</v>
      </c>
      <c r="H50" s="34"/>
    </row>
    <row r="51" spans="1:8" s="28" customFormat="1" ht="10.5" customHeight="1" x14ac:dyDescent="0.2">
      <c r="A51" s="24"/>
      <c r="B51" s="16" t="s">
        <v>197</v>
      </c>
      <c r="C51" s="30">
        <v>27357</v>
      </c>
      <c r="D51" s="30">
        <v>2001</v>
      </c>
      <c r="E51" s="343">
        <v>29358</v>
      </c>
      <c r="F51" s="222">
        <v>50</v>
      </c>
      <c r="G51" s="344">
        <v>-0.15348461693722792</v>
      </c>
      <c r="H51" s="27"/>
    </row>
    <row r="52" spans="1:8" ht="10.5" customHeight="1" x14ac:dyDescent="0.2">
      <c r="B52" s="16" t="s">
        <v>198</v>
      </c>
      <c r="C52" s="30">
        <v>181113.07</v>
      </c>
      <c r="D52" s="30">
        <v>2495730.75</v>
      </c>
      <c r="E52" s="343">
        <v>2676843.8199999998</v>
      </c>
      <c r="F52" s="222"/>
      <c r="G52" s="344">
        <v>-5.7546103374818025E-2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2818212</v>
      </c>
      <c r="D55" s="30">
        <v>1292022</v>
      </c>
      <c r="E55" s="30">
        <v>4110234</v>
      </c>
      <c r="F55" s="222">
        <v>2152</v>
      </c>
      <c r="G55" s="179">
        <v>8.6314824657361289E-2</v>
      </c>
      <c r="H55" s="34"/>
    </row>
    <row r="56" spans="1:8" ht="10.5" customHeight="1" x14ac:dyDescent="0.2">
      <c r="B56" s="16" t="s">
        <v>23</v>
      </c>
      <c r="C56" s="30">
        <v>23419</v>
      </c>
      <c r="D56" s="30">
        <v>41290</v>
      </c>
      <c r="E56" s="30">
        <v>64709</v>
      </c>
      <c r="F56" s="222"/>
      <c r="G56" s="179">
        <v>-0.12203031084216387</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7671792</v>
      </c>
      <c r="D59" s="30">
        <v>539051</v>
      </c>
      <c r="E59" s="30">
        <v>8210843</v>
      </c>
      <c r="F59" s="222">
        <v>179</v>
      </c>
      <c r="G59" s="179">
        <v>1.427385201176179E-2</v>
      </c>
      <c r="H59" s="36"/>
    </row>
    <row r="60" spans="1:8" s="28" customFormat="1" ht="10.5" customHeight="1" x14ac:dyDescent="0.2">
      <c r="A60" s="24"/>
      <c r="B60" s="16" t="s">
        <v>23</v>
      </c>
      <c r="C60" s="30">
        <v>2106</v>
      </c>
      <c r="D60" s="30">
        <v>601</v>
      </c>
      <c r="E60" s="30">
        <v>2707</v>
      </c>
      <c r="F60" s="222"/>
      <c r="G60" s="179">
        <v>0.54069436539556071</v>
      </c>
      <c r="H60" s="36"/>
    </row>
    <row r="61" spans="1:8" s="28" customFormat="1" ht="10.5" customHeight="1" x14ac:dyDescent="0.2">
      <c r="A61" s="24"/>
      <c r="B61" s="16" t="s">
        <v>225</v>
      </c>
      <c r="C61" s="30">
        <v>34672017.129999995</v>
      </c>
      <c r="D61" s="30">
        <v>918365.84</v>
      </c>
      <c r="E61" s="30">
        <v>35590382.969999999</v>
      </c>
      <c r="F61" s="222">
        <v>875</v>
      </c>
      <c r="G61" s="179">
        <v>3.0968252357067128E-2</v>
      </c>
      <c r="H61" s="36"/>
    </row>
    <row r="62" spans="1:8" s="28" customFormat="1" ht="10.5" customHeight="1" x14ac:dyDescent="0.2">
      <c r="A62" s="24"/>
      <c r="B62" s="16" t="s">
        <v>200</v>
      </c>
      <c r="C62" s="30">
        <v>49632</v>
      </c>
      <c r="D62" s="30">
        <v>344661</v>
      </c>
      <c r="E62" s="30">
        <v>394293</v>
      </c>
      <c r="F62" s="222">
        <v>157</v>
      </c>
      <c r="G62" s="179">
        <v>9.7279155778558835E-2</v>
      </c>
      <c r="H62" s="36"/>
    </row>
    <row r="63" spans="1:8" s="28" customFormat="1" ht="10.5" customHeight="1" x14ac:dyDescent="0.2">
      <c r="A63" s="24"/>
      <c r="B63" s="16" t="s">
        <v>201</v>
      </c>
      <c r="C63" s="30">
        <v>3417745</v>
      </c>
      <c r="D63" s="30">
        <v>921101</v>
      </c>
      <c r="E63" s="30">
        <v>4338846</v>
      </c>
      <c r="F63" s="222">
        <v>69880</v>
      </c>
      <c r="G63" s="179">
        <v>3.0837852169896873E-2</v>
      </c>
      <c r="H63" s="36"/>
    </row>
    <row r="64" spans="1:8" s="28" customFormat="1" ht="10.5" customHeight="1" x14ac:dyDescent="0.2">
      <c r="A64" s="24"/>
      <c r="B64" s="16" t="s">
        <v>202</v>
      </c>
      <c r="C64" s="30">
        <v>39141475</v>
      </c>
      <c r="D64" s="30">
        <v>2494720</v>
      </c>
      <c r="E64" s="30">
        <v>41636195</v>
      </c>
      <c r="F64" s="222">
        <v>30308</v>
      </c>
      <c r="G64" s="179">
        <v>3.7690886900547227E-2</v>
      </c>
      <c r="H64" s="36"/>
    </row>
    <row r="65" spans="1:8" s="28" customFormat="1" ht="10.5" customHeight="1" x14ac:dyDescent="0.2">
      <c r="A65" s="24"/>
      <c r="B65" s="16" t="s">
        <v>203</v>
      </c>
      <c r="C65" s="30">
        <v>10063587</v>
      </c>
      <c r="D65" s="30">
        <v>771039</v>
      </c>
      <c r="E65" s="30">
        <v>10834626</v>
      </c>
      <c r="F65" s="222">
        <v>52</v>
      </c>
      <c r="G65" s="179">
        <v>-1.7767788956442043E-3</v>
      </c>
      <c r="H65" s="36"/>
    </row>
    <row r="66" spans="1:8" s="28" customFormat="1" ht="10.5" customHeight="1" x14ac:dyDescent="0.2">
      <c r="A66" s="24"/>
      <c r="B66" s="16" t="s">
        <v>204</v>
      </c>
      <c r="C66" s="30">
        <v>11974729.189999999</v>
      </c>
      <c r="D66" s="30">
        <v>161120164.23000002</v>
      </c>
      <c r="E66" s="30">
        <v>173094893.42000002</v>
      </c>
      <c r="F66" s="222"/>
      <c r="G66" s="179">
        <v>3.8068561532903944E-2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8858147</v>
      </c>
      <c r="D69" s="30">
        <v>3845075</v>
      </c>
      <c r="E69" s="30">
        <v>12703222</v>
      </c>
      <c r="F69" s="222"/>
      <c r="G69" s="179">
        <v>0.10917339256272207</v>
      </c>
      <c r="H69" s="36"/>
    </row>
    <row r="70" spans="1:8" s="28" customFormat="1" ht="10.5" customHeight="1" x14ac:dyDescent="0.2">
      <c r="A70" s="24"/>
      <c r="B70" s="16" t="s">
        <v>23</v>
      </c>
      <c r="C70" s="30">
        <v>20212</v>
      </c>
      <c r="D70" s="30">
        <v>88172</v>
      </c>
      <c r="E70" s="30">
        <v>108384</v>
      </c>
      <c r="F70" s="222"/>
      <c r="G70" s="179">
        <v>5.5078558495414986E-2</v>
      </c>
      <c r="H70" s="36"/>
    </row>
    <row r="71" spans="1:8" s="28" customFormat="1" ht="10.5" customHeight="1" x14ac:dyDescent="0.2">
      <c r="A71" s="24"/>
      <c r="B71" s="33" t="s">
        <v>193</v>
      </c>
      <c r="C71" s="30">
        <v>3639195.04</v>
      </c>
      <c r="D71" s="30">
        <v>2108644.0199999996</v>
      </c>
      <c r="E71" s="30">
        <v>5747839.0599999996</v>
      </c>
      <c r="F71" s="222"/>
      <c r="G71" s="179">
        <v>4.9478120250769697E-2</v>
      </c>
      <c r="H71" s="36"/>
    </row>
    <row r="72" spans="1:8" ht="10.5" customHeight="1" x14ac:dyDescent="0.2">
      <c r="B72" s="33" t="s">
        <v>194</v>
      </c>
      <c r="C72" s="30">
        <v>6559902</v>
      </c>
      <c r="D72" s="30">
        <v>1807804.5</v>
      </c>
      <c r="E72" s="30">
        <v>8367706.5</v>
      </c>
      <c r="F72" s="222"/>
      <c r="G72" s="179">
        <v>5.9335771401805015E-2</v>
      </c>
      <c r="H72" s="34"/>
    </row>
    <row r="73" spans="1:8" ht="10.5" customHeight="1" x14ac:dyDescent="0.2">
      <c r="B73" s="33" t="s">
        <v>322</v>
      </c>
      <c r="C73" s="30">
        <v>97201.5</v>
      </c>
      <c r="D73" s="30">
        <v>70687</v>
      </c>
      <c r="E73" s="30">
        <v>167888.5</v>
      </c>
      <c r="F73" s="222"/>
      <c r="G73" s="179">
        <v>0.40890380782544855</v>
      </c>
      <c r="H73" s="34"/>
    </row>
    <row r="74" spans="1:8" ht="10.5" customHeight="1" x14ac:dyDescent="0.2">
      <c r="B74" s="33" t="s">
        <v>324</v>
      </c>
      <c r="C74" s="30">
        <v>120</v>
      </c>
      <c r="D74" s="30">
        <v>2234</v>
      </c>
      <c r="E74" s="30">
        <v>2354</v>
      </c>
      <c r="F74" s="222"/>
      <c r="G74" s="179">
        <v>0.22095435684647313</v>
      </c>
      <c r="H74" s="34"/>
    </row>
    <row r="75" spans="1:8" ht="10.5" customHeight="1" x14ac:dyDescent="0.2">
      <c r="B75" s="33" t="s">
        <v>325</v>
      </c>
      <c r="C75" s="30">
        <v>806</v>
      </c>
      <c r="D75" s="30">
        <v>29883</v>
      </c>
      <c r="E75" s="30">
        <v>30689</v>
      </c>
      <c r="F75" s="222"/>
      <c r="G75" s="179">
        <v>-0.32306165214514171</v>
      </c>
      <c r="H75" s="34"/>
    </row>
    <row r="76" spans="1:8" ht="10.5" customHeight="1" x14ac:dyDescent="0.2">
      <c r="B76" s="33" t="s">
        <v>320</v>
      </c>
      <c r="C76" s="30">
        <v>419987.5</v>
      </c>
      <c r="D76" s="30">
        <v>124069.5</v>
      </c>
      <c r="E76" s="30">
        <v>544057</v>
      </c>
      <c r="F76" s="222"/>
      <c r="G76" s="179">
        <v>4.0658912912286738E-2</v>
      </c>
      <c r="H76" s="34"/>
    </row>
    <row r="77" spans="1:8" ht="10.5" customHeight="1" x14ac:dyDescent="0.2">
      <c r="B77" s="33" t="s">
        <v>321</v>
      </c>
      <c r="C77" s="30">
        <v>1789177.5</v>
      </c>
      <c r="D77" s="30">
        <v>211092</v>
      </c>
      <c r="E77" s="30">
        <v>2000269.5</v>
      </c>
      <c r="F77" s="222"/>
      <c r="G77" s="179">
        <v>0.11535480510964402</v>
      </c>
      <c r="H77" s="34"/>
    </row>
    <row r="78" spans="1:8" ht="10.5" customHeight="1" x14ac:dyDescent="0.2">
      <c r="B78" s="33" t="s">
        <v>323</v>
      </c>
      <c r="C78" s="30">
        <v>4252609.5</v>
      </c>
      <c r="D78" s="30">
        <v>1369839</v>
      </c>
      <c r="E78" s="30">
        <v>5622448.5</v>
      </c>
      <c r="F78" s="222"/>
      <c r="G78" s="179">
        <v>3.8042841606689137E-2</v>
      </c>
      <c r="H78" s="34"/>
    </row>
    <row r="79" spans="1:8" ht="10.5" customHeight="1" x14ac:dyDescent="0.2">
      <c r="B79" s="16" t="s">
        <v>195</v>
      </c>
      <c r="C79" s="30">
        <v>10199097.039999999</v>
      </c>
      <c r="D79" s="30">
        <v>3916448.5199999996</v>
      </c>
      <c r="E79" s="30">
        <v>14115545.559999999</v>
      </c>
      <c r="F79" s="222"/>
      <c r="G79" s="179">
        <v>5.529947815891445E-2</v>
      </c>
      <c r="H79" s="34"/>
    </row>
    <row r="80" spans="1:8" ht="10.5" customHeight="1" x14ac:dyDescent="0.2">
      <c r="B80" s="16" t="s">
        <v>196</v>
      </c>
      <c r="C80" s="30">
        <v>8409</v>
      </c>
      <c r="D80" s="30">
        <v>847</v>
      </c>
      <c r="E80" s="30">
        <v>9256</v>
      </c>
      <c r="F80" s="222"/>
      <c r="G80" s="179">
        <v>-7.5417041254619899E-2</v>
      </c>
      <c r="H80" s="34"/>
    </row>
    <row r="81" spans="1:8" ht="10.5" customHeight="1" x14ac:dyDescent="0.2">
      <c r="B81" s="16" t="s">
        <v>197</v>
      </c>
      <c r="C81" s="30">
        <v>3516</v>
      </c>
      <c r="D81" s="30">
        <v>336</v>
      </c>
      <c r="E81" s="30">
        <v>3852</v>
      </c>
      <c r="F81" s="222"/>
      <c r="G81" s="179">
        <v>3.3862985152384173E-3</v>
      </c>
      <c r="H81" s="34"/>
    </row>
    <row r="82" spans="1:8" s="28" customFormat="1" ht="10.5" customHeight="1" x14ac:dyDescent="0.2">
      <c r="A82" s="24"/>
      <c r="B82" s="16" t="s">
        <v>198</v>
      </c>
      <c r="C82" s="30">
        <v>4735</v>
      </c>
      <c r="D82" s="30">
        <v>85435</v>
      </c>
      <c r="E82" s="30">
        <v>90170</v>
      </c>
      <c r="F82" s="222"/>
      <c r="G82" s="179">
        <v>-0.30392694204923543</v>
      </c>
      <c r="H82" s="36"/>
    </row>
    <row r="83" spans="1:8" s="28" customFormat="1" ht="10.5" customHeight="1" x14ac:dyDescent="0.2">
      <c r="A83" s="24"/>
      <c r="B83" s="16" t="s">
        <v>200</v>
      </c>
      <c r="C83" s="46">
        <v>7835</v>
      </c>
      <c r="D83" s="46">
        <v>101660</v>
      </c>
      <c r="E83" s="46">
        <v>109495</v>
      </c>
      <c r="F83" s="222"/>
      <c r="G83" s="190">
        <v>-0.11901486076580814</v>
      </c>
      <c r="H83" s="47"/>
    </row>
    <row r="84" spans="1:8" s="28" customFormat="1" ht="10.5" customHeight="1" x14ac:dyDescent="0.2">
      <c r="A84" s="24"/>
      <c r="B84" s="16" t="s">
        <v>201</v>
      </c>
      <c r="C84" s="46">
        <v>602799</v>
      </c>
      <c r="D84" s="46">
        <v>263766</v>
      </c>
      <c r="E84" s="345">
        <v>866565</v>
      </c>
      <c r="F84" s="222"/>
      <c r="G84" s="346">
        <v>-2.2697873329040164E-2</v>
      </c>
      <c r="H84" s="47"/>
    </row>
    <row r="85" spans="1:8" s="28" customFormat="1" ht="10.5" customHeight="1" x14ac:dyDescent="0.2">
      <c r="A85" s="24"/>
      <c r="B85" s="16" t="s">
        <v>202</v>
      </c>
      <c r="C85" s="46">
        <v>7010661</v>
      </c>
      <c r="D85" s="46">
        <v>552210</v>
      </c>
      <c r="E85" s="345">
        <v>7562871</v>
      </c>
      <c r="F85" s="222"/>
      <c r="G85" s="346">
        <v>3.5164152898119028E-2</v>
      </c>
      <c r="H85" s="47"/>
    </row>
    <row r="86" spans="1:8" s="28" customFormat="1" ht="10.5" customHeight="1" x14ac:dyDescent="0.2">
      <c r="A86" s="24"/>
      <c r="B86" s="16" t="s">
        <v>203</v>
      </c>
      <c r="C86" s="46">
        <v>2117700.5</v>
      </c>
      <c r="D86" s="46">
        <v>218163</v>
      </c>
      <c r="E86" s="345">
        <v>2335863.5</v>
      </c>
      <c r="F86" s="222"/>
      <c r="G86" s="346">
        <v>1.1657040349111414E-2</v>
      </c>
      <c r="H86" s="47"/>
    </row>
    <row r="87" spans="1:8" s="28" customFormat="1" ht="10.5" customHeight="1" x14ac:dyDescent="0.2">
      <c r="A87" s="24"/>
      <c r="B87" s="16" t="s">
        <v>204</v>
      </c>
      <c r="C87" s="46">
        <v>1394900.42</v>
      </c>
      <c r="D87" s="46">
        <v>18054837.25</v>
      </c>
      <c r="E87" s="345">
        <v>19449737.670000002</v>
      </c>
      <c r="F87" s="222"/>
      <c r="G87" s="346">
        <v>9.2149140608677849E-2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171914009</v>
      </c>
      <c r="D90" s="46">
        <v>67247747</v>
      </c>
      <c r="E90" s="345">
        <v>239161756</v>
      </c>
      <c r="F90" s="222">
        <v>6550278</v>
      </c>
      <c r="G90" s="346">
        <v>1.259908995378467E-2</v>
      </c>
      <c r="H90" s="47"/>
    </row>
    <row r="91" spans="1:8" ht="10.5" customHeight="1" x14ac:dyDescent="0.2">
      <c r="B91" s="16" t="s">
        <v>23</v>
      </c>
      <c r="C91" s="348">
        <v>2161241</v>
      </c>
      <c r="D91" s="46">
        <v>6880014</v>
      </c>
      <c r="E91" s="345">
        <v>9041255</v>
      </c>
      <c r="F91" s="222">
        <v>3986</v>
      </c>
      <c r="G91" s="346">
        <v>-9.6477510909219188E-2</v>
      </c>
      <c r="H91" s="47"/>
    </row>
    <row r="92" spans="1:8" ht="10.5" customHeight="1" x14ac:dyDescent="0.2">
      <c r="B92" s="33" t="s">
        <v>193</v>
      </c>
      <c r="C92" s="348">
        <v>41601892.829999983</v>
      </c>
      <c r="D92" s="46">
        <v>21171951.09</v>
      </c>
      <c r="E92" s="46">
        <v>62773843.919999994</v>
      </c>
      <c r="F92" s="222">
        <v>17219382.810000002</v>
      </c>
      <c r="G92" s="190">
        <v>2.008089401678359E-2</v>
      </c>
      <c r="H92" s="47"/>
    </row>
    <row r="93" spans="1:8" ht="10.5" customHeight="1" x14ac:dyDescent="0.2">
      <c r="B93" s="33" t="s">
        <v>194</v>
      </c>
      <c r="C93" s="348">
        <v>102017487</v>
      </c>
      <c r="D93" s="46">
        <v>53561094</v>
      </c>
      <c r="E93" s="46">
        <v>155578581</v>
      </c>
      <c r="F93" s="222">
        <v>22971017.5</v>
      </c>
      <c r="G93" s="190">
        <v>3.9020856281967387E-2</v>
      </c>
      <c r="H93" s="47"/>
    </row>
    <row r="94" spans="1:8" ht="10.5" customHeight="1" x14ac:dyDescent="0.2">
      <c r="B94" s="33" t="s">
        <v>322</v>
      </c>
      <c r="C94" s="348">
        <v>1919594</v>
      </c>
      <c r="D94" s="46">
        <v>5027302</v>
      </c>
      <c r="E94" s="46">
        <v>6946896</v>
      </c>
      <c r="F94" s="222">
        <v>4180328</v>
      </c>
      <c r="G94" s="190">
        <v>4.0528183428078624E-2</v>
      </c>
      <c r="H94" s="47"/>
    </row>
    <row r="95" spans="1:8" ht="10.5" customHeight="1" x14ac:dyDescent="0.2">
      <c r="B95" s="33" t="s">
        <v>324</v>
      </c>
      <c r="C95" s="348">
        <v>5459</v>
      </c>
      <c r="D95" s="46">
        <v>86128</v>
      </c>
      <c r="E95" s="46">
        <v>91587</v>
      </c>
      <c r="F95" s="222">
        <v>85798</v>
      </c>
      <c r="G95" s="190">
        <v>-8.4303982243373765E-2</v>
      </c>
      <c r="H95" s="47"/>
    </row>
    <row r="96" spans="1:8" ht="10.5" customHeight="1" x14ac:dyDescent="0.2">
      <c r="B96" s="33" t="s">
        <v>325</v>
      </c>
      <c r="C96" s="348">
        <v>67262</v>
      </c>
      <c r="D96" s="46">
        <v>6278825.5</v>
      </c>
      <c r="E96" s="46">
        <v>6346087.5</v>
      </c>
      <c r="F96" s="222">
        <v>6227981.5</v>
      </c>
      <c r="G96" s="190">
        <v>2.6034000771697485E-2</v>
      </c>
      <c r="H96" s="47"/>
    </row>
    <row r="97" spans="2:8" ht="10.5" customHeight="1" x14ac:dyDescent="0.2">
      <c r="B97" s="33" t="s">
        <v>320</v>
      </c>
      <c r="C97" s="348">
        <v>16430820.5</v>
      </c>
      <c r="D97" s="46">
        <v>6881235.5</v>
      </c>
      <c r="E97" s="46">
        <v>23312056</v>
      </c>
      <c r="F97" s="222">
        <v>670597</v>
      </c>
      <c r="G97" s="190">
        <v>2.1526565509692341E-2</v>
      </c>
      <c r="H97" s="47"/>
    </row>
    <row r="98" spans="2:8" ht="10.5" customHeight="1" x14ac:dyDescent="0.2">
      <c r="B98" s="33" t="s">
        <v>321</v>
      </c>
      <c r="C98" s="348">
        <v>37809344.5</v>
      </c>
      <c r="D98" s="46">
        <v>11834855</v>
      </c>
      <c r="E98" s="46">
        <v>49644199.5</v>
      </c>
      <c r="F98" s="222">
        <v>3036478</v>
      </c>
      <c r="G98" s="190">
        <v>5.3904502102339436E-2</v>
      </c>
      <c r="H98" s="47"/>
    </row>
    <row r="99" spans="2:8" ht="10.5" customHeight="1" x14ac:dyDescent="0.2">
      <c r="B99" s="33" t="s">
        <v>323</v>
      </c>
      <c r="C99" s="348">
        <v>45785007</v>
      </c>
      <c r="D99" s="46">
        <v>23452748</v>
      </c>
      <c r="E99" s="46">
        <v>69237755</v>
      </c>
      <c r="F99" s="222">
        <v>8769835</v>
      </c>
      <c r="G99" s="190">
        <v>3.5740832295424685E-2</v>
      </c>
      <c r="H99" s="47"/>
    </row>
    <row r="100" spans="2:8" ht="10.5" customHeight="1" x14ac:dyDescent="0.2">
      <c r="B100" s="16" t="s">
        <v>195</v>
      </c>
      <c r="C100" s="348">
        <v>143619379.82999998</v>
      </c>
      <c r="D100" s="46">
        <v>74733045.090000018</v>
      </c>
      <c r="E100" s="46">
        <v>218352424.92000002</v>
      </c>
      <c r="F100" s="222">
        <v>40190400.310000002</v>
      </c>
      <c r="G100" s="190">
        <v>3.3504180795439931E-2</v>
      </c>
      <c r="H100" s="47"/>
    </row>
    <row r="101" spans="2:8" ht="10.5" customHeight="1" x14ac:dyDescent="0.2">
      <c r="B101" s="16" t="s">
        <v>196</v>
      </c>
      <c r="C101" s="348">
        <v>47593</v>
      </c>
      <c r="D101" s="46">
        <v>3851</v>
      </c>
      <c r="E101" s="46">
        <v>51444</v>
      </c>
      <c r="F101" s="222">
        <v>174</v>
      </c>
      <c r="G101" s="190">
        <v>-0.2150867395981142</v>
      </c>
      <c r="H101" s="47"/>
    </row>
    <row r="102" spans="2:8" ht="10.5" customHeight="1" x14ac:dyDescent="0.2">
      <c r="B102" s="16" t="s">
        <v>197</v>
      </c>
      <c r="C102" s="348">
        <v>30873</v>
      </c>
      <c r="D102" s="46">
        <v>2337</v>
      </c>
      <c r="E102" s="46">
        <v>33210</v>
      </c>
      <c r="F102" s="222">
        <v>50</v>
      </c>
      <c r="G102" s="190">
        <v>-0.13785046728971961</v>
      </c>
      <c r="H102" s="47"/>
    </row>
    <row r="103" spans="2:8" ht="10.5" customHeight="1" x14ac:dyDescent="0.2">
      <c r="B103" s="16" t="s">
        <v>198</v>
      </c>
      <c r="C103" s="348">
        <v>185848.07</v>
      </c>
      <c r="D103" s="46">
        <v>2581165.75</v>
      </c>
      <c r="E103" s="46">
        <v>2767013.82</v>
      </c>
      <c r="F103" s="222"/>
      <c r="G103" s="190">
        <v>-6.8292978796349879E-2</v>
      </c>
      <c r="H103" s="47"/>
    </row>
    <row r="104" spans="2:8" ht="10.5" customHeight="1" x14ac:dyDescent="0.2">
      <c r="B104" s="16" t="s">
        <v>200</v>
      </c>
      <c r="C104" s="348">
        <v>57467</v>
      </c>
      <c r="D104" s="46">
        <v>446321</v>
      </c>
      <c r="E104" s="46">
        <v>503788</v>
      </c>
      <c r="F104" s="222">
        <v>157</v>
      </c>
      <c r="G104" s="190">
        <v>4.1693547053082591E-2</v>
      </c>
      <c r="H104" s="47"/>
    </row>
    <row r="105" spans="2:8" ht="10.5" customHeight="1" x14ac:dyDescent="0.2">
      <c r="B105" s="16" t="s">
        <v>201</v>
      </c>
      <c r="C105" s="348">
        <v>4020544</v>
      </c>
      <c r="D105" s="46">
        <v>1184867</v>
      </c>
      <c r="E105" s="46">
        <v>5205411</v>
      </c>
      <c r="F105" s="222">
        <v>69880</v>
      </c>
      <c r="G105" s="190">
        <v>2.152229539228756E-2</v>
      </c>
      <c r="H105" s="47"/>
    </row>
    <row r="106" spans="2:8" ht="10.5" customHeight="1" x14ac:dyDescent="0.2">
      <c r="B106" s="16" t="s">
        <v>202</v>
      </c>
      <c r="C106" s="348">
        <v>46152136</v>
      </c>
      <c r="D106" s="46">
        <v>3046930</v>
      </c>
      <c r="E106" s="46">
        <v>49199066</v>
      </c>
      <c r="F106" s="222">
        <v>30308</v>
      </c>
      <c r="G106" s="190">
        <v>3.7301675803211864E-2</v>
      </c>
      <c r="H106" s="47"/>
    </row>
    <row r="107" spans="2:8" ht="10.5" customHeight="1" x14ac:dyDescent="0.2">
      <c r="B107" s="16" t="s">
        <v>203</v>
      </c>
      <c r="C107" s="348">
        <v>12181287.5</v>
      </c>
      <c r="D107" s="46">
        <v>989202</v>
      </c>
      <c r="E107" s="46">
        <v>13170489.5</v>
      </c>
      <c r="F107" s="222">
        <v>52</v>
      </c>
      <c r="G107" s="190">
        <v>5.7969928873347065E-4</v>
      </c>
      <c r="H107" s="47"/>
    </row>
    <row r="108" spans="2:8" ht="10.5" customHeight="1" x14ac:dyDescent="0.2">
      <c r="B108" s="16" t="s">
        <v>204</v>
      </c>
      <c r="C108" s="348">
        <v>13369629.609999999</v>
      </c>
      <c r="D108" s="46">
        <v>179175001.48000002</v>
      </c>
      <c r="E108" s="46">
        <v>192544631.09000003</v>
      </c>
      <c r="F108" s="222"/>
      <c r="G108" s="190">
        <v>4.3287059761990099E-2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30.9.2024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164827847.88001078</v>
      </c>
      <c r="D119" s="238">
        <v>577649908.32997906</v>
      </c>
      <c r="E119" s="238">
        <v>742477756.20998991</v>
      </c>
      <c r="F119" s="222">
        <v>2107940.9099999913</v>
      </c>
      <c r="G119" s="239">
        <v>-2.5079442016879838E-3</v>
      </c>
      <c r="H119" s="20"/>
    </row>
    <row r="120" spans="1:8" ht="10.5" customHeight="1" x14ac:dyDescent="0.2">
      <c r="A120" s="2"/>
      <c r="B120" s="37" t="s">
        <v>206</v>
      </c>
      <c r="C120" s="238">
        <v>2216302.4900000012</v>
      </c>
      <c r="D120" s="238">
        <v>22526066.599999994</v>
      </c>
      <c r="E120" s="238">
        <v>24742369.089999996</v>
      </c>
      <c r="F120" s="222"/>
      <c r="G120" s="239"/>
      <c r="H120" s="20"/>
    </row>
    <row r="121" spans="1:8" ht="10.5" customHeight="1" x14ac:dyDescent="0.2">
      <c r="A121" s="2"/>
      <c r="B121" s="37" t="s">
        <v>226</v>
      </c>
      <c r="C121" s="238">
        <v>12519620.970000004</v>
      </c>
      <c r="D121" s="238">
        <v>91468124.209999919</v>
      </c>
      <c r="E121" s="238">
        <v>103987745.17999992</v>
      </c>
      <c r="F121" s="222">
        <v>7</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179578746.34001076</v>
      </c>
      <c r="D126" s="238">
        <v>691668093.13997877</v>
      </c>
      <c r="E126" s="238">
        <v>871246839.47998965</v>
      </c>
      <c r="F126" s="222">
        <v>2107947.9099999913</v>
      </c>
      <c r="G126" s="239">
        <v>-0.21142991695222024</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170110075.21013102</v>
      </c>
      <c r="D129" s="238">
        <v>390834549.8798843</v>
      </c>
      <c r="E129" s="238">
        <v>560944625.09001529</v>
      </c>
      <c r="F129" s="222">
        <v>10801777.660000004</v>
      </c>
      <c r="G129" s="239">
        <v>0.1656783314187904</v>
      </c>
      <c r="H129" s="20"/>
    </row>
    <row r="130" spans="1:8" ht="10.5" customHeight="1" x14ac:dyDescent="0.2">
      <c r="A130" s="2"/>
      <c r="B130" s="37" t="s">
        <v>208</v>
      </c>
      <c r="C130" s="238">
        <v>4500142.9300004896</v>
      </c>
      <c r="D130" s="238">
        <v>27771200.249996975</v>
      </c>
      <c r="E130" s="238">
        <v>32271343.179997467</v>
      </c>
      <c r="F130" s="222">
        <v>17855457.839997876</v>
      </c>
      <c r="G130" s="239">
        <v>-0.42851861196492236</v>
      </c>
      <c r="H130" s="20"/>
    </row>
    <row r="131" spans="1:8" ht="10.5" customHeight="1" x14ac:dyDescent="0.2">
      <c r="A131" s="2"/>
      <c r="B131" s="37" t="s">
        <v>209</v>
      </c>
      <c r="C131" s="238">
        <v>925581369.5396502</v>
      </c>
      <c r="D131" s="238">
        <v>385268941.77994215</v>
      </c>
      <c r="E131" s="238">
        <v>1310850311.3195922</v>
      </c>
      <c r="F131" s="222">
        <v>15248571.490000216</v>
      </c>
      <c r="G131" s="239">
        <v>2.0181565231447429E-2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1100191706.6797819</v>
      </c>
      <c r="D135" s="238">
        <v>803880682.90982354</v>
      </c>
      <c r="E135" s="238">
        <v>1904072389.5896053</v>
      </c>
      <c r="F135" s="222">
        <v>43905806.989998102</v>
      </c>
      <c r="G135" s="239">
        <v>4.4694126785238319E-2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211967050.28000504</v>
      </c>
      <c r="D138" s="238">
        <v>100943139.38000052</v>
      </c>
      <c r="E138" s="238">
        <v>312910189.66000557</v>
      </c>
      <c r="F138" s="222">
        <v>746155.78000000061</v>
      </c>
      <c r="G138" s="239">
        <v>3.7853419345916572E-2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211967050.28000504</v>
      </c>
      <c r="D141" s="238">
        <v>100944577.38000052</v>
      </c>
      <c r="E141" s="238">
        <v>312911627.66000557</v>
      </c>
      <c r="F141" s="222">
        <v>746155.78000000061</v>
      </c>
      <c r="G141" s="239">
        <v>3.7850994421567696E-2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67501698.800001606</v>
      </c>
      <c r="D144" s="238">
        <v>11483007.500000229</v>
      </c>
      <c r="E144" s="238">
        <v>78984706.30000183</v>
      </c>
      <c r="F144" s="222">
        <v>17644.5</v>
      </c>
      <c r="G144" s="239">
        <v>0.13725537408797428</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67501698.800001606</v>
      </c>
      <c r="D147" s="55">
        <v>11483007.500000229</v>
      </c>
      <c r="E147" s="55">
        <v>78984706.30000183</v>
      </c>
      <c r="F147" s="222">
        <v>17644.5</v>
      </c>
      <c r="G147" s="182">
        <v>0.13725537408797428</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6013441.4700001106</v>
      </c>
      <c r="D150" s="55">
        <v>520563.38000000478</v>
      </c>
      <c r="E150" s="55">
        <v>6534004.8500001142</v>
      </c>
      <c r="F150" s="222">
        <v>185.70999999999998</v>
      </c>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6013441.4700001106</v>
      </c>
      <c r="D152" s="55">
        <v>520952.38000000478</v>
      </c>
      <c r="E152" s="55">
        <v>6534393.8500001142</v>
      </c>
      <c r="F152" s="222">
        <v>185.70999999999998</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9524.08</v>
      </c>
      <c r="D155" s="55">
        <v>72650.05</v>
      </c>
      <c r="E155" s="55">
        <v>82174.13</v>
      </c>
      <c r="F155" s="222"/>
      <c r="G155" s="182">
        <v>-9.249493371029105E-2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9524.08</v>
      </c>
      <c r="D157" s="55">
        <v>72650.05</v>
      </c>
      <c r="E157" s="55">
        <v>82174.13</v>
      </c>
      <c r="F157" s="222"/>
      <c r="G157" s="182">
        <v>-9.249493371029105E-2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95.1</v>
      </c>
      <c r="D160" s="55">
        <v>78.099999999999994</v>
      </c>
      <c r="E160" s="55">
        <v>173.2</v>
      </c>
      <c r="F160" s="222"/>
      <c r="G160" s="182">
        <v>7.2445820433436392E-2</v>
      </c>
      <c r="H160" s="59"/>
    </row>
    <row r="161" spans="1:8" s="60" customFormat="1" ht="15" customHeight="1" x14ac:dyDescent="0.2">
      <c r="A161" s="24"/>
      <c r="B161" s="37" t="s">
        <v>205</v>
      </c>
      <c r="C161" s="55">
        <v>3153062.7199999718</v>
      </c>
      <c r="D161" s="55">
        <v>9443204.8100000378</v>
      </c>
      <c r="E161" s="55">
        <v>12596267.530000009</v>
      </c>
      <c r="F161" s="222"/>
      <c r="G161" s="182">
        <v>-3.6596030058557605E-2</v>
      </c>
      <c r="H161" s="59"/>
    </row>
    <row r="162" spans="1:8" s="57" customFormat="1" ht="10.5" customHeight="1" x14ac:dyDescent="0.2">
      <c r="A162" s="6"/>
      <c r="B162" s="37" t="s">
        <v>206</v>
      </c>
      <c r="C162" s="55">
        <v>19362.740000000002</v>
      </c>
      <c r="D162" s="55">
        <v>143382.39000000001</v>
      </c>
      <c r="E162" s="55">
        <v>162745.13</v>
      </c>
      <c r="F162" s="222"/>
      <c r="G162" s="182"/>
      <c r="H162" s="56"/>
    </row>
    <row r="163" spans="1:8" s="57" customFormat="1" ht="10.5" customHeight="1" x14ac:dyDescent="0.2">
      <c r="A163" s="6"/>
      <c r="B163" s="37" t="s">
        <v>226</v>
      </c>
      <c r="C163" s="55">
        <v>270421.90000000002</v>
      </c>
      <c r="D163" s="55">
        <v>1622272.5</v>
      </c>
      <c r="E163" s="55">
        <v>1892694.4</v>
      </c>
      <c r="F163" s="222"/>
      <c r="G163" s="182"/>
      <c r="H163" s="56"/>
    </row>
    <row r="164" spans="1:8" s="57" customFormat="1" ht="10.5" customHeight="1" x14ac:dyDescent="0.2">
      <c r="A164" s="6"/>
      <c r="B164" s="37" t="s">
        <v>207</v>
      </c>
      <c r="C164" s="55">
        <v>392670.53999999724</v>
      </c>
      <c r="D164" s="55">
        <v>698023.17000000039</v>
      </c>
      <c r="E164" s="55">
        <v>1090693.7099999979</v>
      </c>
      <c r="F164" s="222"/>
      <c r="G164" s="182">
        <v>0.20663737132925397</v>
      </c>
      <c r="H164" s="56"/>
    </row>
    <row r="165" spans="1:8" s="57" customFormat="1" ht="10.5" customHeight="1" x14ac:dyDescent="0.2">
      <c r="A165" s="6"/>
      <c r="B165" s="37" t="s">
        <v>208</v>
      </c>
      <c r="C165" s="55">
        <v>42693.209999999992</v>
      </c>
      <c r="D165" s="55">
        <v>235106.05999999968</v>
      </c>
      <c r="E165" s="55">
        <v>277799.26999999961</v>
      </c>
      <c r="F165" s="222"/>
      <c r="G165" s="182">
        <v>-0.26193465819687212</v>
      </c>
      <c r="H165" s="56"/>
    </row>
    <row r="166" spans="1:8" s="57" customFormat="1" ht="10.5" customHeight="1" x14ac:dyDescent="0.2">
      <c r="A166" s="6"/>
      <c r="B166" s="37" t="s">
        <v>209</v>
      </c>
      <c r="C166" s="55">
        <v>1903309.5300000047</v>
      </c>
      <c r="D166" s="55">
        <v>1072320.1400000001</v>
      </c>
      <c r="E166" s="55">
        <v>2975629.6700000046</v>
      </c>
      <c r="F166" s="222"/>
      <c r="G166" s="182">
        <v>0.1711633943912616</v>
      </c>
      <c r="H166" s="56"/>
    </row>
    <row r="167" spans="1:8" s="57" customFormat="1" ht="10.5" customHeight="1" x14ac:dyDescent="0.2">
      <c r="A167" s="6"/>
      <c r="B167" s="37" t="s">
        <v>210</v>
      </c>
      <c r="C167" s="55">
        <v>369748.20000000042</v>
      </c>
      <c r="D167" s="55">
        <v>143724.20000000001</v>
      </c>
      <c r="E167" s="55">
        <v>513472.40000000043</v>
      </c>
      <c r="F167" s="222"/>
      <c r="G167" s="182">
        <v>-8.3977869184312937E-3</v>
      </c>
      <c r="H167" s="56"/>
    </row>
    <row r="168" spans="1:8" s="57" customFormat="1" ht="10.5" customHeight="1" x14ac:dyDescent="0.2">
      <c r="A168" s="6"/>
      <c r="B168" s="37" t="s">
        <v>211</v>
      </c>
      <c r="C168" s="55">
        <v>19837562.700000059</v>
      </c>
      <c r="D168" s="55">
        <v>2347227.370000015</v>
      </c>
      <c r="E168" s="55">
        <v>22184790.070000071</v>
      </c>
      <c r="F168" s="222"/>
      <c r="G168" s="182">
        <v>-3.7617381684568962E-2</v>
      </c>
      <c r="H168" s="56"/>
    </row>
    <row r="169" spans="1:8" s="57" customFormat="1" ht="10.5" customHeight="1" x14ac:dyDescent="0.2">
      <c r="A169" s="6"/>
      <c r="B169" s="37" t="s">
        <v>212</v>
      </c>
      <c r="C169" s="55">
        <v>19079.589999999997</v>
      </c>
      <c r="D169" s="55">
        <v>1903</v>
      </c>
      <c r="E169" s="55">
        <v>20982.589999999997</v>
      </c>
      <c r="F169" s="222"/>
      <c r="G169" s="182"/>
      <c r="H169" s="56"/>
    </row>
    <row r="170" spans="1:8" s="57" customFormat="1" ht="10.5" customHeight="1" x14ac:dyDescent="0.2">
      <c r="A170" s="6"/>
      <c r="B170" s="35" t="s">
        <v>234</v>
      </c>
      <c r="C170" s="55">
        <v>26014908.23000003</v>
      </c>
      <c r="D170" s="55">
        <v>15712163.740000049</v>
      </c>
      <c r="E170" s="55">
        <v>41727071.970000081</v>
      </c>
      <c r="F170" s="222"/>
      <c r="G170" s="182">
        <v>-8.9073121514798737E-2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1592105215.8797994</v>
      </c>
      <c r="D172" s="55">
        <v>1624357655.099803</v>
      </c>
      <c r="E172" s="55">
        <v>3216462870.9796028</v>
      </c>
      <c r="F172" s="222">
        <v>46777740.889998086</v>
      </c>
      <c r="G172" s="182">
        <v>-3.8470527059465631E-2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3129239.9499998954</v>
      </c>
      <c r="D176" s="55">
        <v>2326316.3499999689</v>
      </c>
      <c r="E176" s="55">
        <v>5455556.2999998629</v>
      </c>
      <c r="F176" s="222">
        <v>435604.31999999908</v>
      </c>
      <c r="G176" s="182">
        <v>8.1450311215791604E-3</v>
      </c>
      <c r="H176" s="59"/>
    </row>
    <row r="177" spans="1:8" s="60" customFormat="1" ht="10.5" customHeight="1" x14ac:dyDescent="0.2">
      <c r="A177" s="24"/>
      <c r="B177" s="37" t="s">
        <v>214</v>
      </c>
      <c r="C177" s="55">
        <v>7738485863.4700003</v>
      </c>
      <c r="D177" s="55">
        <v>5468799838.1599998</v>
      </c>
      <c r="E177" s="55">
        <v>13207285701.630001</v>
      </c>
      <c r="F177" s="222">
        <v>844858870.67999995</v>
      </c>
      <c r="G177" s="182">
        <v>5.2432776287283378E-3</v>
      </c>
      <c r="H177" s="59"/>
    </row>
    <row r="178" spans="1:8" s="60" customFormat="1" ht="10.5" customHeight="1" x14ac:dyDescent="0.2">
      <c r="A178" s="24"/>
      <c r="B178" s="37" t="s">
        <v>215</v>
      </c>
      <c r="C178" s="55">
        <v>1688795.1300000011</v>
      </c>
      <c r="D178" s="55">
        <v>527385.5</v>
      </c>
      <c r="E178" s="55">
        <v>2216180.6300000008</v>
      </c>
      <c r="F178" s="222">
        <v>73743.399999999994</v>
      </c>
      <c r="G178" s="182">
        <v>-0.5113719655238218</v>
      </c>
      <c r="H178" s="59"/>
    </row>
    <row r="179" spans="1:8" s="60" customFormat="1" ht="10.5" customHeight="1" x14ac:dyDescent="0.2">
      <c r="A179" s="24"/>
      <c r="B179" s="37" t="s">
        <v>216</v>
      </c>
      <c r="C179" s="55">
        <v>2387771.39</v>
      </c>
      <c r="D179" s="55">
        <v>1640867.6800000002</v>
      </c>
      <c r="E179" s="55">
        <v>4028639.0700000003</v>
      </c>
      <c r="F179" s="222">
        <v>165733.04</v>
      </c>
      <c r="G179" s="182">
        <v>-6.8629066028962571E-2</v>
      </c>
      <c r="H179" s="59"/>
    </row>
    <row r="180" spans="1:8" s="60" customFormat="1" ht="10.5" customHeight="1" x14ac:dyDescent="0.2">
      <c r="A180" s="24"/>
      <c r="B180" s="37" t="s">
        <v>217</v>
      </c>
      <c r="C180" s="55">
        <v>13738682.070000943</v>
      </c>
      <c r="D180" s="55">
        <v>10307872.179999394</v>
      </c>
      <c r="E180" s="55">
        <v>24046554.250000335</v>
      </c>
      <c r="F180" s="222">
        <v>1209590.3700000048</v>
      </c>
      <c r="G180" s="182">
        <v>-5.9276197139585096E-2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7759430352.0100002</v>
      </c>
      <c r="D186" s="166">
        <v>5483602279.8699989</v>
      </c>
      <c r="E186" s="166">
        <v>13243032631.879999</v>
      </c>
      <c r="F186" s="342">
        <v>846743541.81000006</v>
      </c>
      <c r="G186" s="194">
        <v>4.9172718363910128E-3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297992918.08244282</v>
      </c>
      <c r="E192" s="400">
        <v>297992918.08244282</v>
      </c>
      <c r="F192" s="227"/>
      <c r="G192" s="355">
        <v>3.167350793724566E-2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view="pageBreakPreview" topLeftCell="A187" zoomScaleNormal="100" workbookViewId="0">
      <selection activeCell="F216" sqref="F216"/>
    </sheetView>
  </sheetViews>
  <sheetFormatPr baseColWidth="10" defaultRowHeight="12.75" x14ac:dyDescent="0.2"/>
  <cols>
    <col min="1" max="1" width="84.42578125" style="692" bestFit="1" customWidth="1"/>
    <col min="2" max="2" width="13.7109375" style="692" customWidth="1"/>
    <col min="3" max="3" width="12.7109375" style="692" customWidth="1"/>
    <col min="4" max="4" width="13.140625" style="691" customWidth="1"/>
    <col min="5" max="16384" width="11.42578125" style="691"/>
  </cols>
  <sheetData>
    <row r="1" spans="1:4" ht="45" x14ac:dyDescent="0.2">
      <c r="A1" s="743"/>
      <c r="B1" s="742" t="s">
        <v>626</v>
      </c>
      <c r="C1" s="741" t="s">
        <v>625</v>
      </c>
      <c r="D1" s="741" t="s">
        <v>624</v>
      </c>
    </row>
    <row r="2" spans="1:4" ht="5.25" customHeight="1" x14ac:dyDescent="0.2">
      <c r="A2" s="740"/>
      <c r="B2" s="739"/>
      <c r="C2" s="739"/>
      <c r="D2" s="738"/>
    </row>
    <row r="3" spans="1:4" ht="5.25" customHeight="1" x14ac:dyDescent="0.2">
      <c r="A3" s="737"/>
      <c r="B3" s="736"/>
      <c r="C3" s="736"/>
      <c r="D3" s="735"/>
    </row>
    <row r="4" spans="1:4" ht="5.25" customHeight="1" x14ac:dyDescent="0.2">
      <c r="A4" s="737"/>
      <c r="B4" s="736"/>
      <c r="C4" s="736"/>
      <c r="D4" s="735"/>
    </row>
    <row r="5" spans="1:4" x14ac:dyDescent="0.2">
      <c r="A5" s="728" t="s">
        <v>88</v>
      </c>
      <c r="B5" s="736"/>
      <c r="C5" s="736"/>
      <c r="D5" s="735"/>
    </row>
    <row r="6" spans="1:4" x14ac:dyDescent="0.2">
      <c r="A6" s="729" t="s">
        <v>101</v>
      </c>
      <c r="B6" s="694">
        <v>80.468894430974402</v>
      </c>
      <c r="C6" s="694">
        <v>81.461608320074603</v>
      </c>
      <c r="D6" s="693">
        <v>80.34189414636586</v>
      </c>
    </row>
    <row r="7" spans="1:4" x14ac:dyDescent="0.2">
      <c r="A7" s="723" t="s">
        <v>611</v>
      </c>
      <c r="B7" s="694">
        <v>77.358249709520464</v>
      </c>
      <c r="C7" s="694">
        <v>77.730044017743879</v>
      </c>
      <c r="D7" s="693">
        <v>77.574048379055512</v>
      </c>
    </row>
    <row r="8" spans="1:4" x14ac:dyDescent="0.2">
      <c r="A8" s="723" t="s">
        <v>610</v>
      </c>
      <c r="B8" s="694">
        <v>93.791253796796511</v>
      </c>
      <c r="C8" s="694">
        <v>94.494094526864231</v>
      </c>
      <c r="D8" s="693">
        <v>94.234387581295181</v>
      </c>
    </row>
    <row r="9" spans="1:4" x14ac:dyDescent="0.2">
      <c r="A9" s="723" t="s">
        <v>623</v>
      </c>
      <c r="B9" s="694">
        <v>94.721190562168289</v>
      </c>
      <c r="C9" s="694">
        <v>94.356488697442487</v>
      </c>
      <c r="D9" s="693">
        <v>94.191320075880228</v>
      </c>
    </row>
    <row r="10" spans="1:4" x14ac:dyDescent="0.2">
      <c r="A10" s="734" t="s">
        <v>622</v>
      </c>
      <c r="B10" s="694">
        <v>81.368867917661277</v>
      </c>
      <c r="C10" s="694">
        <v>81.697759394180309</v>
      </c>
      <c r="D10" s="693">
        <v>81.535207312398626</v>
      </c>
    </row>
    <row r="11" spans="1:4" x14ac:dyDescent="0.2">
      <c r="A11" s="723" t="s">
        <v>618</v>
      </c>
      <c r="B11" s="694">
        <v>77.574799905322337</v>
      </c>
      <c r="C11" s="694">
        <v>76.884991810041598</v>
      </c>
      <c r="D11" s="693">
        <v>76.880482665232549</v>
      </c>
    </row>
    <row r="12" spans="1:4" x14ac:dyDescent="0.2">
      <c r="A12" s="723" t="s">
        <v>617</v>
      </c>
      <c r="B12" s="694">
        <v>72.203052545145297</v>
      </c>
      <c r="C12" s="694">
        <v>70</v>
      </c>
      <c r="D12" s="693">
        <v>71.761672116631857</v>
      </c>
    </row>
    <row r="13" spans="1:4" x14ac:dyDescent="0.2">
      <c r="A13" s="723" t="s">
        <v>616</v>
      </c>
      <c r="B13" s="694">
        <v>98.073321183074697</v>
      </c>
      <c r="C13" s="694">
        <v>98.890799193860772</v>
      </c>
      <c r="D13" s="693">
        <v>98.777348014045316</v>
      </c>
    </row>
    <row r="14" spans="1:4" x14ac:dyDescent="0.2">
      <c r="A14" s="723" t="s">
        <v>615</v>
      </c>
      <c r="B14" s="694">
        <v>81.439457688481227</v>
      </c>
      <c r="C14" s="694">
        <v>81.186651198124821</v>
      </c>
      <c r="D14" s="693">
        <v>81.286525348740767</v>
      </c>
    </row>
    <row r="15" spans="1:4" x14ac:dyDescent="0.2">
      <c r="A15" s="734" t="s">
        <v>614</v>
      </c>
      <c r="B15" s="694">
        <v>81.861638539013043</v>
      </c>
      <c r="C15" s="694">
        <v>82.629390532709081</v>
      </c>
      <c r="D15" s="693">
        <v>82.365244854487699</v>
      </c>
    </row>
    <row r="16" spans="1:4" x14ac:dyDescent="0.2">
      <c r="A16" s="723" t="s">
        <v>613</v>
      </c>
      <c r="B16" s="694">
        <v>72.44356395583624</v>
      </c>
      <c r="C16" s="694">
        <v>72.974988079774917</v>
      </c>
      <c r="D16" s="693">
        <v>71.809730958268034</v>
      </c>
    </row>
    <row r="17" spans="1:4" x14ac:dyDescent="0.2">
      <c r="A17" s="723" t="s">
        <v>601</v>
      </c>
      <c r="B17" s="694">
        <v>81.540580587466749</v>
      </c>
      <c r="C17" s="694">
        <v>81.85805899663211</v>
      </c>
      <c r="D17" s="693">
        <v>81.679973298401038</v>
      </c>
    </row>
    <row r="18" spans="1:4" x14ac:dyDescent="0.2">
      <c r="A18" s="723" t="s">
        <v>597</v>
      </c>
      <c r="B18" s="694">
        <v>95.545761316789438</v>
      </c>
      <c r="C18" s="694">
        <v>94.804490686184465</v>
      </c>
      <c r="D18" s="693">
        <v>95.019432707954138</v>
      </c>
    </row>
    <row r="19" spans="1:4" x14ac:dyDescent="0.2">
      <c r="A19" s="723" t="s">
        <v>595</v>
      </c>
      <c r="B19" s="694">
        <v>77.88892151627465</v>
      </c>
      <c r="C19" s="694">
        <v>78.247006317750362</v>
      </c>
      <c r="D19" s="693">
        <v>78.413875953424565</v>
      </c>
    </row>
    <row r="20" spans="1:4" ht="21.75" customHeight="1" x14ac:dyDescent="0.2">
      <c r="A20" s="728" t="s">
        <v>102</v>
      </c>
      <c r="B20" s="694"/>
      <c r="C20" s="694"/>
      <c r="D20" s="693"/>
    </row>
    <row r="21" spans="1:4" x14ac:dyDescent="0.2">
      <c r="A21" s="729" t="s">
        <v>108</v>
      </c>
      <c r="B21" s="694">
        <v>86.505183713706074</v>
      </c>
      <c r="C21" s="694">
        <v>85.266233020200488</v>
      </c>
      <c r="D21" s="693">
        <v>86.366720167883955</v>
      </c>
    </row>
    <row r="22" spans="1:4" x14ac:dyDescent="0.2">
      <c r="A22" s="723" t="s">
        <v>611</v>
      </c>
      <c r="B22" s="694">
        <v>78.757234106666246</v>
      </c>
      <c r="C22" s="694">
        <v>79.115383840205354</v>
      </c>
      <c r="D22" s="693">
        <v>78.929804062338704</v>
      </c>
    </row>
    <row r="23" spans="1:4" x14ac:dyDescent="0.2">
      <c r="A23" s="723" t="s">
        <v>610</v>
      </c>
      <c r="B23" s="694">
        <v>90.851609293367375</v>
      </c>
      <c r="C23" s="694">
        <v>91.10654176142647</v>
      </c>
      <c r="D23" s="693">
        <v>90.221199422923945</v>
      </c>
    </row>
    <row r="24" spans="1:4" x14ac:dyDescent="0.2">
      <c r="A24" s="723" t="s">
        <v>623</v>
      </c>
      <c r="B24" s="694">
        <v>96.155542951067488</v>
      </c>
      <c r="C24" s="694">
        <v>96.738616130316927</v>
      </c>
      <c r="D24" s="693">
        <v>96.53464111210576</v>
      </c>
    </row>
    <row r="25" spans="1:4" x14ac:dyDescent="0.2">
      <c r="A25" s="723" t="s">
        <v>622</v>
      </c>
      <c r="B25" s="694">
        <v>88.430465473568503</v>
      </c>
      <c r="C25" s="694">
        <v>88.145343566512793</v>
      </c>
      <c r="D25" s="693">
        <v>88.410790446587924</v>
      </c>
    </row>
    <row r="26" spans="1:4" x14ac:dyDescent="0.2">
      <c r="A26" s="723" t="s">
        <v>326</v>
      </c>
      <c r="B26" s="694">
        <v>98.34245282032505</v>
      </c>
      <c r="C26" s="694">
        <v>98.135149262293226</v>
      </c>
      <c r="D26" s="693">
        <v>98.339064810690374</v>
      </c>
    </row>
    <row r="27" spans="1:4" x14ac:dyDescent="0.2">
      <c r="A27" s="723" t="s">
        <v>327</v>
      </c>
      <c r="B27" s="694">
        <v>89.763964749121598</v>
      </c>
      <c r="C27" s="694">
        <v>89.591884260164079</v>
      </c>
      <c r="D27" s="693">
        <v>89.786568620017817</v>
      </c>
    </row>
    <row r="28" spans="1:4" x14ac:dyDescent="0.2">
      <c r="A28" s="723" t="s">
        <v>328</v>
      </c>
      <c r="B28" s="694">
        <v>99.860712905252981</v>
      </c>
      <c r="C28" s="694">
        <v>99.873789876870816</v>
      </c>
      <c r="D28" s="693">
        <v>99.866233129900678</v>
      </c>
    </row>
    <row r="29" spans="1:4" x14ac:dyDescent="0.2">
      <c r="A29" s="723" t="s">
        <v>329</v>
      </c>
      <c r="B29" s="694">
        <v>80.509563680881996</v>
      </c>
      <c r="C29" s="694">
        <v>80.966747039988732</v>
      </c>
      <c r="D29" s="693">
        <v>80.705518045513017</v>
      </c>
    </row>
    <row r="30" spans="1:4" x14ac:dyDescent="0.2">
      <c r="A30" s="723" t="s">
        <v>330</v>
      </c>
      <c r="B30" s="694">
        <v>88.183277117397012</v>
      </c>
      <c r="C30" s="694">
        <v>88.196633030943872</v>
      </c>
      <c r="D30" s="693">
        <v>88.41576392735314</v>
      </c>
    </row>
    <row r="31" spans="1:4" x14ac:dyDescent="0.2">
      <c r="A31" s="723" t="s">
        <v>331</v>
      </c>
      <c r="B31" s="694">
        <v>83.460012114749887</v>
      </c>
      <c r="C31" s="694">
        <v>83.166283231934599</v>
      </c>
      <c r="D31" s="693">
        <v>83.074067480604299</v>
      </c>
    </row>
    <row r="32" spans="1:4" x14ac:dyDescent="0.2">
      <c r="A32" s="723" t="s">
        <v>601</v>
      </c>
      <c r="B32" s="694">
        <v>88.466718783491473</v>
      </c>
      <c r="C32" s="694">
        <v>88.186472290002385</v>
      </c>
      <c r="D32" s="693">
        <v>88.447851219193865</v>
      </c>
    </row>
    <row r="33" spans="1:4" x14ac:dyDescent="0.2">
      <c r="A33" s="723" t="s">
        <v>600</v>
      </c>
      <c r="B33" s="694">
        <v>84.25506487757869</v>
      </c>
      <c r="C33" s="694">
        <v>83.030105185662961</v>
      </c>
      <c r="D33" s="693">
        <v>81.377031841000047</v>
      </c>
    </row>
    <row r="34" spans="1:4" x14ac:dyDescent="0.2">
      <c r="A34" s="723" t="s">
        <v>599</v>
      </c>
      <c r="B34" s="694"/>
      <c r="C34" s="694"/>
      <c r="D34" s="693"/>
    </row>
    <row r="35" spans="1:4" x14ac:dyDescent="0.2">
      <c r="A35" s="723" t="s">
        <v>598</v>
      </c>
      <c r="B35" s="694"/>
      <c r="C35" s="694"/>
      <c r="D35" s="693"/>
    </row>
    <row r="36" spans="1:4" x14ac:dyDescent="0.2">
      <c r="A36" s="723" t="s">
        <v>597</v>
      </c>
      <c r="B36" s="694">
        <v>97.871293911507664</v>
      </c>
      <c r="C36" s="694">
        <v>98.106997858793477</v>
      </c>
      <c r="D36" s="693">
        <v>98.020714525462907</v>
      </c>
    </row>
    <row r="37" spans="1:4" x14ac:dyDescent="0.2">
      <c r="A37" s="723" t="s">
        <v>595</v>
      </c>
      <c r="B37" s="694">
        <v>79.845838805729983</v>
      </c>
      <c r="C37" s="694">
        <v>79.606371303601492</v>
      </c>
      <c r="D37" s="693">
        <v>80.27132905167575</v>
      </c>
    </row>
    <row r="38" spans="1:4" x14ac:dyDescent="0.2">
      <c r="A38" s="723" t="s">
        <v>594</v>
      </c>
      <c r="B38" s="694">
        <v>100</v>
      </c>
      <c r="C38" s="694">
        <v>100</v>
      </c>
      <c r="D38" s="693">
        <v>100</v>
      </c>
    </row>
    <row r="39" spans="1:4" x14ac:dyDescent="0.2">
      <c r="A39" s="723" t="s">
        <v>593</v>
      </c>
      <c r="B39" s="694">
        <v>100</v>
      </c>
      <c r="C39" s="694">
        <v>100</v>
      </c>
      <c r="D39" s="693">
        <v>100</v>
      </c>
    </row>
    <row r="40" spans="1:4" x14ac:dyDescent="0.2">
      <c r="A40" s="721"/>
      <c r="B40" s="694"/>
      <c r="C40" s="694"/>
      <c r="D40" s="693"/>
    </row>
    <row r="41" spans="1:4" x14ac:dyDescent="0.2">
      <c r="A41" s="728" t="s">
        <v>122</v>
      </c>
      <c r="B41" s="694"/>
      <c r="C41" s="694"/>
      <c r="D41" s="693"/>
    </row>
    <row r="42" spans="1:4" x14ac:dyDescent="0.2">
      <c r="A42" s="729" t="s">
        <v>120</v>
      </c>
      <c r="B42" s="694">
        <v>73.364674750372785</v>
      </c>
      <c r="C42" s="694">
        <v>72.811676373436754</v>
      </c>
      <c r="D42" s="693">
        <v>73.454788411174604</v>
      </c>
    </row>
    <row r="43" spans="1:4" x14ac:dyDescent="0.2">
      <c r="A43" s="723" t="s">
        <v>611</v>
      </c>
      <c r="B43" s="694">
        <v>73.20701241965692</v>
      </c>
      <c r="C43" s="694">
        <v>73.433394629778931</v>
      </c>
      <c r="D43" s="693">
        <v>73.629442590228962</v>
      </c>
    </row>
    <row r="44" spans="1:4" x14ac:dyDescent="0.2">
      <c r="A44" s="723" t="s">
        <v>610</v>
      </c>
      <c r="B44" s="694">
        <v>77.087729583337023</v>
      </c>
      <c r="C44" s="694">
        <v>77.861033512132835</v>
      </c>
      <c r="D44" s="693">
        <v>77.636993283479711</v>
      </c>
    </row>
    <row r="45" spans="1:4" x14ac:dyDescent="0.2">
      <c r="A45" s="723" t="s">
        <v>596</v>
      </c>
      <c r="B45" s="694">
        <v>71.788841947484087</v>
      </c>
      <c r="C45" s="694">
        <v>71.882181205237899</v>
      </c>
      <c r="D45" s="693">
        <v>71.939123519398933</v>
      </c>
    </row>
    <row r="46" spans="1:4" x14ac:dyDescent="0.2">
      <c r="A46" s="728" t="s">
        <v>121</v>
      </c>
      <c r="B46" s="694"/>
      <c r="C46" s="694"/>
      <c r="D46" s="693"/>
    </row>
    <row r="47" spans="1:4" x14ac:dyDescent="0.2">
      <c r="A47" s="729" t="s">
        <v>119</v>
      </c>
      <c r="B47" s="694">
        <v>73.798803739996671</v>
      </c>
      <c r="C47" s="694">
        <v>68.171921256385275</v>
      </c>
      <c r="D47" s="693">
        <v>67.466446220415548</v>
      </c>
    </row>
    <row r="48" spans="1:4" x14ac:dyDescent="0.2">
      <c r="A48" s="723" t="s">
        <v>611</v>
      </c>
      <c r="B48" s="694">
        <v>70.201647094292696</v>
      </c>
      <c r="C48" s="694">
        <v>62.836157910140621</v>
      </c>
      <c r="D48" s="693">
        <v>62.789604507657948</v>
      </c>
    </row>
    <row r="49" spans="1:4" x14ac:dyDescent="0.2">
      <c r="A49" s="723" t="s">
        <v>610</v>
      </c>
      <c r="B49" s="694">
        <v>82.114283286513469</v>
      </c>
      <c r="C49" s="694">
        <v>76.077728914522353</v>
      </c>
      <c r="D49" s="693">
        <v>76.345062582219597</v>
      </c>
    </row>
    <row r="50" spans="1:4" x14ac:dyDescent="0.2">
      <c r="A50" s="723" t="s">
        <v>621</v>
      </c>
      <c r="B50" s="694">
        <v>69.57912000301873</v>
      </c>
      <c r="C50" s="694">
        <v>62.056769441411433</v>
      </c>
      <c r="D50" s="693">
        <v>62.060217726609814</v>
      </c>
    </row>
    <row r="51" spans="1:4" x14ac:dyDescent="0.2">
      <c r="A51" s="723" t="s">
        <v>592</v>
      </c>
      <c r="B51" s="694">
        <v>99.104690581210818</v>
      </c>
      <c r="C51" s="694">
        <v>98.762047098375731</v>
      </c>
      <c r="D51" s="693">
        <v>98.821169351476442</v>
      </c>
    </row>
    <row r="52" spans="1:4" x14ac:dyDescent="0.2">
      <c r="A52" s="723" t="s">
        <v>591</v>
      </c>
      <c r="B52" s="694">
        <v>78.439649355624439</v>
      </c>
      <c r="C52" s="694">
        <v>74.334130656211087</v>
      </c>
      <c r="D52" s="693">
        <v>74.19724897906859</v>
      </c>
    </row>
    <row r="53" spans="1:4" x14ac:dyDescent="0.2">
      <c r="A53" s="723" t="s">
        <v>590</v>
      </c>
      <c r="B53" s="694">
        <v>69.957779445385768</v>
      </c>
      <c r="C53" s="694">
        <v>62.612994457803929</v>
      </c>
      <c r="D53" s="693">
        <v>62.518160033316981</v>
      </c>
    </row>
    <row r="54" spans="1:4" x14ac:dyDescent="0.2">
      <c r="A54" s="723" t="s">
        <v>589</v>
      </c>
      <c r="B54" s="694">
        <v>70.324979971883494</v>
      </c>
      <c r="C54" s="694">
        <v>63.183388375689496</v>
      </c>
      <c r="D54" s="693">
        <v>63.126696421802052</v>
      </c>
    </row>
    <row r="55" spans="1:4" x14ac:dyDescent="0.2">
      <c r="A55" s="723" t="s">
        <v>588</v>
      </c>
      <c r="B55" s="694">
        <v>97.752136497437803</v>
      </c>
      <c r="C55" s="694">
        <v>97.374422713894745</v>
      </c>
      <c r="D55" s="693">
        <v>97.264659592169167</v>
      </c>
    </row>
    <row r="56" spans="1:4" x14ac:dyDescent="0.2">
      <c r="A56" s="721"/>
      <c r="B56" s="694"/>
      <c r="C56" s="694"/>
      <c r="D56" s="693"/>
    </row>
    <row r="57" spans="1:4" x14ac:dyDescent="0.2">
      <c r="A57" s="728" t="s">
        <v>620</v>
      </c>
      <c r="B57" s="694"/>
      <c r="C57" s="694"/>
      <c r="D57" s="693"/>
    </row>
    <row r="58" spans="1:4" x14ac:dyDescent="0.2">
      <c r="A58" s="729" t="s">
        <v>619</v>
      </c>
      <c r="B58" s="694">
        <v>76.884866373753169</v>
      </c>
      <c r="C58" s="694">
        <v>72.881613838312191</v>
      </c>
      <c r="D58" s="693">
        <v>74.111142386630817</v>
      </c>
    </row>
    <row r="59" spans="1:4" x14ac:dyDescent="0.2">
      <c r="A59" s="723" t="s">
        <v>611</v>
      </c>
      <c r="B59" s="694">
        <v>77.885450913605908</v>
      </c>
      <c r="C59" s="694">
        <v>77.603007561793248</v>
      </c>
      <c r="D59" s="693">
        <v>77.532669668293082</v>
      </c>
    </row>
    <row r="60" spans="1:4" x14ac:dyDescent="0.2">
      <c r="A60" s="723" t="s">
        <v>610</v>
      </c>
      <c r="B60" s="694">
        <v>95.940875347491712</v>
      </c>
      <c r="C60" s="694">
        <v>96.308160869817499</v>
      </c>
      <c r="D60" s="693">
        <v>95.837190916073496</v>
      </c>
    </row>
    <row r="61" spans="1:4" x14ac:dyDescent="0.2">
      <c r="A61" s="723" t="s">
        <v>609</v>
      </c>
      <c r="B61" s="694">
        <v>72.359582932483463</v>
      </c>
      <c r="C61" s="694">
        <v>66.276370452390097</v>
      </c>
      <c r="D61" s="693">
        <v>66.102924874192283</v>
      </c>
    </row>
    <row r="62" spans="1:4" x14ac:dyDescent="0.2">
      <c r="A62" s="723" t="s">
        <v>608</v>
      </c>
      <c r="B62" s="694">
        <v>79.627405838444247</v>
      </c>
      <c r="C62" s="694">
        <v>79.261328242901868</v>
      </c>
      <c r="D62" s="693">
        <v>79.717101313607614</v>
      </c>
    </row>
    <row r="63" spans="1:4" x14ac:dyDescent="0.2">
      <c r="A63" s="723" t="s">
        <v>618</v>
      </c>
      <c r="B63" s="694">
        <v>90.696658869523901</v>
      </c>
      <c r="C63" s="694">
        <v>89.690636931118036</v>
      </c>
      <c r="D63" s="693">
        <v>89.159636831526669</v>
      </c>
    </row>
    <row r="64" spans="1:4" x14ac:dyDescent="0.2">
      <c r="A64" s="723" t="s">
        <v>617</v>
      </c>
      <c r="B64" s="694">
        <v>91.023324977991351</v>
      </c>
      <c r="C64" s="694">
        <v>88.428539342835506</v>
      </c>
      <c r="D64" s="693">
        <v>90.782743764903117</v>
      </c>
    </row>
    <row r="65" spans="1:4" x14ac:dyDescent="0.2">
      <c r="A65" s="723" t="s">
        <v>616</v>
      </c>
      <c r="B65" s="694">
        <v>99.736573982399364</v>
      </c>
      <c r="C65" s="694">
        <v>99.650136168508723</v>
      </c>
      <c r="D65" s="693">
        <v>99.659758742975427</v>
      </c>
    </row>
    <row r="66" spans="1:4" x14ac:dyDescent="0.2">
      <c r="A66" s="723" t="s">
        <v>615</v>
      </c>
      <c r="B66" s="694">
        <v>77.182023978730825</v>
      </c>
      <c r="C66" s="694">
        <v>77.556992856437219</v>
      </c>
      <c r="D66" s="693">
        <v>77.576399710316167</v>
      </c>
    </row>
    <row r="67" spans="1:4" x14ac:dyDescent="0.2">
      <c r="A67" s="723" t="s">
        <v>614</v>
      </c>
      <c r="B67" s="694">
        <v>79.586983158756397</v>
      </c>
      <c r="C67" s="694">
        <v>79.339290568045783</v>
      </c>
      <c r="D67" s="693">
        <v>79.848227769557312</v>
      </c>
    </row>
    <row r="68" spans="1:4" x14ac:dyDescent="0.2">
      <c r="A68" s="723" t="s">
        <v>613</v>
      </c>
      <c r="B68" s="694">
        <v>76.979427415079087</v>
      </c>
      <c r="C68" s="694">
        <v>75.811680571324729</v>
      </c>
      <c r="D68" s="693">
        <v>76.648895847339688</v>
      </c>
    </row>
    <row r="69" spans="1:4" x14ac:dyDescent="0.2">
      <c r="A69" s="723" t="s">
        <v>601</v>
      </c>
      <c r="B69" s="694">
        <v>78.38790389566033</v>
      </c>
      <c r="C69" s="694">
        <v>77.057510061603381</v>
      </c>
      <c r="D69" s="693">
        <v>77.415936512167548</v>
      </c>
    </row>
    <row r="70" spans="1:4" x14ac:dyDescent="0.2">
      <c r="A70" s="723" t="s">
        <v>600</v>
      </c>
      <c r="B70" s="694">
        <v>79.480353204731273</v>
      </c>
      <c r="C70" s="694">
        <v>75.914365005139018</v>
      </c>
      <c r="D70" s="693">
        <v>72.153646598425496</v>
      </c>
    </row>
    <row r="71" spans="1:4" x14ac:dyDescent="0.2">
      <c r="A71" s="723" t="s">
        <v>599</v>
      </c>
      <c r="B71" s="694"/>
      <c r="C71" s="694"/>
      <c r="D71" s="693"/>
    </row>
    <row r="72" spans="1:4" x14ac:dyDescent="0.2">
      <c r="A72" s="723" t="s">
        <v>598</v>
      </c>
      <c r="B72" s="694"/>
      <c r="C72" s="694"/>
      <c r="D72" s="693"/>
    </row>
    <row r="73" spans="1:4" x14ac:dyDescent="0.2">
      <c r="A73" s="723" t="s">
        <v>597</v>
      </c>
      <c r="B73" s="694">
        <v>96.465462760611103</v>
      </c>
      <c r="C73" s="694">
        <v>96.721965435440467</v>
      </c>
      <c r="D73" s="693">
        <v>96.444508359949509</v>
      </c>
    </row>
    <row r="74" spans="1:4" x14ac:dyDescent="0.2">
      <c r="A74" s="723" t="s">
        <v>596</v>
      </c>
      <c r="B74" s="694">
        <v>72.069519650939398</v>
      </c>
      <c r="C74" s="694">
        <v>72.548519545601053</v>
      </c>
      <c r="D74" s="693">
        <v>72.029443295192905</v>
      </c>
    </row>
    <row r="75" spans="1:4" x14ac:dyDescent="0.2">
      <c r="A75" s="723" t="s">
        <v>595</v>
      </c>
      <c r="B75" s="694">
        <v>78.159265605177325</v>
      </c>
      <c r="C75" s="694">
        <v>78.212365716432998</v>
      </c>
      <c r="D75" s="693">
        <v>78.397597198322629</v>
      </c>
    </row>
    <row r="76" spans="1:4" x14ac:dyDescent="0.2">
      <c r="A76" s="723" t="s">
        <v>594</v>
      </c>
      <c r="B76" s="694"/>
      <c r="C76" s="694"/>
      <c r="D76" s="693"/>
    </row>
    <row r="77" spans="1:4" x14ac:dyDescent="0.2">
      <c r="A77" s="723" t="s">
        <v>593</v>
      </c>
      <c r="B77" s="694"/>
      <c r="C77" s="694"/>
      <c r="D77" s="693"/>
    </row>
    <row r="78" spans="1:4" x14ac:dyDescent="0.2">
      <c r="A78" s="723" t="s">
        <v>592</v>
      </c>
      <c r="B78" s="694">
        <v>99.417146534413362</v>
      </c>
      <c r="C78" s="694">
        <v>99.532636307000658</v>
      </c>
      <c r="D78" s="693">
        <v>99.526303739805257</v>
      </c>
    </row>
    <row r="79" spans="1:4" x14ac:dyDescent="0.2">
      <c r="A79" s="723" t="s">
        <v>591</v>
      </c>
      <c r="B79" s="694">
        <v>82.041831668359876</v>
      </c>
      <c r="C79" s="694">
        <v>77.663877033127932</v>
      </c>
      <c r="D79" s="693">
        <v>77.923711825667326</v>
      </c>
    </row>
    <row r="80" spans="1:4" x14ac:dyDescent="0.2">
      <c r="A80" s="723" t="s">
        <v>590</v>
      </c>
      <c r="B80" s="694">
        <v>70.225904260282732</v>
      </c>
      <c r="C80" s="694">
        <v>62.898341846580983</v>
      </c>
      <c r="D80" s="693">
        <v>62.834670301527851</v>
      </c>
    </row>
    <row r="81" spans="1:4" x14ac:dyDescent="0.2">
      <c r="A81" s="723" t="s">
        <v>589</v>
      </c>
      <c r="B81" s="694">
        <v>71.236033063031911</v>
      </c>
      <c r="C81" s="694">
        <v>64.244962265186544</v>
      </c>
      <c r="D81" s="693">
        <v>64.182710626378167</v>
      </c>
    </row>
    <row r="82" spans="1:4" x14ac:dyDescent="0.2">
      <c r="A82" s="723" t="s">
        <v>588</v>
      </c>
      <c r="B82" s="694">
        <v>97.621250241619165</v>
      </c>
      <c r="C82" s="694">
        <v>97.332876160684705</v>
      </c>
      <c r="D82" s="693">
        <v>97.154090242712854</v>
      </c>
    </row>
    <row r="83" spans="1:4" x14ac:dyDescent="0.2">
      <c r="A83" s="721"/>
      <c r="B83" s="694"/>
      <c r="C83" s="694"/>
      <c r="D83" s="693"/>
    </row>
    <row r="84" spans="1:4" s="120" customFormat="1" x14ac:dyDescent="0.2">
      <c r="A84" s="728" t="s">
        <v>6</v>
      </c>
      <c r="B84" s="694"/>
      <c r="C84" s="694"/>
      <c r="D84" s="693"/>
    </row>
    <row r="85" spans="1:4" x14ac:dyDescent="0.2">
      <c r="A85" s="729" t="s">
        <v>612</v>
      </c>
      <c r="B85" s="694">
        <v>82.083921622498551</v>
      </c>
      <c r="C85" s="694">
        <v>80.559813425314132</v>
      </c>
      <c r="D85" s="693">
        <v>80.806607984007258</v>
      </c>
    </row>
    <row r="86" spans="1:4" x14ac:dyDescent="0.2">
      <c r="A86" s="723" t="s">
        <v>611</v>
      </c>
      <c r="B86" s="694">
        <v>77.600527443782113</v>
      </c>
      <c r="C86" s="694">
        <v>77.718400182794895</v>
      </c>
      <c r="D86" s="693">
        <v>77.573334909413248</v>
      </c>
    </row>
    <row r="87" spans="1:4" x14ac:dyDescent="0.2">
      <c r="A87" s="723" t="s">
        <v>610</v>
      </c>
      <c r="B87" s="694">
        <v>93.75988117128847</v>
      </c>
      <c r="C87" s="694">
        <v>94.441044936659466</v>
      </c>
      <c r="D87" s="693">
        <v>94.179785172830918</v>
      </c>
    </row>
    <row r="88" spans="1:4" x14ac:dyDescent="0.2">
      <c r="A88" s="723" t="s">
        <v>609</v>
      </c>
      <c r="B88" s="694">
        <v>72.792101433579916</v>
      </c>
      <c r="C88" s="694">
        <v>66.880130648478371</v>
      </c>
      <c r="D88" s="693">
        <v>66.87945542954742</v>
      </c>
    </row>
    <row r="89" spans="1:4" x14ac:dyDescent="0.2">
      <c r="A89" s="723" t="s">
        <v>608</v>
      </c>
      <c r="B89" s="694">
        <v>87.822338689406251</v>
      </c>
      <c r="C89" s="694">
        <v>87.552427254077145</v>
      </c>
      <c r="D89" s="693">
        <v>87.808186004442646</v>
      </c>
    </row>
    <row r="90" spans="1:4" x14ac:dyDescent="0.2">
      <c r="A90" s="723" t="s">
        <v>607</v>
      </c>
      <c r="B90" s="694">
        <v>97.915448447807435</v>
      </c>
      <c r="C90" s="694">
        <v>97.618810165732185</v>
      </c>
      <c r="D90" s="693">
        <v>97.855459259286931</v>
      </c>
    </row>
    <row r="91" spans="1:4" x14ac:dyDescent="0.2">
      <c r="A91" s="723" t="s">
        <v>606</v>
      </c>
      <c r="B91" s="694">
        <v>89.739330387543788</v>
      </c>
      <c r="C91" s="694">
        <v>89.467776739994363</v>
      </c>
      <c r="D91" s="693">
        <v>89.748984647380766</v>
      </c>
    </row>
    <row r="92" spans="1:4" x14ac:dyDescent="0.2">
      <c r="A92" s="723" t="s">
        <v>605</v>
      </c>
      <c r="B92" s="694">
        <v>99.859236631146359</v>
      </c>
      <c r="C92" s="694">
        <v>99.872362574737309</v>
      </c>
      <c r="D92" s="693">
        <v>99.864900277614936</v>
      </c>
    </row>
    <row r="93" spans="1:4" x14ac:dyDescent="0.2">
      <c r="A93" s="723" t="s">
        <v>604</v>
      </c>
      <c r="B93" s="694">
        <v>80.54051507599803</v>
      </c>
      <c r="C93" s="694">
        <v>80.915816184489472</v>
      </c>
      <c r="D93" s="693">
        <v>80.693490938867527</v>
      </c>
    </row>
    <row r="94" spans="1:4" x14ac:dyDescent="0.2">
      <c r="A94" s="723" t="s">
        <v>603</v>
      </c>
      <c r="B94" s="694">
        <v>87.334602401899701</v>
      </c>
      <c r="C94" s="694">
        <v>87.360518496939733</v>
      </c>
      <c r="D94" s="693">
        <v>87.555591714043999</v>
      </c>
    </row>
    <row r="95" spans="1:4" x14ac:dyDescent="0.2">
      <c r="A95" s="723" t="s">
        <v>602</v>
      </c>
      <c r="B95" s="694">
        <v>83.296615466070989</v>
      </c>
      <c r="C95" s="694">
        <v>82.986607376789138</v>
      </c>
      <c r="D95" s="693">
        <v>82.904438857016558</v>
      </c>
    </row>
    <row r="96" spans="1:4" x14ac:dyDescent="0.2">
      <c r="A96" s="723" t="s">
        <v>601</v>
      </c>
      <c r="B96" s="694">
        <v>87.133266821023568</v>
      </c>
      <c r="C96" s="694">
        <v>86.53324731563589</v>
      </c>
      <c r="D96" s="693">
        <v>86.830018598224896</v>
      </c>
    </row>
    <row r="97" spans="1:4" x14ac:dyDescent="0.2">
      <c r="A97" s="723" t="s">
        <v>600</v>
      </c>
      <c r="B97" s="694">
        <v>83.896534052932012</v>
      </c>
      <c r="C97" s="694">
        <v>82.59029515984821</v>
      </c>
      <c r="D97" s="693">
        <v>80.673522015188098</v>
      </c>
    </row>
    <row r="98" spans="1:4" x14ac:dyDescent="0.2">
      <c r="A98" s="723" t="s">
        <v>599</v>
      </c>
      <c r="B98" s="694"/>
      <c r="C98" s="694"/>
      <c r="D98" s="693"/>
    </row>
    <row r="99" spans="1:4" x14ac:dyDescent="0.2">
      <c r="A99" s="723" t="s">
        <v>598</v>
      </c>
      <c r="B99" s="694"/>
      <c r="C99" s="694"/>
      <c r="D99" s="693"/>
    </row>
    <row r="100" spans="1:4" x14ac:dyDescent="0.2">
      <c r="A100" s="723" t="s">
        <v>597</v>
      </c>
      <c r="B100" s="694">
        <v>97.515955032959752</v>
      </c>
      <c r="C100" s="694">
        <v>97.709855975693529</v>
      </c>
      <c r="D100" s="693">
        <v>97.593000781290158</v>
      </c>
    </row>
    <row r="101" spans="1:4" x14ac:dyDescent="0.2">
      <c r="A101" s="723" t="s">
        <v>596</v>
      </c>
      <c r="B101" s="694">
        <v>71.798939177719959</v>
      </c>
      <c r="C101" s="694">
        <v>71.9094483733424</v>
      </c>
      <c r="D101" s="693">
        <v>71.942548555215652</v>
      </c>
    </row>
    <row r="102" spans="1:4" x14ac:dyDescent="0.2">
      <c r="A102" s="723" t="s">
        <v>595</v>
      </c>
      <c r="B102" s="694">
        <v>78.139477804725558</v>
      </c>
      <c r="C102" s="694">
        <v>78.389323124610513</v>
      </c>
      <c r="D102" s="693">
        <v>78.618672183496955</v>
      </c>
    </row>
    <row r="103" spans="1:4" x14ac:dyDescent="0.2">
      <c r="A103" s="723" t="s">
        <v>594</v>
      </c>
      <c r="B103" s="694">
        <v>100</v>
      </c>
      <c r="C103" s="694">
        <v>100</v>
      </c>
      <c r="D103" s="693">
        <v>100</v>
      </c>
    </row>
    <row r="104" spans="1:4" x14ac:dyDescent="0.2">
      <c r="A104" s="723" t="s">
        <v>593</v>
      </c>
      <c r="B104" s="694">
        <v>100</v>
      </c>
      <c r="C104" s="694">
        <v>100</v>
      </c>
      <c r="D104" s="693">
        <v>100</v>
      </c>
    </row>
    <row r="105" spans="1:4" x14ac:dyDescent="0.2">
      <c r="A105" s="723" t="s">
        <v>592</v>
      </c>
      <c r="B105" s="694">
        <v>99.181292528657096</v>
      </c>
      <c r="C105" s="694">
        <v>98.91698827317505</v>
      </c>
      <c r="D105" s="693">
        <v>98.978026922449772</v>
      </c>
    </row>
    <row r="106" spans="1:4" x14ac:dyDescent="0.2">
      <c r="A106" s="723" t="s">
        <v>591</v>
      </c>
      <c r="B106" s="694">
        <v>79.10688218489706</v>
      </c>
      <c r="C106" s="694">
        <v>74.894180776444131</v>
      </c>
      <c r="D106" s="693">
        <v>74.863687187111879</v>
      </c>
    </row>
    <row r="107" spans="1:4" x14ac:dyDescent="0.2">
      <c r="A107" s="723" t="s">
        <v>590</v>
      </c>
      <c r="B107" s="694">
        <v>70.000690780230315</v>
      </c>
      <c r="C107" s="694">
        <v>62.657763229380507</v>
      </c>
      <c r="D107" s="693">
        <v>62.569558729939565</v>
      </c>
    </row>
    <row r="108" spans="1:4" x14ac:dyDescent="0.2">
      <c r="A108" s="723" t="s">
        <v>589</v>
      </c>
      <c r="B108" s="694">
        <v>70.489335689162019</v>
      </c>
      <c r="C108" s="694">
        <v>63.366404064849661</v>
      </c>
      <c r="D108" s="693">
        <v>63.320750632097401</v>
      </c>
    </row>
    <row r="109" spans="1:4" ht="18.75" customHeight="1" x14ac:dyDescent="0.2">
      <c r="A109" s="733" t="s">
        <v>588</v>
      </c>
      <c r="B109" s="732">
        <v>97.739357623165205</v>
      </c>
      <c r="C109" s="732">
        <v>97.370396947312969</v>
      </c>
      <c r="D109" s="731">
        <v>97.253491376760564</v>
      </c>
    </row>
    <row r="110" spans="1:4" x14ac:dyDescent="0.2">
      <c r="A110" s="730" t="s">
        <v>587</v>
      </c>
      <c r="B110" s="705">
        <v>84.534166575335036</v>
      </c>
      <c r="C110" s="705">
        <v>84.45287668806202</v>
      </c>
      <c r="D110" s="704">
        <v>84.150720327452447</v>
      </c>
    </row>
    <row r="111" spans="1:4" x14ac:dyDescent="0.2">
      <c r="A111" s="728" t="s">
        <v>586</v>
      </c>
      <c r="B111" s="694"/>
      <c r="C111" s="694"/>
      <c r="D111" s="693"/>
    </row>
    <row r="112" spans="1:4" x14ac:dyDescent="0.2">
      <c r="A112" s="729" t="s">
        <v>585</v>
      </c>
      <c r="B112" s="694">
        <v>92.466507247439651</v>
      </c>
      <c r="C112" s="694">
        <v>91.62216252168561</v>
      </c>
      <c r="D112" s="693">
        <v>91.346942333894248</v>
      </c>
    </row>
    <row r="113" spans="1:4" x14ac:dyDescent="0.2">
      <c r="A113" s="723" t="s">
        <v>584</v>
      </c>
      <c r="B113" s="694">
        <v>91.290643661399784</v>
      </c>
      <c r="C113" s="694">
        <v>91.585493400988454</v>
      </c>
      <c r="D113" s="693">
        <v>91.217106574298796</v>
      </c>
    </row>
    <row r="114" spans="1:4" x14ac:dyDescent="0.2">
      <c r="A114" s="723" t="s">
        <v>126</v>
      </c>
      <c r="B114" s="694">
        <v>96.797095671173608</v>
      </c>
      <c r="C114" s="694">
        <v>96.486608737314299</v>
      </c>
      <c r="D114" s="693">
        <v>96.682078133951876</v>
      </c>
    </row>
    <row r="115" spans="1:4" ht="15" customHeight="1" x14ac:dyDescent="0.2">
      <c r="A115" s="729" t="s">
        <v>583</v>
      </c>
      <c r="B115" s="694">
        <v>76.385587870219624</v>
      </c>
      <c r="C115" s="694">
        <v>76.991282238056002</v>
      </c>
      <c r="D115" s="693">
        <v>76.254517524755229</v>
      </c>
    </row>
    <row r="116" spans="1:4" x14ac:dyDescent="0.2">
      <c r="A116" s="723" t="s">
        <v>582</v>
      </c>
      <c r="B116" s="694">
        <v>88.343760258928938</v>
      </c>
      <c r="C116" s="694">
        <v>88.233946501152644</v>
      </c>
      <c r="D116" s="693">
        <v>87.818814436889582</v>
      </c>
    </row>
    <row r="117" spans="1:4" x14ac:dyDescent="0.2">
      <c r="A117" s="723" t="s">
        <v>581</v>
      </c>
      <c r="B117" s="694">
        <v>96.275401226617333</v>
      </c>
      <c r="C117" s="694">
        <v>91.446463151193583</v>
      </c>
      <c r="D117" s="693">
        <v>95.230152202261564</v>
      </c>
    </row>
    <row r="118" spans="1:4" x14ac:dyDescent="0.2">
      <c r="A118" s="723" t="s">
        <v>580</v>
      </c>
      <c r="B118" s="694">
        <v>70.903517777689586</v>
      </c>
      <c r="C118" s="694">
        <v>70.967217424454702</v>
      </c>
      <c r="D118" s="693">
        <v>70.665958406509972</v>
      </c>
    </row>
    <row r="119" spans="1:4" ht="12" customHeight="1" x14ac:dyDescent="0.2">
      <c r="A119" s="729" t="s">
        <v>579</v>
      </c>
      <c r="B119" s="694">
        <v>82.889816271020138</v>
      </c>
      <c r="C119" s="694">
        <v>81.933086524322135</v>
      </c>
      <c r="D119" s="693">
        <v>81.387676058519858</v>
      </c>
    </row>
    <row r="120" spans="1:4" x14ac:dyDescent="0.2">
      <c r="A120" s="723" t="s">
        <v>578</v>
      </c>
      <c r="B120" s="694">
        <v>72.848261200586322</v>
      </c>
      <c r="C120" s="694">
        <v>73.550853822792575</v>
      </c>
      <c r="D120" s="693">
        <v>72.981890921214571</v>
      </c>
    </row>
    <row r="121" spans="1:4" x14ac:dyDescent="0.2">
      <c r="A121" s="723" t="s">
        <v>577</v>
      </c>
      <c r="B121" s="694">
        <v>66.564357861493988</v>
      </c>
      <c r="C121" s="694">
        <v>67.236028096653882</v>
      </c>
      <c r="D121" s="693">
        <v>66.864663806020303</v>
      </c>
    </row>
    <row r="122" spans="1:4" x14ac:dyDescent="0.2">
      <c r="A122" s="723" t="s">
        <v>576</v>
      </c>
      <c r="B122" s="694">
        <v>75.578009189474642</v>
      </c>
      <c r="C122" s="694">
        <v>62.821349113585043</v>
      </c>
      <c r="D122" s="693">
        <v>63.087933365616479</v>
      </c>
    </row>
    <row r="123" spans="1:4" x14ac:dyDescent="0.2">
      <c r="A123" s="723" t="s">
        <v>575</v>
      </c>
      <c r="B123" s="694">
        <v>95.336060854566171</v>
      </c>
      <c r="C123" s="694">
        <v>95.99994940328736</v>
      </c>
      <c r="D123" s="693">
        <v>96.494295704731144</v>
      </c>
    </row>
    <row r="124" spans="1:4" x14ac:dyDescent="0.2">
      <c r="A124" s="729" t="s">
        <v>574</v>
      </c>
      <c r="B124" s="694">
        <v>84.302055179891568</v>
      </c>
      <c r="C124" s="694">
        <v>85.208951681392904</v>
      </c>
      <c r="D124" s="693">
        <v>84.054988073882882</v>
      </c>
    </row>
    <row r="125" spans="1:4" x14ac:dyDescent="0.2">
      <c r="A125" s="723" t="s">
        <v>573</v>
      </c>
      <c r="B125" s="694">
        <v>93.766772965601717</v>
      </c>
      <c r="C125" s="694">
        <v>94.104650149160335</v>
      </c>
      <c r="D125" s="693">
        <v>93.832089753853921</v>
      </c>
    </row>
    <row r="126" spans="1:4" ht="19.5" customHeight="1" x14ac:dyDescent="0.2">
      <c r="A126" s="728" t="s">
        <v>145</v>
      </c>
      <c r="B126" s="694"/>
      <c r="C126" s="694"/>
      <c r="D126" s="693"/>
    </row>
    <row r="127" spans="1:4" x14ac:dyDescent="0.2">
      <c r="A127" s="726" t="s">
        <v>572</v>
      </c>
      <c r="B127" s="694">
        <v>71.334174930649425</v>
      </c>
      <c r="C127" s="694">
        <v>67.664498210212159</v>
      </c>
      <c r="D127" s="693">
        <v>68.572409869878356</v>
      </c>
    </row>
    <row r="128" spans="1:4" x14ac:dyDescent="0.2">
      <c r="A128" s="725" t="s">
        <v>571</v>
      </c>
      <c r="B128" s="694">
        <v>76.89693135474738</v>
      </c>
      <c r="C128" s="694">
        <v>76.924761710708836</v>
      </c>
      <c r="D128" s="693">
        <v>76.50492704615607</v>
      </c>
    </row>
    <row r="129" spans="1:4" x14ac:dyDescent="0.2">
      <c r="A129" s="725" t="s">
        <v>570</v>
      </c>
      <c r="B129" s="694">
        <v>77.782145799062818</v>
      </c>
      <c r="C129" s="694">
        <v>77.274903009666815</v>
      </c>
      <c r="D129" s="693">
        <v>76.472059735582334</v>
      </c>
    </row>
    <row r="130" spans="1:4" x14ac:dyDescent="0.2">
      <c r="A130" s="725" t="s">
        <v>569</v>
      </c>
      <c r="B130" s="694">
        <v>89.302932700720078</v>
      </c>
      <c r="C130" s="694">
        <v>90.368202850109213</v>
      </c>
      <c r="D130" s="693">
        <v>89.798624740008336</v>
      </c>
    </row>
    <row r="131" spans="1:4" ht="27" customHeight="1" x14ac:dyDescent="0.2">
      <c r="A131" s="728" t="s">
        <v>152</v>
      </c>
      <c r="B131" s="694"/>
      <c r="C131" s="694"/>
      <c r="D131" s="693"/>
    </row>
    <row r="132" spans="1:4" x14ac:dyDescent="0.2">
      <c r="A132" s="726" t="s">
        <v>568</v>
      </c>
      <c r="B132" s="694">
        <v>84.793032107923636</v>
      </c>
      <c r="C132" s="694">
        <v>84.550202087636464</v>
      </c>
      <c r="D132" s="693">
        <v>84.291894511134871</v>
      </c>
    </row>
    <row r="133" spans="1:4" x14ac:dyDescent="0.2">
      <c r="A133" s="725" t="s">
        <v>567</v>
      </c>
      <c r="B133" s="694">
        <v>55.91614070627724</v>
      </c>
      <c r="C133" s="694">
        <v>54.747441108984475</v>
      </c>
      <c r="D133" s="693">
        <v>57.745153791546379</v>
      </c>
    </row>
    <row r="134" spans="1:4" x14ac:dyDescent="0.2">
      <c r="A134" s="725" t="s">
        <v>566</v>
      </c>
      <c r="B134" s="694">
        <v>84.523135680798447</v>
      </c>
      <c r="C134" s="694">
        <v>87.686033704652829</v>
      </c>
      <c r="D134" s="693">
        <v>87.530343326014929</v>
      </c>
    </row>
    <row r="135" spans="1:4" x14ac:dyDescent="0.2">
      <c r="A135" s="725" t="s">
        <v>565</v>
      </c>
      <c r="B135" s="694">
        <v>49.674954737897451</v>
      </c>
      <c r="C135" s="694">
        <v>44.957274894132802</v>
      </c>
      <c r="D135" s="693">
        <v>45.39759656539389</v>
      </c>
    </row>
    <row r="136" spans="1:4" x14ac:dyDescent="0.2">
      <c r="A136" s="725" t="s">
        <v>564</v>
      </c>
      <c r="B136" s="694">
        <v>98.235544934692172</v>
      </c>
      <c r="C136" s="694">
        <v>100.00370383042132</v>
      </c>
      <c r="D136" s="693">
        <v>99.575073447231574</v>
      </c>
    </row>
    <row r="137" spans="1:4" ht="7.5" customHeight="1" x14ac:dyDescent="0.2">
      <c r="A137" s="727"/>
      <c r="B137" s="694"/>
      <c r="C137" s="694"/>
      <c r="D137" s="693"/>
    </row>
    <row r="138" spans="1:4" x14ac:dyDescent="0.2">
      <c r="A138" s="726" t="s">
        <v>153</v>
      </c>
      <c r="B138" s="694">
        <v>100</v>
      </c>
      <c r="C138" s="694">
        <v>100</v>
      </c>
      <c r="D138" s="693">
        <v>100</v>
      </c>
    </row>
    <row r="139" spans="1:4" ht="6" customHeight="1" x14ac:dyDescent="0.2">
      <c r="B139" s="694"/>
      <c r="C139" s="694"/>
      <c r="D139" s="693"/>
    </row>
    <row r="140" spans="1:4" x14ac:dyDescent="0.2">
      <c r="A140" s="726" t="s">
        <v>563</v>
      </c>
      <c r="B140" s="694">
        <v>84.01636394431435</v>
      </c>
      <c r="C140" s="694">
        <v>84.344021789067995</v>
      </c>
      <c r="D140" s="693">
        <v>84.259044214531968</v>
      </c>
    </row>
    <row r="141" spans="1:4" x14ac:dyDescent="0.2">
      <c r="A141" s="725" t="s">
        <v>562</v>
      </c>
      <c r="B141" s="694">
        <v>86.721015352889751</v>
      </c>
      <c r="C141" s="694">
        <v>86.769223489247409</v>
      </c>
      <c r="D141" s="693">
        <v>86.817671501838234</v>
      </c>
    </row>
    <row r="142" spans="1:4" x14ac:dyDescent="0.2">
      <c r="A142" s="725" t="s">
        <v>561</v>
      </c>
      <c r="B142" s="694">
        <v>64.428617978509862</v>
      </c>
      <c r="C142" s="694">
        <v>65.922888259468209</v>
      </c>
      <c r="D142" s="693">
        <v>65.965364558746614</v>
      </c>
    </row>
    <row r="143" spans="1:4" x14ac:dyDescent="0.2">
      <c r="A143" s="725" t="s">
        <v>560</v>
      </c>
      <c r="B143" s="694">
        <v>66.826725576755081</v>
      </c>
      <c r="C143" s="694">
        <v>66.660230019265697</v>
      </c>
      <c r="D143" s="693">
        <v>66.819722125670552</v>
      </c>
    </row>
    <row r="144" spans="1:4" x14ac:dyDescent="0.2">
      <c r="A144" s="726" t="s">
        <v>559</v>
      </c>
      <c r="B144" s="694">
        <v>80.184797464879068</v>
      </c>
      <c r="C144" s="694">
        <v>80.800567667403868</v>
      </c>
      <c r="D144" s="693">
        <v>80.668387353114809</v>
      </c>
    </row>
    <row r="145" spans="1:4" x14ac:dyDescent="0.2">
      <c r="A145" s="725" t="s">
        <v>558</v>
      </c>
      <c r="B145" s="694">
        <v>66.152113285788985</v>
      </c>
      <c r="C145" s="694">
        <v>65.761974479961381</v>
      </c>
      <c r="D145" s="693">
        <v>66.327910011710273</v>
      </c>
    </row>
    <row r="146" spans="1:4" x14ac:dyDescent="0.2">
      <c r="A146" s="725" t="s">
        <v>557</v>
      </c>
      <c r="B146" s="694">
        <v>83.924659060445109</v>
      </c>
      <c r="C146" s="694">
        <v>84.927676027642491</v>
      </c>
      <c r="D146" s="693">
        <v>82.653588881162136</v>
      </c>
    </row>
    <row r="147" spans="1:4" x14ac:dyDescent="0.2">
      <c r="A147" s="725" t="s">
        <v>556</v>
      </c>
      <c r="B147" s="694">
        <v>100</v>
      </c>
      <c r="C147" s="694">
        <v>100</v>
      </c>
      <c r="D147" s="693">
        <v>100</v>
      </c>
    </row>
    <row r="148" spans="1:4" x14ac:dyDescent="0.2">
      <c r="A148" s="725" t="s">
        <v>555</v>
      </c>
      <c r="B148" s="694">
        <v>93.430137544628735</v>
      </c>
      <c r="C148" s="694">
        <v>93.38640310435882</v>
      </c>
      <c r="D148" s="693">
        <v>93.563843834222766</v>
      </c>
    </row>
    <row r="149" spans="1:4" x14ac:dyDescent="0.2">
      <c r="A149" s="725" t="s">
        <v>554</v>
      </c>
      <c r="B149" s="694">
        <v>100</v>
      </c>
      <c r="C149" s="694">
        <v>100</v>
      </c>
      <c r="D149" s="693">
        <v>100</v>
      </c>
    </row>
    <row r="150" spans="1:4" x14ac:dyDescent="0.2">
      <c r="A150" s="725" t="s">
        <v>553</v>
      </c>
      <c r="B150" s="694"/>
      <c r="C150" s="694"/>
      <c r="D150" s="693"/>
    </row>
    <row r="151" spans="1:4" x14ac:dyDescent="0.2">
      <c r="A151" s="726" t="s">
        <v>552</v>
      </c>
      <c r="B151" s="694">
        <v>88.42176473391234</v>
      </c>
      <c r="C151" s="694">
        <v>89.496143216344052</v>
      </c>
      <c r="D151" s="693">
        <v>87.724100685405034</v>
      </c>
    </row>
    <row r="152" spans="1:4" x14ac:dyDescent="0.2">
      <c r="A152" s="725" t="s">
        <v>551</v>
      </c>
      <c r="B152" s="694">
        <v>88.42176473391234</v>
      </c>
      <c r="C152" s="694">
        <v>89.496143216344052</v>
      </c>
      <c r="D152" s="693">
        <v>87.741844304131064</v>
      </c>
    </row>
    <row r="153" spans="1:4" x14ac:dyDescent="0.2">
      <c r="A153" s="725" t="s">
        <v>550</v>
      </c>
      <c r="B153" s="694"/>
      <c r="C153" s="694"/>
      <c r="D153" s="693">
        <v>100</v>
      </c>
    </row>
    <row r="154" spans="1:4" x14ac:dyDescent="0.2">
      <c r="A154" s="725" t="s">
        <v>549</v>
      </c>
      <c r="B154" s="694">
        <v>100</v>
      </c>
      <c r="C154" s="694">
        <v>100</v>
      </c>
      <c r="D154" s="693">
        <v>100</v>
      </c>
    </row>
    <row r="155" spans="1:4" x14ac:dyDescent="0.2">
      <c r="A155" s="724" t="s">
        <v>548</v>
      </c>
      <c r="B155" s="694">
        <v>95.242117445125871</v>
      </c>
      <c r="C155" s="694">
        <v>95.255050409424271</v>
      </c>
      <c r="D155" s="694">
        <v>94.498047854161229</v>
      </c>
    </row>
    <row r="156" spans="1:4" x14ac:dyDescent="0.2">
      <c r="A156" s="723" t="s">
        <v>547</v>
      </c>
      <c r="B156" s="694">
        <v>81.757085009824266</v>
      </c>
      <c r="C156" s="694">
        <v>77.015193301499423</v>
      </c>
      <c r="D156" s="693">
        <v>78.514623457977407</v>
      </c>
    </row>
    <row r="157" spans="1:4" x14ac:dyDescent="0.2">
      <c r="A157" s="722" t="s">
        <v>546</v>
      </c>
      <c r="B157" s="694">
        <v>98.794607232035716</v>
      </c>
      <c r="C157" s="694">
        <v>100</v>
      </c>
      <c r="D157" s="693">
        <v>99.563522606588407</v>
      </c>
    </row>
    <row r="158" spans="1:4" x14ac:dyDescent="0.2">
      <c r="A158" s="722" t="s">
        <v>545</v>
      </c>
      <c r="B158" s="694">
        <v>100</v>
      </c>
      <c r="C158" s="694">
        <v>100</v>
      </c>
      <c r="D158" s="693">
        <v>100</v>
      </c>
    </row>
    <row r="159" spans="1:4" x14ac:dyDescent="0.2">
      <c r="A159" s="721" t="s">
        <v>544</v>
      </c>
      <c r="B159" s="694">
        <v>94.608823686932425</v>
      </c>
      <c r="C159" s="694">
        <v>94.020442290889847</v>
      </c>
      <c r="D159" s="693">
        <v>94.196624577527956</v>
      </c>
    </row>
    <row r="160" spans="1:4" x14ac:dyDescent="0.2">
      <c r="A160" s="720" t="s">
        <v>543</v>
      </c>
      <c r="B160" s="700">
        <v>83.773108746600641</v>
      </c>
      <c r="C160" s="700">
        <v>83.187194826297628</v>
      </c>
      <c r="D160" s="699">
        <v>83.101750840127451</v>
      </c>
    </row>
    <row r="161" spans="1:4" hidden="1" x14ac:dyDescent="0.2">
      <c r="A161" s="719" t="s">
        <v>542</v>
      </c>
      <c r="B161" s="705"/>
      <c r="C161" s="705"/>
      <c r="D161" s="704"/>
    </row>
    <row r="162" spans="1:4" hidden="1" x14ac:dyDescent="0.2">
      <c r="A162" s="718" t="s">
        <v>541</v>
      </c>
      <c r="B162" s="694">
        <v>89.084223153400671</v>
      </c>
      <c r="C162" s="694">
        <v>88.815249697776181</v>
      </c>
      <c r="D162" s="693">
        <v>88.88208741176075</v>
      </c>
    </row>
    <row r="163" spans="1:4" hidden="1" x14ac:dyDescent="0.2">
      <c r="A163" s="717" t="s">
        <v>540</v>
      </c>
      <c r="B163" s="694">
        <v>96.264933938570422</v>
      </c>
      <c r="C163" s="694">
        <v>96.179442742743632</v>
      </c>
      <c r="D163" s="693">
        <v>96.530705801636771</v>
      </c>
    </row>
    <row r="164" spans="1:4" hidden="1" x14ac:dyDescent="0.2">
      <c r="A164" s="717" t="s">
        <v>539</v>
      </c>
      <c r="B164" s="694">
        <v>99.928876382021969</v>
      </c>
      <c r="C164" s="694">
        <v>100.05167947798516</v>
      </c>
      <c r="D164" s="693">
        <v>100.00385602241334</v>
      </c>
    </row>
    <row r="165" spans="1:4" hidden="1" x14ac:dyDescent="0.2">
      <c r="A165" s="716" t="s">
        <v>538</v>
      </c>
      <c r="B165" s="694">
        <v>87.901595101484162</v>
      </c>
      <c r="C165" s="694">
        <v>87.481726492715239</v>
      </c>
      <c r="D165" s="693">
        <v>87.601960143697127</v>
      </c>
    </row>
    <row r="166" spans="1:4" x14ac:dyDescent="0.2">
      <c r="A166" s="715" t="s">
        <v>537</v>
      </c>
      <c r="B166" s="705"/>
      <c r="C166" s="705"/>
      <c r="D166" s="704"/>
    </row>
    <row r="167" spans="1:4" x14ac:dyDescent="0.2">
      <c r="A167" s="708" t="s">
        <v>536</v>
      </c>
      <c r="B167" s="694">
        <v>98.601077436875954</v>
      </c>
      <c r="C167" s="694">
        <v>98.677084172055331</v>
      </c>
      <c r="D167" s="693">
        <v>98.712038945034664</v>
      </c>
    </row>
    <row r="168" spans="1:4" ht="25.5" x14ac:dyDescent="0.2">
      <c r="A168" s="708" t="s">
        <v>52</v>
      </c>
      <c r="B168" s="694">
        <v>98.54370749426883</v>
      </c>
      <c r="C168" s="694">
        <v>98.546409983179998</v>
      </c>
      <c r="D168" s="693">
        <v>98.546277543864434</v>
      </c>
    </row>
    <row r="169" spans="1:4" x14ac:dyDescent="0.2">
      <c r="A169" s="708" t="s">
        <v>535</v>
      </c>
      <c r="B169" s="694">
        <v>99.212722265576787</v>
      </c>
      <c r="C169" s="694">
        <v>99.143602417125592</v>
      </c>
      <c r="D169" s="693">
        <v>99.179091390737455</v>
      </c>
    </row>
    <row r="170" spans="1:4" x14ac:dyDescent="0.2">
      <c r="A170" s="714" t="s">
        <v>534</v>
      </c>
      <c r="B170" s="694">
        <v>99.158133943258491</v>
      </c>
      <c r="C170" s="694">
        <v>99.077605315325172</v>
      </c>
      <c r="D170" s="693">
        <v>99.106648957939143</v>
      </c>
    </row>
    <row r="171" spans="1:4" ht="38.25" x14ac:dyDescent="0.2">
      <c r="A171" s="710" t="s">
        <v>533</v>
      </c>
      <c r="B171" s="694">
        <v>99.392119841569098</v>
      </c>
      <c r="C171" s="694">
        <v>99.402084806401476</v>
      </c>
      <c r="D171" s="693">
        <v>99.4034832470971</v>
      </c>
    </row>
    <row r="172" spans="1:4" x14ac:dyDescent="0.2">
      <c r="A172" s="710" t="s">
        <v>532</v>
      </c>
      <c r="B172" s="694">
        <v>99.827616088888021</v>
      </c>
      <c r="C172" s="694">
        <v>99.704371990490941</v>
      </c>
      <c r="D172" s="693">
        <v>99.674194993873272</v>
      </c>
    </row>
    <row r="173" spans="1:4" x14ac:dyDescent="0.2">
      <c r="A173" s="710" t="s">
        <v>531</v>
      </c>
      <c r="B173" s="694">
        <v>89.408957169247486</v>
      </c>
      <c r="C173" s="694">
        <v>89.932536736326355</v>
      </c>
      <c r="D173" s="693">
        <v>89.893057214136192</v>
      </c>
    </row>
    <row r="174" spans="1:4" x14ac:dyDescent="0.2">
      <c r="A174" s="710" t="s">
        <v>530</v>
      </c>
      <c r="B174" s="694">
        <v>91.237840132947539</v>
      </c>
      <c r="C174" s="694">
        <v>94.359705965455106</v>
      </c>
      <c r="D174" s="693">
        <v>95.128527544468</v>
      </c>
    </row>
    <row r="175" spans="1:4" x14ac:dyDescent="0.2">
      <c r="A175" s="710" t="s">
        <v>529</v>
      </c>
      <c r="B175" s="694">
        <v>99.293615760189198</v>
      </c>
      <c r="C175" s="694">
        <v>99.327827366490141</v>
      </c>
      <c r="D175" s="693">
        <v>99.286090691259446</v>
      </c>
    </row>
    <row r="176" spans="1:4" ht="25.5" x14ac:dyDescent="0.2">
      <c r="A176" s="710" t="s">
        <v>528</v>
      </c>
      <c r="B176" s="694">
        <v>99.929285932224303</v>
      </c>
      <c r="C176" s="694">
        <v>99.944731679936723</v>
      </c>
      <c r="D176" s="693">
        <v>99.939471620733173</v>
      </c>
    </row>
    <row r="177" spans="1:4" x14ac:dyDescent="0.2">
      <c r="A177" s="710" t="s">
        <v>527</v>
      </c>
      <c r="B177" s="694">
        <v>100</v>
      </c>
      <c r="C177" s="694">
        <v>100</v>
      </c>
      <c r="D177" s="693">
        <v>100</v>
      </c>
    </row>
    <row r="178" spans="1:4" ht="25.5" x14ac:dyDescent="0.2">
      <c r="A178" s="710" t="s">
        <v>526</v>
      </c>
      <c r="B178" s="694">
        <v>100</v>
      </c>
      <c r="C178" s="694">
        <v>100</v>
      </c>
      <c r="D178" s="693">
        <v>100</v>
      </c>
    </row>
    <row r="179" spans="1:4" x14ac:dyDescent="0.2">
      <c r="A179" s="710" t="s">
        <v>525</v>
      </c>
      <c r="B179" s="694">
        <v>78.183267017576924</v>
      </c>
      <c r="C179" s="694"/>
      <c r="D179" s="693"/>
    </row>
    <row r="180" spans="1:4" x14ac:dyDescent="0.2">
      <c r="A180" s="710" t="s">
        <v>524</v>
      </c>
      <c r="B180" s="694">
        <v>84.696694058511099</v>
      </c>
      <c r="C180" s="694">
        <v>87.520777849771193</v>
      </c>
      <c r="D180" s="693">
        <v>85.006674001560881</v>
      </c>
    </row>
    <row r="181" spans="1:4" x14ac:dyDescent="0.2">
      <c r="A181" s="709" t="s">
        <v>523</v>
      </c>
      <c r="B181" s="694">
        <v>99.991139996545684</v>
      </c>
      <c r="C181" s="694">
        <v>99.992286400289956</v>
      </c>
      <c r="D181" s="693">
        <v>99.993058005961359</v>
      </c>
    </row>
    <row r="182" spans="1:4" x14ac:dyDescent="0.2">
      <c r="A182" s="707" t="s">
        <v>522</v>
      </c>
      <c r="B182" s="694">
        <v>99.985027105084328</v>
      </c>
      <c r="C182" s="694">
        <v>99.987738599312564</v>
      </c>
      <c r="D182" s="693">
        <v>99.987574002325204</v>
      </c>
    </row>
    <row r="183" spans="1:4" x14ac:dyDescent="0.2">
      <c r="A183" s="713" t="s">
        <v>521</v>
      </c>
      <c r="B183" s="694">
        <v>99.574089398889896</v>
      </c>
      <c r="C183" s="694">
        <v>99.709256818164306</v>
      </c>
      <c r="D183" s="693">
        <v>99.662047043721472</v>
      </c>
    </row>
    <row r="184" spans="1:4" x14ac:dyDescent="0.2">
      <c r="A184" s="712" t="s">
        <v>520</v>
      </c>
      <c r="B184" s="694">
        <v>100</v>
      </c>
      <c r="C184" s="694">
        <v>100</v>
      </c>
      <c r="D184" s="693">
        <v>100</v>
      </c>
    </row>
    <row r="185" spans="1:4" x14ac:dyDescent="0.2">
      <c r="A185" s="709" t="s">
        <v>519</v>
      </c>
      <c r="B185" s="694">
        <v>100</v>
      </c>
      <c r="C185" s="694">
        <v>100</v>
      </c>
      <c r="D185" s="693">
        <v>100</v>
      </c>
    </row>
    <row r="186" spans="1:4" x14ac:dyDescent="0.2">
      <c r="A186" s="713" t="s">
        <v>518</v>
      </c>
      <c r="B186" s="694">
        <v>100</v>
      </c>
      <c r="C186" s="694"/>
      <c r="D186" s="693">
        <v>100</v>
      </c>
    </row>
    <row r="187" spans="1:4" x14ac:dyDescent="0.2">
      <c r="A187" s="712" t="s">
        <v>517</v>
      </c>
      <c r="B187" s="694">
        <v>100</v>
      </c>
      <c r="C187" s="694">
        <v>100</v>
      </c>
      <c r="D187" s="693">
        <v>100</v>
      </c>
    </row>
    <row r="188" spans="1:4" x14ac:dyDescent="0.2">
      <c r="A188" s="709" t="s">
        <v>516</v>
      </c>
      <c r="B188" s="694"/>
      <c r="C188" s="694"/>
      <c r="D188" s="693"/>
    </row>
    <row r="189" spans="1:4" x14ac:dyDescent="0.2">
      <c r="A189" s="709" t="s">
        <v>515</v>
      </c>
      <c r="B189" s="694">
        <v>99.932356698649372</v>
      </c>
      <c r="C189" s="694">
        <v>99.929206844794052</v>
      </c>
      <c r="D189" s="693">
        <v>99.932799721332145</v>
      </c>
    </row>
    <row r="190" spans="1:4" x14ac:dyDescent="0.2">
      <c r="A190" s="707" t="s">
        <v>190</v>
      </c>
      <c r="B190" s="694">
        <v>99.890094126268224</v>
      </c>
      <c r="C190" s="694">
        <v>99.886107795537498</v>
      </c>
      <c r="D190" s="693">
        <v>99.887184576734029</v>
      </c>
    </row>
    <row r="191" spans="1:4" x14ac:dyDescent="0.2">
      <c r="A191" s="711" t="s">
        <v>514</v>
      </c>
      <c r="B191" s="694">
        <v>99.87068664291462</v>
      </c>
      <c r="C191" s="694">
        <v>99.868746550935754</v>
      </c>
      <c r="D191" s="693">
        <v>99.868310849157652</v>
      </c>
    </row>
    <row r="192" spans="1:4" x14ac:dyDescent="0.2">
      <c r="A192" s="710" t="s">
        <v>513</v>
      </c>
      <c r="B192" s="694">
        <v>99.998792969343398</v>
      </c>
      <c r="C192" s="694">
        <v>100</v>
      </c>
      <c r="D192" s="693">
        <v>100</v>
      </c>
    </row>
    <row r="193" spans="1:4" ht="25.5" hidden="1" x14ac:dyDescent="0.2">
      <c r="A193" s="708" t="s">
        <v>60</v>
      </c>
      <c r="B193" s="694">
        <v>100</v>
      </c>
      <c r="C193" s="694">
        <v>100</v>
      </c>
      <c r="D193" s="693">
        <v>100</v>
      </c>
    </row>
    <row r="194" spans="1:4" x14ac:dyDescent="0.2">
      <c r="A194" s="708" t="s">
        <v>512</v>
      </c>
      <c r="B194" s="694">
        <v>98.704184951437654</v>
      </c>
      <c r="C194" s="694">
        <v>99.126839398741481</v>
      </c>
      <c r="D194" s="693">
        <v>99.291322470453011</v>
      </c>
    </row>
    <row r="195" spans="1:4" x14ac:dyDescent="0.2">
      <c r="A195" s="708" t="s">
        <v>511</v>
      </c>
      <c r="B195" s="694">
        <v>99.993195314458163</v>
      </c>
      <c r="C195" s="694">
        <v>99.99954053708457</v>
      </c>
      <c r="D195" s="693">
        <v>99.998949903090917</v>
      </c>
    </row>
    <row r="196" spans="1:4" x14ac:dyDescent="0.2">
      <c r="A196" s="707" t="s">
        <v>62</v>
      </c>
      <c r="B196" s="694">
        <v>98.208408490473659</v>
      </c>
      <c r="C196" s="694">
        <v>98.81452597013282</v>
      </c>
      <c r="D196" s="693">
        <v>99.014067300577409</v>
      </c>
    </row>
    <row r="197" spans="1:4" x14ac:dyDescent="0.2">
      <c r="A197" s="709" t="s">
        <v>510</v>
      </c>
      <c r="B197" s="694">
        <v>100</v>
      </c>
      <c r="C197" s="694"/>
      <c r="D197" s="693"/>
    </row>
    <row r="198" spans="1:4" x14ac:dyDescent="0.2">
      <c r="A198" s="708" t="s">
        <v>509</v>
      </c>
      <c r="B198" s="694">
        <v>98.57802079242721</v>
      </c>
      <c r="C198" s="694">
        <v>98.673578925219132</v>
      </c>
      <c r="D198" s="693">
        <v>98.493660493880739</v>
      </c>
    </row>
    <row r="199" spans="1:4" x14ac:dyDescent="0.2">
      <c r="A199" s="708" t="s">
        <v>508</v>
      </c>
      <c r="B199" s="694">
        <v>98.389766581115325</v>
      </c>
      <c r="C199" s="694">
        <v>98.484320921967111</v>
      </c>
      <c r="D199" s="693">
        <v>98.481568962722505</v>
      </c>
    </row>
    <row r="200" spans="1:4" x14ac:dyDescent="0.2">
      <c r="A200" s="707" t="s">
        <v>64</v>
      </c>
      <c r="B200" s="694">
        <v>98.560116887071047</v>
      </c>
      <c r="C200" s="694">
        <v>98.77166889445968</v>
      </c>
      <c r="D200" s="693">
        <v>98.499088803387352</v>
      </c>
    </row>
    <row r="201" spans="1:4" ht="12.75" customHeight="1" x14ac:dyDescent="0.2">
      <c r="A201" s="707"/>
      <c r="B201" s="694"/>
      <c r="C201" s="694"/>
      <c r="D201" s="693"/>
    </row>
    <row r="202" spans="1:4" x14ac:dyDescent="0.2">
      <c r="A202" s="706" t="s">
        <v>507</v>
      </c>
      <c r="B202" s="705"/>
      <c r="C202" s="705"/>
      <c r="D202" s="704"/>
    </row>
    <row r="203" spans="1:4" x14ac:dyDescent="0.2">
      <c r="A203" s="703" t="s">
        <v>506</v>
      </c>
      <c r="B203" s="694"/>
      <c r="C203" s="694"/>
      <c r="D203" s="693"/>
    </row>
    <row r="204" spans="1:4" x14ac:dyDescent="0.2">
      <c r="A204" s="703" t="s">
        <v>505</v>
      </c>
      <c r="B204" s="694"/>
      <c r="C204" s="694"/>
      <c r="D204" s="693"/>
    </row>
    <row r="205" spans="1:4" x14ac:dyDescent="0.2">
      <c r="A205" s="703" t="s">
        <v>504</v>
      </c>
      <c r="B205" s="694"/>
      <c r="C205" s="694"/>
      <c r="D205" s="693"/>
    </row>
    <row r="206" spans="1:4" ht="21" hidden="1" customHeight="1" x14ac:dyDescent="0.2">
      <c r="A206" s="703" t="s">
        <v>503</v>
      </c>
      <c r="B206" s="694"/>
      <c r="C206" s="694"/>
      <c r="D206" s="693"/>
    </row>
    <row r="207" spans="1:4" ht="18" customHeight="1" x14ac:dyDescent="0.2">
      <c r="A207" s="702" t="s">
        <v>502</v>
      </c>
      <c r="B207" s="700">
        <v>86.639138593696259</v>
      </c>
      <c r="C207" s="700">
        <v>86.132232074661104</v>
      </c>
      <c r="D207" s="699">
        <v>86.107465656662555</v>
      </c>
    </row>
    <row r="208" spans="1:4" ht="36.75" hidden="1" customHeight="1" x14ac:dyDescent="0.2">
      <c r="A208" s="701"/>
      <c r="B208" s="700"/>
      <c r="C208" s="700"/>
      <c r="D208" s="699"/>
    </row>
    <row r="209" spans="1:4" hidden="1" x14ac:dyDescent="0.2">
      <c r="A209" s="698"/>
      <c r="B209" s="697"/>
      <c r="C209" s="697"/>
      <c r="D209" s="697"/>
    </row>
    <row r="210" spans="1:4" x14ac:dyDescent="0.2">
      <c r="A210" s="696" t="s">
        <v>501</v>
      </c>
      <c r="B210" s="695"/>
      <c r="C210" s="695"/>
      <c r="D210" s="695"/>
    </row>
    <row r="211" spans="1:4" x14ac:dyDescent="0.2">
      <c r="B211" s="694"/>
      <c r="C211" s="694"/>
      <c r="D211" s="693"/>
    </row>
    <row r="212" spans="1:4" x14ac:dyDescent="0.2">
      <c r="B212" s="694"/>
      <c r="C212" s="694"/>
      <c r="D212" s="693"/>
    </row>
    <row r="213" spans="1:4" x14ac:dyDescent="0.2">
      <c r="B213" s="694"/>
      <c r="C213" s="694"/>
      <c r="D213" s="693"/>
    </row>
    <row r="214" spans="1:4" x14ac:dyDescent="0.2">
      <c r="B214" s="694"/>
      <c r="C214" s="694"/>
      <c r="D214" s="693"/>
    </row>
    <row r="215" spans="1:4" x14ac:dyDescent="0.2">
      <c r="B215" s="694"/>
      <c r="C215" s="694"/>
      <c r="D215" s="693"/>
    </row>
    <row r="216" spans="1:4" x14ac:dyDescent="0.2">
      <c r="B216" s="694"/>
      <c r="C216" s="694"/>
      <c r="D216" s="693"/>
    </row>
    <row r="217" spans="1:4" x14ac:dyDescent="0.2">
      <c r="B217" s="694"/>
      <c r="C217" s="694"/>
      <c r="D217" s="693"/>
    </row>
    <row r="218" spans="1:4" x14ac:dyDescent="0.2">
      <c r="B218" s="694"/>
      <c r="C218" s="694"/>
      <c r="D218" s="693"/>
    </row>
    <row r="219" spans="1:4" x14ac:dyDescent="0.2">
      <c r="B219" s="694"/>
      <c r="C219" s="694"/>
      <c r="D219" s="693"/>
    </row>
    <row r="220" spans="1:4" x14ac:dyDescent="0.2">
      <c r="B220" s="694"/>
      <c r="C220" s="694"/>
      <c r="D220" s="693"/>
    </row>
    <row r="221" spans="1:4" x14ac:dyDescent="0.2">
      <c r="B221" s="694"/>
      <c r="C221" s="694"/>
      <c r="D221" s="693"/>
    </row>
    <row r="222" spans="1:4" x14ac:dyDescent="0.2">
      <c r="B222" s="694"/>
      <c r="C222" s="694"/>
      <c r="D222" s="693"/>
    </row>
    <row r="223" spans="1:4" x14ac:dyDescent="0.2">
      <c r="B223" s="694"/>
      <c r="C223" s="694"/>
      <c r="D223" s="693"/>
    </row>
    <row r="224" spans="1:4" x14ac:dyDescent="0.2">
      <c r="B224" s="694"/>
      <c r="C224" s="694"/>
      <c r="D224" s="693"/>
    </row>
    <row r="225" spans="2:4" x14ac:dyDescent="0.2">
      <c r="B225" s="694"/>
      <c r="C225" s="694"/>
      <c r="D225" s="693"/>
    </row>
    <row r="226" spans="2:4" x14ac:dyDescent="0.2">
      <c r="B226" s="694"/>
      <c r="C226" s="694"/>
      <c r="D226" s="693"/>
    </row>
    <row r="227" spans="2:4" x14ac:dyDescent="0.2">
      <c r="B227" s="694"/>
      <c r="C227" s="694"/>
      <c r="D227" s="693"/>
    </row>
    <row r="228" spans="2:4" x14ac:dyDescent="0.2">
      <c r="B228" s="694"/>
      <c r="C228" s="694"/>
      <c r="D228" s="693"/>
    </row>
    <row r="229" spans="2:4" x14ac:dyDescent="0.2">
      <c r="B229" s="694"/>
      <c r="C229" s="694"/>
      <c r="D229" s="693"/>
    </row>
    <row r="230" spans="2:4" x14ac:dyDescent="0.2">
      <c r="B230" s="694"/>
      <c r="C230" s="694"/>
      <c r="D230" s="693"/>
    </row>
    <row r="231" spans="2:4" x14ac:dyDescent="0.2">
      <c r="B231" s="694"/>
      <c r="C231" s="694"/>
      <c r="D231" s="693"/>
    </row>
    <row r="232" spans="2:4" x14ac:dyDescent="0.2">
      <c r="B232" s="694"/>
      <c r="C232" s="694"/>
      <c r="D232" s="693"/>
    </row>
    <row r="233" spans="2:4" x14ac:dyDescent="0.2">
      <c r="B233" s="694"/>
      <c r="C233" s="694"/>
      <c r="D233" s="693"/>
    </row>
    <row r="234" spans="2:4" x14ac:dyDescent="0.2">
      <c r="B234" s="694"/>
      <c r="C234" s="694"/>
      <c r="D234" s="693"/>
    </row>
    <row r="235" spans="2:4" x14ac:dyDescent="0.2">
      <c r="B235" s="694"/>
      <c r="C235" s="694"/>
      <c r="D235" s="693"/>
    </row>
    <row r="236" spans="2:4" x14ac:dyDescent="0.2">
      <c r="B236" s="694"/>
      <c r="C236" s="694"/>
      <c r="D236" s="693"/>
    </row>
    <row r="237" spans="2:4" x14ac:dyDescent="0.2">
      <c r="B237" s="694"/>
      <c r="C237" s="694"/>
      <c r="D237" s="693"/>
    </row>
    <row r="238" spans="2:4" x14ac:dyDescent="0.2">
      <c r="B238" s="694"/>
      <c r="C238" s="694"/>
      <c r="D238" s="693"/>
    </row>
    <row r="239" spans="2:4" x14ac:dyDescent="0.2">
      <c r="B239" s="694"/>
      <c r="C239" s="694"/>
      <c r="D239" s="693"/>
    </row>
    <row r="240" spans="2:4" x14ac:dyDescent="0.2">
      <c r="B240" s="694"/>
      <c r="C240" s="694"/>
      <c r="D240" s="693"/>
    </row>
    <row r="241" spans="2:4" x14ac:dyDescent="0.2">
      <c r="B241" s="694"/>
      <c r="C241" s="694"/>
      <c r="D241" s="693"/>
    </row>
    <row r="242" spans="2:4" x14ac:dyDescent="0.2">
      <c r="B242" s="694"/>
      <c r="C242" s="694"/>
      <c r="D242" s="693"/>
    </row>
    <row r="243" spans="2:4" x14ac:dyDescent="0.2">
      <c r="B243" s="694"/>
      <c r="C243" s="694"/>
      <c r="D243" s="693"/>
    </row>
    <row r="244" spans="2:4" x14ac:dyDescent="0.2">
      <c r="B244" s="694"/>
      <c r="C244" s="694"/>
      <c r="D244" s="693"/>
    </row>
    <row r="245" spans="2:4" x14ac:dyDescent="0.2">
      <c r="B245" s="694"/>
      <c r="C245" s="694"/>
      <c r="D245" s="693"/>
    </row>
    <row r="246" spans="2:4" x14ac:dyDescent="0.2">
      <c r="B246" s="694"/>
      <c r="C246" s="694"/>
      <c r="D246" s="693"/>
    </row>
    <row r="247" spans="2:4" x14ac:dyDescent="0.2">
      <c r="B247" s="694"/>
      <c r="C247" s="694"/>
      <c r="D247" s="693"/>
    </row>
    <row r="248" spans="2:4" x14ac:dyDescent="0.2">
      <c r="B248" s="694"/>
      <c r="C248" s="694"/>
      <c r="D248" s="693"/>
    </row>
    <row r="249" spans="2:4" x14ac:dyDescent="0.2">
      <c r="B249" s="694"/>
      <c r="C249" s="694"/>
      <c r="D249" s="693"/>
    </row>
    <row r="250" spans="2:4" x14ac:dyDescent="0.2">
      <c r="B250" s="694"/>
      <c r="C250" s="694"/>
      <c r="D250" s="693"/>
    </row>
    <row r="251" spans="2:4" x14ac:dyDescent="0.2">
      <c r="B251" s="694"/>
      <c r="C251" s="694"/>
      <c r="D251" s="693"/>
    </row>
    <row r="252" spans="2:4" x14ac:dyDescent="0.2">
      <c r="B252" s="694"/>
      <c r="C252" s="694"/>
      <c r="D252" s="693"/>
    </row>
    <row r="253" spans="2:4" x14ac:dyDescent="0.2">
      <c r="B253" s="694"/>
      <c r="C253" s="694"/>
      <c r="D253" s="693"/>
    </row>
    <row r="254" spans="2:4" x14ac:dyDescent="0.2">
      <c r="B254" s="694"/>
      <c r="C254" s="694"/>
      <c r="D254" s="693"/>
    </row>
    <row r="255" spans="2:4" x14ac:dyDescent="0.2">
      <c r="B255" s="694"/>
      <c r="C255" s="694"/>
      <c r="D255" s="693"/>
    </row>
    <row r="256" spans="2:4" x14ac:dyDescent="0.2">
      <c r="B256" s="694"/>
      <c r="C256" s="694"/>
      <c r="D256" s="693"/>
    </row>
    <row r="257" spans="2:4" x14ac:dyDescent="0.2">
      <c r="B257" s="694"/>
      <c r="C257" s="694"/>
      <c r="D257" s="693"/>
    </row>
    <row r="258" spans="2:4" x14ac:dyDescent="0.2">
      <c r="B258" s="694"/>
      <c r="C258" s="694"/>
      <c r="D258" s="693"/>
    </row>
    <row r="259" spans="2:4" x14ac:dyDescent="0.2">
      <c r="B259" s="694"/>
      <c r="C259" s="694"/>
      <c r="D259" s="693"/>
    </row>
    <row r="260" spans="2:4" x14ac:dyDescent="0.2">
      <c r="B260" s="694"/>
      <c r="C260" s="694"/>
      <c r="D260" s="693"/>
    </row>
    <row r="261" spans="2:4" x14ac:dyDescent="0.2">
      <c r="B261" s="694"/>
      <c r="C261" s="694"/>
      <c r="D261" s="693"/>
    </row>
    <row r="262" spans="2:4" x14ac:dyDescent="0.2">
      <c r="B262" s="694"/>
      <c r="C262" s="694"/>
      <c r="D262" s="693"/>
    </row>
    <row r="263" spans="2:4" x14ac:dyDescent="0.2">
      <c r="B263" s="694"/>
      <c r="C263" s="694"/>
      <c r="D263" s="693"/>
    </row>
    <row r="264" spans="2:4" x14ac:dyDescent="0.2">
      <c r="B264" s="694"/>
      <c r="C264" s="694"/>
      <c r="D264" s="693"/>
    </row>
    <row r="265" spans="2:4" x14ac:dyDescent="0.2">
      <c r="B265" s="694"/>
      <c r="C265" s="694"/>
      <c r="D265" s="693"/>
    </row>
    <row r="266" spans="2:4" x14ac:dyDescent="0.2">
      <c r="B266" s="694"/>
      <c r="C266" s="694"/>
      <c r="D266" s="693"/>
    </row>
    <row r="267" spans="2:4" x14ac:dyDescent="0.2">
      <c r="B267" s="694"/>
      <c r="C267" s="694"/>
      <c r="D267" s="693"/>
    </row>
    <row r="268" spans="2:4" x14ac:dyDescent="0.2">
      <c r="B268" s="694"/>
      <c r="C268" s="694"/>
      <c r="D268" s="693"/>
    </row>
    <row r="269" spans="2:4" x14ac:dyDescent="0.2">
      <c r="B269" s="694"/>
      <c r="C269" s="694"/>
      <c r="D269" s="693"/>
    </row>
    <row r="270" spans="2:4" x14ac:dyDescent="0.2">
      <c r="B270" s="694"/>
      <c r="C270" s="694"/>
      <c r="D270" s="693"/>
    </row>
    <row r="271" spans="2:4" x14ac:dyDescent="0.2">
      <c r="B271" s="694"/>
      <c r="C271" s="694"/>
      <c r="D271" s="693"/>
    </row>
    <row r="272" spans="2:4" x14ac:dyDescent="0.2">
      <c r="B272" s="694"/>
      <c r="C272" s="694"/>
      <c r="D272" s="693"/>
    </row>
    <row r="273" spans="2:4" x14ac:dyDescent="0.2">
      <c r="B273" s="694"/>
      <c r="C273" s="694"/>
      <c r="D273" s="693"/>
    </row>
    <row r="274" spans="2:4" x14ac:dyDescent="0.2">
      <c r="B274" s="694"/>
      <c r="C274" s="694"/>
      <c r="D274" s="693"/>
    </row>
    <row r="275" spans="2:4" x14ac:dyDescent="0.2">
      <c r="B275" s="694"/>
      <c r="C275" s="694"/>
      <c r="D275" s="693"/>
    </row>
    <row r="276" spans="2:4" x14ac:dyDescent="0.2">
      <c r="B276" s="694"/>
      <c r="C276" s="694"/>
      <c r="D276" s="693"/>
    </row>
    <row r="277" spans="2:4" x14ac:dyDescent="0.2">
      <c r="B277" s="694"/>
      <c r="C277" s="694"/>
      <c r="D277" s="693"/>
    </row>
    <row r="278" spans="2:4" x14ac:dyDescent="0.2">
      <c r="B278" s="694"/>
      <c r="C278" s="694"/>
      <c r="D278" s="693"/>
    </row>
    <row r="279" spans="2:4" x14ac:dyDescent="0.2">
      <c r="B279" s="694"/>
      <c r="C279" s="694"/>
      <c r="D279" s="693"/>
    </row>
    <row r="280" spans="2:4" x14ac:dyDescent="0.2">
      <c r="B280" s="694"/>
      <c r="C280" s="694"/>
      <c r="D280" s="693"/>
    </row>
    <row r="281" spans="2:4" x14ac:dyDescent="0.2">
      <c r="B281" s="694"/>
      <c r="C281" s="694"/>
      <c r="D281" s="693"/>
    </row>
    <row r="282" spans="2:4" x14ac:dyDescent="0.2">
      <c r="B282" s="694"/>
      <c r="C282" s="694"/>
      <c r="D282" s="693"/>
    </row>
    <row r="283" spans="2:4" x14ac:dyDescent="0.2">
      <c r="B283" s="694"/>
      <c r="C283" s="694"/>
      <c r="D283" s="693"/>
    </row>
    <row r="284" spans="2:4" x14ac:dyDescent="0.2">
      <c r="B284" s="694"/>
      <c r="C284" s="694"/>
      <c r="D284" s="693"/>
    </row>
    <row r="285" spans="2:4" x14ac:dyDescent="0.2">
      <c r="B285" s="694"/>
      <c r="C285" s="694"/>
      <c r="D285" s="693"/>
    </row>
    <row r="286" spans="2:4" x14ac:dyDescent="0.2">
      <c r="B286" s="694"/>
      <c r="C286" s="694"/>
      <c r="D286" s="693"/>
    </row>
    <row r="287" spans="2:4" x14ac:dyDescent="0.2">
      <c r="B287" s="694"/>
      <c r="C287" s="694"/>
      <c r="D287" s="693"/>
    </row>
    <row r="288" spans="2:4" x14ac:dyDescent="0.2">
      <c r="B288" s="694"/>
      <c r="C288" s="694"/>
      <c r="D288" s="693"/>
    </row>
    <row r="289" spans="2:4" x14ac:dyDescent="0.2">
      <c r="B289" s="694"/>
      <c r="C289" s="694"/>
      <c r="D289" s="693"/>
    </row>
    <row r="290" spans="2:4" x14ac:dyDescent="0.2">
      <c r="B290" s="694"/>
      <c r="C290" s="694"/>
      <c r="D290" s="693"/>
    </row>
    <row r="291" spans="2:4" x14ac:dyDescent="0.2">
      <c r="B291" s="694"/>
      <c r="C291" s="694"/>
      <c r="D291" s="693"/>
    </row>
    <row r="292" spans="2:4" x14ac:dyDescent="0.2">
      <c r="B292" s="694"/>
      <c r="C292" s="694"/>
      <c r="D292" s="693"/>
    </row>
    <row r="293" spans="2:4" x14ac:dyDescent="0.2">
      <c r="B293" s="694"/>
      <c r="C293" s="694"/>
      <c r="D293" s="693"/>
    </row>
    <row r="294" spans="2:4" x14ac:dyDescent="0.2">
      <c r="B294" s="694"/>
      <c r="C294" s="694"/>
      <c r="D294" s="693"/>
    </row>
    <row r="295" spans="2:4" x14ac:dyDescent="0.2">
      <c r="B295" s="694"/>
      <c r="C295" s="694"/>
      <c r="D295" s="693"/>
    </row>
    <row r="296" spans="2:4" x14ac:dyDescent="0.2">
      <c r="B296" s="694"/>
      <c r="C296" s="694"/>
      <c r="D296" s="693"/>
    </row>
    <row r="297" spans="2:4" x14ac:dyDescent="0.2">
      <c r="B297" s="694"/>
      <c r="C297" s="694"/>
      <c r="D297" s="693"/>
    </row>
    <row r="298" spans="2:4" x14ac:dyDescent="0.2">
      <c r="B298" s="694"/>
      <c r="C298" s="694"/>
      <c r="D298" s="693"/>
    </row>
    <row r="299" spans="2:4" x14ac:dyDescent="0.2">
      <c r="B299" s="694"/>
      <c r="C299" s="694"/>
      <c r="D299" s="693"/>
    </row>
    <row r="300" spans="2:4" x14ac:dyDescent="0.2">
      <c r="B300" s="694"/>
      <c r="C300" s="694"/>
      <c r="D300" s="693"/>
    </row>
    <row r="301" spans="2:4" x14ac:dyDescent="0.2">
      <c r="B301" s="694"/>
      <c r="C301" s="694"/>
      <c r="D301" s="693"/>
    </row>
    <row r="302" spans="2:4" x14ac:dyDescent="0.2">
      <c r="B302" s="694"/>
      <c r="C302" s="694"/>
      <c r="D302" s="693"/>
    </row>
    <row r="303" spans="2:4" x14ac:dyDescent="0.2">
      <c r="B303" s="694"/>
      <c r="C303" s="694"/>
      <c r="D303" s="693"/>
    </row>
    <row r="304" spans="2:4" x14ac:dyDescent="0.2">
      <c r="B304" s="694"/>
      <c r="C304" s="694"/>
      <c r="D304" s="693"/>
    </row>
    <row r="305" spans="2:4" x14ac:dyDescent="0.2">
      <c r="B305" s="694"/>
      <c r="C305" s="694"/>
      <c r="D305" s="693"/>
    </row>
    <row r="306" spans="2:4" x14ac:dyDescent="0.2">
      <c r="B306" s="694"/>
      <c r="C306" s="694"/>
      <c r="D306" s="693"/>
    </row>
    <row r="307" spans="2:4" x14ac:dyDescent="0.2">
      <c r="B307" s="694"/>
      <c r="C307" s="694"/>
      <c r="D307" s="693"/>
    </row>
    <row r="308" spans="2:4" x14ac:dyDescent="0.2">
      <c r="B308" s="694"/>
      <c r="C308" s="694"/>
      <c r="D308" s="693"/>
    </row>
    <row r="309" spans="2:4" x14ac:dyDescent="0.2">
      <c r="B309" s="694"/>
      <c r="C309" s="694"/>
      <c r="D309" s="693"/>
    </row>
    <row r="310" spans="2:4" x14ac:dyDescent="0.2">
      <c r="B310" s="694"/>
      <c r="C310" s="694"/>
      <c r="D310" s="693"/>
    </row>
    <row r="311" spans="2:4" x14ac:dyDescent="0.2">
      <c r="B311" s="694"/>
      <c r="C311" s="694"/>
      <c r="D311" s="693"/>
    </row>
    <row r="312" spans="2:4" x14ac:dyDescent="0.2">
      <c r="B312" s="694"/>
      <c r="C312" s="694"/>
      <c r="D312" s="693"/>
    </row>
    <row r="313" spans="2:4" x14ac:dyDescent="0.2">
      <c r="B313" s="694"/>
      <c r="C313" s="694"/>
      <c r="D313" s="693"/>
    </row>
    <row r="314" spans="2:4" x14ac:dyDescent="0.2">
      <c r="B314" s="694"/>
      <c r="C314" s="694"/>
      <c r="D314" s="693"/>
    </row>
    <row r="315" spans="2:4" x14ac:dyDescent="0.2">
      <c r="B315" s="694"/>
      <c r="C315" s="694"/>
      <c r="D315" s="693"/>
    </row>
    <row r="316" spans="2:4" x14ac:dyDescent="0.2">
      <c r="B316" s="694"/>
      <c r="C316" s="694"/>
      <c r="D316" s="693"/>
    </row>
    <row r="317" spans="2:4" x14ac:dyDescent="0.2">
      <c r="B317" s="694"/>
      <c r="C317" s="694"/>
      <c r="D317" s="693"/>
    </row>
    <row r="318" spans="2:4" x14ac:dyDescent="0.2">
      <c r="B318" s="694"/>
      <c r="C318" s="694"/>
      <c r="D318" s="693"/>
    </row>
    <row r="319" spans="2:4" x14ac:dyDescent="0.2">
      <c r="B319" s="694"/>
      <c r="C319" s="694"/>
      <c r="D319" s="693"/>
    </row>
    <row r="320" spans="2:4" x14ac:dyDescent="0.2">
      <c r="B320" s="694"/>
      <c r="C320" s="694"/>
      <c r="D320" s="693"/>
    </row>
    <row r="321" spans="2:4" x14ac:dyDescent="0.2">
      <c r="B321" s="694"/>
      <c r="C321" s="694"/>
      <c r="D321" s="693"/>
    </row>
    <row r="322" spans="2:4" x14ac:dyDescent="0.2">
      <c r="B322" s="694"/>
      <c r="C322" s="694"/>
      <c r="D322" s="693"/>
    </row>
    <row r="323" spans="2:4" x14ac:dyDescent="0.2">
      <c r="B323" s="694"/>
      <c r="C323" s="694"/>
      <c r="D323" s="693"/>
    </row>
    <row r="324" spans="2:4" x14ac:dyDescent="0.2">
      <c r="B324" s="694"/>
      <c r="C324" s="694"/>
      <c r="D324" s="693"/>
    </row>
    <row r="325" spans="2:4" x14ac:dyDescent="0.2">
      <c r="B325" s="694"/>
      <c r="C325" s="694"/>
      <c r="D325" s="693"/>
    </row>
    <row r="326" spans="2:4" x14ac:dyDescent="0.2">
      <c r="B326" s="694"/>
      <c r="C326" s="694"/>
      <c r="D326" s="693"/>
    </row>
    <row r="327" spans="2:4" x14ac:dyDescent="0.2">
      <c r="B327" s="694"/>
      <c r="C327" s="694"/>
      <c r="D327" s="693"/>
    </row>
    <row r="328" spans="2:4" x14ac:dyDescent="0.2">
      <c r="B328" s="694"/>
      <c r="C328" s="694"/>
      <c r="D328" s="693"/>
    </row>
    <row r="329" spans="2:4" x14ac:dyDescent="0.2">
      <c r="B329" s="694"/>
      <c r="C329" s="694"/>
      <c r="D329" s="693"/>
    </row>
    <row r="330" spans="2:4" x14ac:dyDescent="0.2">
      <c r="B330" s="694"/>
      <c r="C330" s="694"/>
      <c r="D330" s="693"/>
    </row>
    <row r="331" spans="2:4" x14ac:dyDescent="0.2">
      <c r="B331" s="694"/>
      <c r="C331" s="694"/>
      <c r="D331" s="693"/>
    </row>
    <row r="332" spans="2:4" x14ac:dyDescent="0.2">
      <c r="B332" s="694"/>
      <c r="C332" s="694"/>
      <c r="D332" s="693"/>
    </row>
    <row r="333" spans="2:4" x14ac:dyDescent="0.2">
      <c r="B333" s="694"/>
      <c r="C333" s="694"/>
      <c r="D333" s="693"/>
    </row>
    <row r="334" spans="2:4" x14ac:dyDescent="0.2">
      <c r="B334" s="694"/>
      <c r="C334" s="694"/>
      <c r="D334" s="693"/>
    </row>
    <row r="335" spans="2:4" x14ac:dyDescent="0.2">
      <c r="B335" s="694"/>
      <c r="C335" s="694"/>
      <c r="D335" s="693"/>
    </row>
    <row r="336" spans="2:4" x14ac:dyDescent="0.2">
      <c r="B336" s="694"/>
      <c r="C336" s="694"/>
      <c r="D336" s="693"/>
    </row>
    <row r="337" spans="2:4" x14ac:dyDescent="0.2">
      <c r="B337" s="694"/>
      <c r="C337" s="694"/>
      <c r="D337" s="693"/>
    </row>
    <row r="338" spans="2:4" x14ac:dyDescent="0.2">
      <c r="B338" s="694"/>
      <c r="C338" s="694"/>
      <c r="D338" s="693"/>
    </row>
    <row r="339" spans="2:4" x14ac:dyDescent="0.2">
      <c r="B339" s="694"/>
      <c r="C339" s="694"/>
      <c r="D339" s="693"/>
    </row>
    <row r="340" spans="2:4" x14ac:dyDescent="0.2">
      <c r="B340" s="694"/>
      <c r="C340" s="694"/>
      <c r="D340" s="693"/>
    </row>
    <row r="341" spans="2:4" x14ac:dyDescent="0.2">
      <c r="B341" s="694"/>
      <c r="C341" s="694"/>
      <c r="D341" s="693"/>
    </row>
    <row r="342" spans="2:4" x14ac:dyDescent="0.2">
      <c r="B342" s="694"/>
      <c r="C342" s="694"/>
      <c r="D342" s="693"/>
    </row>
    <row r="343" spans="2:4" x14ac:dyDescent="0.2">
      <c r="B343" s="694"/>
      <c r="C343" s="694"/>
      <c r="D343" s="693"/>
    </row>
    <row r="344" spans="2:4" x14ac:dyDescent="0.2">
      <c r="B344" s="694"/>
      <c r="C344" s="694"/>
      <c r="D344" s="693"/>
    </row>
    <row r="345" spans="2:4" x14ac:dyDescent="0.2">
      <c r="B345" s="694"/>
      <c r="C345" s="694"/>
      <c r="D345" s="693"/>
    </row>
    <row r="346" spans="2:4" x14ac:dyDescent="0.2">
      <c r="B346" s="694"/>
      <c r="C346" s="694"/>
      <c r="D346" s="693"/>
    </row>
    <row r="347" spans="2:4" x14ac:dyDescent="0.2">
      <c r="B347" s="694"/>
      <c r="C347" s="694"/>
      <c r="D347" s="693"/>
    </row>
    <row r="348" spans="2:4" x14ac:dyDescent="0.2">
      <c r="B348" s="694"/>
      <c r="C348" s="694"/>
      <c r="D348" s="693"/>
    </row>
    <row r="349" spans="2:4" x14ac:dyDescent="0.2">
      <c r="B349" s="694"/>
      <c r="C349" s="694"/>
      <c r="D349" s="693"/>
    </row>
    <row r="350" spans="2:4" x14ac:dyDescent="0.2">
      <c r="B350" s="694"/>
      <c r="C350" s="694"/>
      <c r="D350" s="693"/>
    </row>
    <row r="351" spans="2:4" x14ac:dyDescent="0.2">
      <c r="B351" s="694"/>
      <c r="C351" s="694"/>
      <c r="D351" s="693"/>
    </row>
    <row r="352" spans="2:4" x14ac:dyDescent="0.2">
      <c r="B352" s="694"/>
      <c r="C352" s="694"/>
      <c r="D352" s="693"/>
    </row>
    <row r="353" spans="2:4" x14ac:dyDescent="0.2">
      <c r="B353" s="694"/>
      <c r="C353" s="694"/>
      <c r="D353" s="693"/>
    </row>
    <row r="354" spans="2:4" x14ac:dyDescent="0.2">
      <c r="B354" s="694"/>
      <c r="C354" s="694"/>
      <c r="D354" s="693"/>
    </row>
    <row r="355" spans="2:4" x14ac:dyDescent="0.2">
      <c r="B355" s="694"/>
      <c r="C355" s="694"/>
      <c r="D355" s="693"/>
    </row>
    <row r="356" spans="2:4" x14ac:dyDescent="0.2">
      <c r="B356" s="694"/>
      <c r="C356" s="694"/>
      <c r="D356" s="693"/>
    </row>
    <row r="357" spans="2:4" x14ac:dyDescent="0.2">
      <c r="B357" s="694"/>
      <c r="C357" s="694"/>
      <c r="D357" s="693"/>
    </row>
    <row r="358" spans="2:4" x14ac:dyDescent="0.2">
      <c r="B358" s="694"/>
      <c r="C358" s="694"/>
      <c r="D358" s="693"/>
    </row>
    <row r="359" spans="2:4" x14ac:dyDescent="0.2">
      <c r="B359" s="694"/>
      <c r="C359" s="694"/>
      <c r="D359" s="693"/>
    </row>
    <row r="360" spans="2:4" x14ac:dyDescent="0.2">
      <c r="B360" s="694"/>
      <c r="C360" s="694"/>
      <c r="D360" s="693"/>
    </row>
    <row r="361" spans="2:4" x14ac:dyDescent="0.2">
      <c r="B361" s="694"/>
      <c r="C361" s="694"/>
      <c r="D361" s="693"/>
    </row>
    <row r="362" spans="2:4" x14ac:dyDescent="0.2">
      <c r="B362" s="694"/>
      <c r="C362" s="694"/>
      <c r="D362" s="693"/>
    </row>
    <row r="363" spans="2:4" x14ac:dyDescent="0.2">
      <c r="B363" s="694"/>
      <c r="C363" s="694"/>
      <c r="D363" s="693"/>
    </row>
    <row r="364" spans="2:4" x14ac:dyDescent="0.2">
      <c r="B364" s="694"/>
      <c r="C364" s="694"/>
      <c r="D364" s="693"/>
    </row>
    <row r="365" spans="2:4" x14ac:dyDescent="0.2">
      <c r="B365" s="694"/>
      <c r="C365" s="694"/>
      <c r="D365" s="693"/>
    </row>
    <row r="366" spans="2:4" x14ac:dyDescent="0.2">
      <c r="B366" s="694"/>
      <c r="C366" s="694"/>
      <c r="D366" s="693"/>
    </row>
    <row r="367" spans="2:4" x14ac:dyDescent="0.2">
      <c r="B367" s="694"/>
      <c r="C367" s="694"/>
      <c r="D367" s="693"/>
    </row>
    <row r="368" spans="2:4" x14ac:dyDescent="0.2">
      <c r="B368" s="694"/>
      <c r="C368" s="694"/>
      <c r="D368" s="693"/>
    </row>
    <row r="369" spans="2:4" x14ac:dyDescent="0.2">
      <c r="B369" s="694"/>
      <c r="C369" s="694"/>
      <c r="D369" s="693"/>
    </row>
    <row r="370" spans="2:4" x14ac:dyDescent="0.2">
      <c r="B370" s="694"/>
      <c r="C370" s="694"/>
      <c r="D370" s="693"/>
    </row>
    <row r="371" spans="2:4" x14ac:dyDescent="0.2">
      <c r="B371" s="694"/>
      <c r="C371" s="694"/>
      <c r="D371" s="693"/>
    </row>
    <row r="372" spans="2:4" x14ac:dyDescent="0.2">
      <c r="B372" s="694"/>
      <c r="C372" s="694"/>
      <c r="D372" s="693"/>
    </row>
    <row r="373" spans="2:4" x14ac:dyDescent="0.2">
      <c r="B373" s="694"/>
      <c r="C373" s="694"/>
      <c r="D373" s="693"/>
    </row>
    <row r="374" spans="2:4" x14ac:dyDescent="0.2">
      <c r="B374" s="694"/>
      <c r="C374" s="694"/>
      <c r="D374" s="693"/>
    </row>
    <row r="375" spans="2:4" x14ac:dyDescent="0.2">
      <c r="B375" s="694"/>
      <c r="C375" s="694"/>
      <c r="D375" s="693"/>
    </row>
    <row r="376" spans="2:4" x14ac:dyDescent="0.2">
      <c r="B376" s="694"/>
      <c r="C376" s="694"/>
      <c r="D376" s="693"/>
    </row>
    <row r="377" spans="2:4" x14ac:dyDescent="0.2">
      <c r="B377" s="694"/>
      <c r="C377" s="694"/>
      <c r="D377" s="693"/>
    </row>
    <row r="378" spans="2:4" x14ac:dyDescent="0.2">
      <c r="B378" s="694"/>
      <c r="C378" s="694"/>
      <c r="D378" s="693"/>
    </row>
    <row r="379" spans="2:4" x14ac:dyDescent="0.2">
      <c r="B379" s="694"/>
      <c r="C379" s="694"/>
      <c r="D379" s="693"/>
    </row>
    <row r="380" spans="2:4" x14ac:dyDescent="0.2">
      <c r="B380" s="694"/>
      <c r="C380" s="694"/>
      <c r="D380" s="693"/>
    </row>
    <row r="381" spans="2:4" x14ac:dyDescent="0.2">
      <c r="B381" s="694"/>
      <c r="C381" s="694"/>
      <c r="D381" s="693"/>
    </row>
    <row r="382" spans="2:4" x14ac:dyDescent="0.2">
      <c r="B382" s="694"/>
      <c r="C382" s="694"/>
      <c r="D382" s="693"/>
    </row>
    <row r="383" spans="2:4" x14ac:dyDescent="0.2">
      <c r="B383" s="694"/>
      <c r="C383" s="694"/>
      <c r="D383" s="693"/>
    </row>
    <row r="384" spans="2:4" x14ac:dyDescent="0.2">
      <c r="B384" s="694"/>
      <c r="C384" s="694"/>
      <c r="D384" s="693"/>
    </row>
    <row r="385" spans="2:4" x14ac:dyDescent="0.2">
      <c r="B385" s="694"/>
      <c r="C385" s="694"/>
      <c r="D385" s="693"/>
    </row>
    <row r="386" spans="2:4" x14ac:dyDescent="0.2">
      <c r="B386" s="694"/>
      <c r="C386" s="694"/>
      <c r="D386" s="693"/>
    </row>
    <row r="387" spans="2:4" x14ac:dyDescent="0.2">
      <c r="B387" s="694"/>
      <c r="C387" s="694"/>
      <c r="D387" s="693"/>
    </row>
    <row r="388" spans="2:4" x14ac:dyDescent="0.2">
      <c r="B388" s="694"/>
      <c r="C388" s="694"/>
      <c r="D388" s="693"/>
    </row>
    <row r="389" spans="2:4" x14ac:dyDescent="0.2">
      <c r="B389" s="694"/>
      <c r="C389" s="694"/>
      <c r="D389" s="693"/>
    </row>
    <row r="390" spans="2:4" x14ac:dyDescent="0.2">
      <c r="B390" s="694"/>
      <c r="C390" s="694"/>
      <c r="D390" s="693"/>
    </row>
    <row r="391" spans="2:4" x14ac:dyDescent="0.2">
      <c r="B391" s="694"/>
      <c r="C391" s="694"/>
      <c r="D391" s="693"/>
    </row>
    <row r="392" spans="2:4" x14ac:dyDescent="0.2">
      <c r="B392" s="694"/>
      <c r="C392" s="694"/>
      <c r="D392" s="693"/>
    </row>
    <row r="393" spans="2:4" x14ac:dyDescent="0.2">
      <c r="B393" s="694"/>
      <c r="C393" s="694"/>
      <c r="D393" s="693"/>
    </row>
    <row r="394" spans="2:4" x14ac:dyDescent="0.2">
      <c r="B394" s="694"/>
      <c r="C394" s="694"/>
      <c r="D394" s="693"/>
    </row>
    <row r="395" spans="2:4" x14ac:dyDescent="0.2">
      <c r="B395" s="694"/>
      <c r="C395" s="694"/>
      <c r="D395" s="693"/>
    </row>
    <row r="396" spans="2:4" x14ac:dyDescent="0.2">
      <c r="B396" s="694"/>
      <c r="C396" s="694"/>
      <c r="D396" s="693"/>
    </row>
    <row r="397" spans="2:4" x14ac:dyDescent="0.2">
      <c r="B397" s="694"/>
      <c r="C397" s="694"/>
      <c r="D397" s="693"/>
    </row>
    <row r="398" spans="2:4" x14ac:dyDescent="0.2">
      <c r="B398" s="694"/>
      <c r="C398" s="694"/>
      <c r="D398" s="693"/>
    </row>
    <row r="399" spans="2:4" x14ac:dyDescent="0.2">
      <c r="B399" s="694"/>
      <c r="C399" s="694"/>
      <c r="D399" s="693"/>
    </row>
    <row r="400" spans="2:4" x14ac:dyDescent="0.2">
      <c r="B400" s="694"/>
      <c r="C400" s="694"/>
      <c r="D400" s="693"/>
    </row>
    <row r="401" spans="2:4" x14ac:dyDescent="0.2">
      <c r="B401" s="694"/>
      <c r="C401" s="694"/>
      <c r="D401" s="693"/>
    </row>
    <row r="402" spans="2:4" x14ac:dyDescent="0.2">
      <c r="B402" s="694"/>
      <c r="C402" s="694"/>
      <c r="D402" s="693"/>
    </row>
    <row r="403" spans="2:4" x14ac:dyDescent="0.2">
      <c r="B403" s="694"/>
      <c r="C403" s="694"/>
      <c r="D403" s="693"/>
    </row>
    <row r="404" spans="2:4" x14ac:dyDescent="0.2">
      <c r="B404" s="694"/>
      <c r="C404" s="694"/>
      <c r="D404" s="693"/>
    </row>
    <row r="405" spans="2:4" x14ac:dyDescent="0.2">
      <c r="B405" s="694"/>
      <c r="C405" s="694"/>
      <c r="D405" s="693"/>
    </row>
    <row r="406" spans="2:4" x14ac:dyDescent="0.2">
      <c r="B406" s="694"/>
      <c r="C406" s="694"/>
      <c r="D406" s="693"/>
    </row>
    <row r="407" spans="2:4" x14ac:dyDescent="0.2">
      <c r="B407" s="694"/>
      <c r="C407" s="694"/>
      <c r="D407" s="693"/>
    </row>
    <row r="408" spans="2:4" x14ac:dyDescent="0.2">
      <c r="B408" s="694"/>
      <c r="C408" s="694"/>
      <c r="D408" s="693"/>
    </row>
    <row r="409" spans="2:4" x14ac:dyDescent="0.2">
      <c r="B409" s="694"/>
      <c r="C409" s="694"/>
      <c r="D409" s="693"/>
    </row>
    <row r="410" spans="2:4" x14ac:dyDescent="0.2">
      <c r="B410" s="694"/>
      <c r="C410" s="694"/>
      <c r="D410" s="693"/>
    </row>
    <row r="411" spans="2:4" x14ac:dyDescent="0.2">
      <c r="B411" s="694"/>
      <c r="C411" s="694"/>
      <c r="D411" s="693"/>
    </row>
    <row r="412" spans="2:4" x14ac:dyDescent="0.2">
      <c r="B412" s="694"/>
      <c r="C412" s="694"/>
      <c r="D412" s="693"/>
    </row>
    <row r="413" spans="2:4" x14ac:dyDescent="0.2">
      <c r="B413" s="694"/>
      <c r="C413" s="694"/>
      <c r="D413" s="693"/>
    </row>
    <row r="414" spans="2:4" x14ac:dyDescent="0.2">
      <c r="B414" s="694"/>
      <c r="C414" s="694"/>
      <c r="D414" s="693"/>
    </row>
    <row r="415" spans="2:4" x14ac:dyDescent="0.2">
      <c r="B415" s="694"/>
      <c r="C415" s="694"/>
      <c r="D415" s="693"/>
    </row>
    <row r="416" spans="2:4" x14ac:dyDescent="0.2">
      <c r="B416" s="694"/>
      <c r="C416" s="694"/>
      <c r="D416" s="693"/>
    </row>
    <row r="417" spans="2:4" x14ac:dyDescent="0.2">
      <c r="B417" s="694"/>
      <c r="C417" s="694"/>
      <c r="D417" s="693"/>
    </row>
    <row r="418" spans="2:4" x14ac:dyDescent="0.2">
      <c r="B418" s="694"/>
      <c r="C418" s="694"/>
      <c r="D418" s="693"/>
    </row>
    <row r="419" spans="2:4" x14ac:dyDescent="0.2">
      <c r="B419" s="694"/>
      <c r="C419" s="694"/>
      <c r="D419" s="693"/>
    </row>
    <row r="420" spans="2:4" x14ac:dyDescent="0.2">
      <c r="B420" s="694"/>
      <c r="C420" s="694"/>
      <c r="D420" s="693"/>
    </row>
    <row r="421" spans="2:4" x14ac:dyDescent="0.2">
      <c r="B421" s="694"/>
      <c r="C421" s="694"/>
      <c r="D421" s="693"/>
    </row>
    <row r="422" spans="2:4" x14ac:dyDescent="0.2">
      <c r="B422" s="694"/>
      <c r="C422" s="694"/>
      <c r="D422" s="693"/>
    </row>
    <row r="423" spans="2:4" x14ac:dyDescent="0.2">
      <c r="B423" s="694"/>
      <c r="C423" s="694"/>
      <c r="D423" s="693"/>
    </row>
    <row r="424" spans="2:4" x14ac:dyDescent="0.2">
      <c r="B424" s="694"/>
      <c r="C424" s="694"/>
      <c r="D424" s="693"/>
    </row>
    <row r="425" spans="2:4" x14ac:dyDescent="0.2">
      <c r="B425" s="694"/>
      <c r="C425" s="694"/>
      <c r="D425" s="693"/>
    </row>
    <row r="426" spans="2:4" x14ac:dyDescent="0.2">
      <c r="B426" s="694"/>
      <c r="C426" s="694"/>
      <c r="D426" s="693"/>
    </row>
    <row r="427" spans="2:4" x14ac:dyDescent="0.2">
      <c r="B427" s="694"/>
      <c r="C427" s="694"/>
      <c r="D427" s="693"/>
    </row>
    <row r="428" spans="2:4" x14ac:dyDescent="0.2">
      <c r="B428" s="694"/>
      <c r="C428" s="694"/>
      <c r="D428" s="693"/>
    </row>
    <row r="429" spans="2:4" x14ac:dyDescent="0.2">
      <c r="B429" s="694"/>
      <c r="C429" s="694"/>
      <c r="D429" s="693"/>
    </row>
    <row r="430" spans="2:4" x14ac:dyDescent="0.2">
      <c r="B430" s="694"/>
      <c r="C430" s="694"/>
      <c r="D430" s="693"/>
    </row>
    <row r="431" spans="2:4" x14ac:dyDescent="0.2">
      <c r="B431" s="694"/>
      <c r="C431" s="694"/>
      <c r="D431" s="693"/>
    </row>
    <row r="432" spans="2:4" x14ac:dyDescent="0.2">
      <c r="B432" s="694"/>
      <c r="C432" s="694"/>
      <c r="D432" s="693"/>
    </row>
    <row r="433" spans="2:4" x14ac:dyDescent="0.2">
      <c r="B433" s="694"/>
      <c r="C433" s="694"/>
      <c r="D433" s="693"/>
    </row>
    <row r="434" spans="2:4" x14ac:dyDescent="0.2">
      <c r="B434" s="694"/>
      <c r="C434" s="694"/>
      <c r="D434" s="693"/>
    </row>
    <row r="435" spans="2:4" x14ac:dyDescent="0.2">
      <c r="B435" s="694"/>
      <c r="C435" s="694"/>
      <c r="D435" s="693"/>
    </row>
    <row r="436" spans="2:4" x14ac:dyDescent="0.2">
      <c r="B436" s="694"/>
      <c r="C436" s="694"/>
      <c r="D436" s="693"/>
    </row>
    <row r="437" spans="2:4" x14ac:dyDescent="0.2">
      <c r="B437" s="694"/>
      <c r="C437" s="694"/>
      <c r="D437" s="693"/>
    </row>
    <row r="438" spans="2:4" x14ac:dyDescent="0.2">
      <c r="B438" s="694"/>
      <c r="C438" s="694"/>
      <c r="D438" s="693"/>
    </row>
    <row r="439" spans="2:4" x14ac:dyDescent="0.2">
      <c r="B439" s="694"/>
      <c r="C439" s="694"/>
      <c r="D439" s="693"/>
    </row>
    <row r="440" spans="2:4" x14ac:dyDescent="0.2">
      <c r="B440" s="694"/>
      <c r="C440" s="694"/>
      <c r="D440" s="693"/>
    </row>
    <row r="441" spans="2:4" x14ac:dyDescent="0.2">
      <c r="B441" s="694"/>
      <c r="C441" s="694"/>
      <c r="D441" s="693"/>
    </row>
    <row r="442" spans="2:4" x14ac:dyDescent="0.2">
      <c r="B442" s="694"/>
      <c r="C442" s="694"/>
      <c r="D442" s="693"/>
    </row>
    <row r="443" spans="2:4" x14ac:dyDescent="0.2">
      <c r="B443" s="694"/>
      <c r="C443" s="694"/>
      <c r="D443" s="693"/>
    </row>
    <row r="444" spans="2:4" x14ac:dyDescent="0.2">
      <c r="B444" s="694"/>
      <c r="C444" s="694"/>
      <c r="D444" s="693"/>
    </row>
    <row r="445" spans="2:4" x14ac:dyDescent="0.2">
      <c r="B445" s="694"/>
      <c r="C445" s="694"/>
      <c r="D445" s="693"/>
    </row>
    <row r="446" spans="2:4" x14ac:dyDescent="0.2">
      <c r="B446" s="694"/>
      <c r="C446" s="694"/>
      <c r="D446" s="693"/>
    </row>
    <row r="447" spans="2:4" x14ac:dyDescent="0.2">
      <c r="B447" s="694"/>
      <c r="C447" s="694"/>
      <c r="D447" s="693"/>
    </row>
    <row r="448" spans="2:4" x14ac:dyDescent="0.2">
      <c r="B448" s="694"/>
      <c r="C448" s="694"/>
      <c r="D448" s="693"/>
    </row>
    <row r="449" spans="2:4" x14ac:dyDescent="0.2">
      <c r="B449" s="694"/>
      <c r="C449" s="694"/>
      <c r="D449" s="693"/>
    </row>
    <row r="450" spans="2:4" x14ac:dyDescent="0.2">
      <c r="B450" s="694"/>
      <c r="C450" s="694"/>
      <c r="D450" s="693"/>
    </row>
    <row r="451" spans="2:4" x14ac:dyDescent="0.2">
      <c r="B451" s="694"/>
      <c r="C451" s="694"/>
      <c r="D451" s="693"/>
    </row>
    <row r="452" spans="2:4" x14ac:dyDescent="0.2">
      <c r="B452" s="694"/>
      <c r="C452" s="694"/>
      <c r="D452" s="693"/>
    </row>
    <row r="453" spans="2:4" x14ac:dyDescent="0.2">
      <c r="B453" s="694"/>
      <c r="C453" s="694"/>
      <c r="D453" s="693"/>
    </row>
    <row r="454" spans="2:4" x14ac:dyDescent="0.2">
      <c r="B454" s="694"/>
      <c r="C454" s="694"/>
      <c r="D454" s="693"/>
    </row>
    <row r="455" spans="2:4" x14ac:dyDescent="0.2">
      <c r="B455" s="694"/>
      <c r="C455" s="694"/>
      <c r="D455" s="693"/>
    </row>
    <row r="456" spans="2:4" x14ac:dyDescent="0.2">
      <c r="B456" s="694"/>
      <c r="C456" s="694"/>
      <c r="D456" s="693"/>
    </row>
    <row r="457" spans="2:4" x14ac:dyDescent="0.2">
      <c r="B457" s="694"/>
      <c r="C457" s="694"/>
      <c r="D457" s="693"/>
    </row>
    <row r="458" spans="2:4" x14ac:dyDescent="0.2">
      <c r="B458" s="694"/>
      <c r="C458" s="694"/>
      <c r="D458" s="693"/>
    </row>
    <row r="459" spans="2:4" x14ac:dyDescent="0.2">
      <c r="B459" s="694"/>
      <c r="C459" s="694"/>
      <c r="D459" s="693"/>
    </row>
    <row r="460" spans="2:4" x14ac:dyDescent="0.2">
      <c r="B460" s="694"/>
      <c r="C460" s="694"/>
      <c r="D460" s="693"/>
    </row>
    <row r="461" spans="2:4" x14ac:dyDescent="0.2">
      <c r="B461" s="694"/>
      <c r="C461" s="694"/>
      <c r="D461" s="693"/>
    </row>
    <row r="462" spans="2:4" x14ac:dyDescent="0.2">
      <c r="B462" s="694"/>
      <c r="C462" s="694"/>
      <c r="D462" s="693"/>
    </row>
    <row r="463" spans="2:4" x14ac:dyDescent="0.2">
      <c r="B463" s="694"/>
      <c r="C463" s="694"/>
      <c r="D463" s="693"/>
    </row>
    <row r="464" spans="2:4" x14ac:dyDescent="0.2">
      <c r="B464" s="694"/>
      <c r="C464" s="694"/>
      <c r="D464" s="693"/>
    </row>
    <row r="465" spans="2:4" x14ac:dyDescent="0.2">
      <c r="B465" s="694"/>
      <c r="C465" s="694"/>
      <c r="D465" s="693"/>
    </row>
    <row r="466" spans="2:4" x14ac:dyDescent="0.2">
      <c r="B466" s="694"/>
      <c r="C466" s="694"/>
      <c r="D466" s="693"/>
    </row>
    <row r="467" spans="2:4" x14ac:dyDescent="0.2">
      <c r="B467" s="694"/>
      <c r="C467" s="694"/>
      <c r="D467" s="693"/>
    </row>
    <row r="468" spans="2:4" x14ac:dyDescent="0.2">
      <c r="B468" s="694"/>
      <c r="C468" s="694"/>
      <c r="D468" s="693"/>
    </row>
    <row r="469" spans="2:4" x14ac:dyDescent="0.2">
      <c r="B469" s="694"/>
      <c r="C469" s="694"/>
      <c r="D469" s="693"/>
    </row>
    <row r="470" spans="2:4" x14ac:dyDescent="0.2">
      <c r="B470" s="694"/>
      <c r="C470" s="694"/>
      <c r="D470" s="693"/>
    </row>
    <row r="471" spans="2:4" x14ac:dyDescent="0.2">
      <c r="B471" s="694"/>
      <c r="C471" s="694"/>
      <c r="D471" s="693"/>
    </row>
    <row r="472" spans="2:4" x14ac:dyDescent="0.2">
      <c r="B472" s="694"/>
      <c r="C472" s="694"/>
      <c r="D472" s="693"/>
    </row>
    <row r="473" spans="2:4" x14ac:dyDescent="0.2">
      <c r="B473" s="694"/>
      <c r="C473" s="694"/>
      <c r="D473" s="693"/>
    </row>
    <row r="474" spans="2:4" x14ac:dyDescent="0.2">
      <c r="B474" s="694"/>
      <c r="C474" s="694"/>
      <c r="D474" s="693"/>
    </row>
    <row r="475" spans="2:4" x14ac:dyDescent="0.2">
      <c r="B475" s="694"/>
      <c r="C475" s="694"/>
      <c r="D475" s="693"/>
    </row>
    <row r="476" spans="2:4" x14ac:dyDescent="0.2">
      <c r="B476" s="694"/>
      <c r="C476" s="694"/>
      <c r="D476" s="693"/>
    </row>
    <row r="477" spans="2:4" x14ac:dyDescent="0.2">
      <c r="B477" s="694"/>
      <c r="C477" s="694"/>
      <c r="D477" s="693"/>
    </row>
    <row r="478" spans="2:4" x14ac:dyDescent="0.2">
      <c r="B478" s="694"/>
      <c r="C478" s="694"/>
      <c r="D478" s="693"/>
    </row>
    <row r="479" spans="2:4" x14ac:dyDescent="0.2">
      <c r="B479" s="694"/>
      <c r="C479" s="694"/>
      <c r="D479" s="693"/>
    </row>
    <row r="480" spans="2:4" x14ac:dyDescent="0.2">
      <c r="B480" s="694"/>
      <c r="C480" s="694"/>
      <c r="D480" s="693"/>
    </row>
    <row r="481" spans="2:4" x14ac:dyDescent="0.2">
      <c r="B481" s="694"/>
      <c r="C481" s="694"/>
      <c r="D481" s="693"/>
    </row>
    <row r="482" spans="2:4" x14ac:dyDescent="0.2">
      <c r="B482" s="694"/>
      <c r="C482" s="694"/>
      <c r="D482" s="693"/>
    </row>
    <row r="483" spans="2:4" x14ac:dyDescent="0.2">
      <c r="B483" s="694"/>
      <c r="C483" s="694"/>
      <c r="D483" s="693"/>
    </row>
    <row r="484" spans="2:4" x14ac:dyDescent="0.2">
      <c r="B484" s="694"/>
      <c r="C484" s="694"/>
      <c r="D484" s="693"/>
    </row>
    <row r="485" spans="2:4" x14ac:dyDescent="0.2">
      <c r="B485" s="694"/>
      <c r="C485" s="694"/>
      <c r="D485" s="693"/>
    </row>
    <row r="486" spans="2:4" x14ac:dyDescent="0.2">
      <c r="B486" s="694"/>
      <c r="C486" s="694"/>
      <c r="D486" s="693"/>
    </row>
    <row r="487" spans="2:4" x14ac:dyDescent="0.2">
      <c r="B487" s="694"/>
      <c r="C487" s="694"/>
      <c r="D487" s="693"/>
    </row>
    <row r="488" spans="2:4" x14ac:dyDescent="0.2">
      <c r="B488" s="694"/>
      <c r="C488" s="694"/>
      <c r="D488" s="693"/>
    </row>
    <row r="489" spans="2:4" x14ac:dyDescent="0.2">
      <c r="B489" s="694"/>
      <c r="C489" s="694"/>
      <c r="D489" s="693"/>
    </row>
    <row r="490" spans="2:4" x14ac:dyDescent="0.2">
      <c r="B490" s="694"/>
      <c r="C490" s="694"/>
      <c r="D490" s="693"/>
    </row>
    <row r="491" spans="2:4" x14ac:dyDescent="0.2">
      <c r="B491" s="694"/>
      <c r="C491" s="694"/>
      <c r="D491" s="693"/>
    </row>
    <row r="492" spans="2:4" x14ac:dyDescent="0.2">
      <c r="B492" s="694"/>
      <c r="C492" s="694"/>
      <c r="D492" s="693"/>
    </row>
    <row r="493" spans="2:4" x14ac:dyDescent="0.2">
      <c r="B493" s="694"/>
      <c r="C493" s="694"/>
      <c r="D493" s="693"/>
    </row>
    <row r="494" spans="2:4" x14ac:dyDescent="0.2">
      <c r="B494" s="694"/>
      <c r="C494" s="694"/>
      <c r="D494" s="693"/>
    </row>
    <row r="495" spans="2:4" x14ac:dyDescent="0.2">
      <c r="B495" s="694"/>
      <c r="C495" s="694"/>
      <c r="D495" s="693"/>
    </row>
    <row r="496" spans="2:4" x14ac:dyDescent="0.2">
      <c r="B496" s="694"/>
      <c r="C496" s="694"/>
      <c r="D496" s="693"/>
    </row>
    <row r="497" spans="2:4" x14ac:dyDescent="0.2">
      <c r="B497" s="694"/>
      <c r="C497" s="694"/>
      <c r="D497" s="693"/>
    </row>
    <row r="498" spans="2:4" x14ac:dyDescent="0.2">
      <c r="B498" s="694"/>
      <c r="C498" s="694"/>
      <c r="D498" s="693"/>
    </row>
    <row r="499" spans="2:4" x14ac:dyDescent="0.2">
      <c r="B499" s="694"/>
      <c r="C499" s="694"/>
      <c r="D499" s="693"/>
    </row>
    <row r="500" spans="2:4" x14ac:dyDescent="0.2">
      <c r="B500" s="694"/>
      <c r="C500" s="694"/>
      <c r="D500" s="693"/>
    </row>
    <row r="501" spans="2:4" x14ac:dyDescent="0.2">
      <c r="B501" s="694"/>
      <c r="C501" s="694"/>
      <c r="D501" s="693"/>
    </row>
    <row r="502" spans="2:4" x14ac:dyDescent="0.2">
      <c r="B502" s="694"/>
      <c r="C502" s="694"/>
      <c r="D502" s="693"/>
    </row>
    <row r="503" spans="2:4" x14ac:dyDescent="0.2">
      <c r="B503" s="694"/>
      <c r="C503" s="694"/>
      <c r="D503" s="693"/>
    </row>
    <row r="504" spans="2:4" x14ac:dyDescent="0.2">
      <c r="B504" s="694"/>
      <c r="C504" s="694"/>
      <c r="D504" s="693"/>
    </row>
    <row r="505" spans="2:4" x14ac:dyDescent="0.2">
      <c r="B505" s="694"/>
      <c r="C505" s="694"/>
      <c r="D505" s="693"/>
    </row>
    <row r="506" spans="2:4" x14ac:dyDescent="0.2">
      <c r="B506" s="694"/>
      <c r="C506" s="694"/>
      <c r="D506" s="693"/>
    </row>
    <row r="507" spans="2:4" x14ac:dyDescent="0.2">
      <c r="B507" s="694"/>
      <c r="C507" s="694"/>
      <c r="D507" s="693"/>
    </row>
    <row r="508" spans="2:4" x14ac:dyDescent="0.2">
      <c r="B508" s="694"/>
      <c r="C508" s="694"/>
      <c r="D508" s="693"/>
    </row>
    <row r="509" spans="2:4" x14ac:dyDescent="0.2">
      <c r="B509" s="694"/>
      <c r="C509" s="694"/>
      <c r="D509" s="693"/>
    </row>
    <row r="510" spans="2:4" x14ac:dyDescent="0.2">
      <c r="B510" s="694"/>
      <c r="C510" s="694"/>
      <c r="D510" s="693"/>
    </row>
    <row r="511" spans="2:4" x14ac:dyDescent="0.2">
      <c r="B511" s="694"/>
      <c r="C511" s="694"/>
      <c r="D511" s="693"/>
    </row>
    <row r="512" spans="2:4" x14ac:dyDescent="0.2">
      <c r="B512" s="694"/>
      <c r="C512" s="694"/>
      <c r="D512" s="693"/>
    </row>
    <row r="513" spans="2:4" x14ac:dyDescent="0.2">
      <c r="B513" s="694"/>
      <c r="C513" s="694"/>
      <c r="D513" s="693"/>
    </row>
    <row r="514" spans="2:4" x14ac:dyDescent="0.2">
      <c r="B514" s="694"/>
      <c r="C514" s="694"/>
      <c r="D514" s="693"/>
    </row>
    <row r="515" spans="2:4" x14ac:dyDescent="0.2">
      <c r="B515" s="694"/>
      <c r="C515" s="694"/>
      <c r="D515" s="693"/>
    </row>
    <row r="516" spans="2:4" x14ac:dyDescent="0.2">
      <c r="B516" s="694"/>
      <c r="C516" s="694"/>
      <c r="D516" s="693"/>
    </row>
    <row r="517" spans="2:4" x14ac:dyDescent="0.2">
      <c r="B517" s="694"/>
      <c r="C517" s="694"/>
      <c r="D517" s="693"/>
    </row>
    <row r="518" spans="2:4" x14ac:dyDescent="0.2">
      <c r="B518" s="694"/>
      <c r="C518" s="694"/>
      <c r="D518" s="693"/>
    </row>
    <row r="519" spans="2:4" x14ac:dyDescent="0.2">
      <c r="B519" s="694"/>
      <c r="C519" s="694"/>
      <c r="D519" s="693"/>
    </row>
    <row r="520" spans="2:4" x14ac:dyDescent="0.2">
      <c r="B520" s="694"/>
      <c r="C520" s="694"/>
      <c r="D520" s="693"/>
    </row>
    <row r="521" spans="2:4" x14ac:dyDescent="0.2">
      <c r="B521" s="694"/>
      <c r="C521" s="694"/>
      <c r="D521" s="693"/>
    </row>
    <row r="522" spans="2:4" x14ac:dyDescent="0.2">
      <c r="B522" s="694"/>
      <c r="C522" s="694"/>
      <c r="D522" s="693"/>
    </row>
    <row r="523" spans="2:4" x14ac:dyDescent="0.2">
      <c r="B523" s="694"/>
      <c r="C523" s="694"/>
      <c r="D523" s="693"/>
    </row>
    <row r="524" spans="2:4" x14ac:dyDescent="0.2">
      <c r="B524" s="694"/>
      <c r="C524" s="694"/>
      <c r="D524" s="693"/>
    </row>
    <row r="525" spans="2:4" x14ac:dyDescent="0.2">
      <c r="B525" s="694"/>
      <c r="C525" s="694"/>
      <c r="D525" s="693"/>
    </row>
    <row r="526" spans="2:4" x14ac:dyDescent="0.2">
      <c r="B526" s="694"/>
      <c r="C526" s="694"/>
      <c r="D526" s="693"/>
    </row>
    <row r="527" spans="2:4" x14ac:dyDescent="0.2">
      <c r="B527" s="694"/>
      <c r="C527" s="694"/>
      <c r="D527" s="693"/>
    </row>
    <row r="528" spans="2:4" x14ac:dyDescent="0.2">
      <c r="B528" s="694"/>
      <c r="C528" s="694"/>
      <c r="D528" s="693"/>
    </row>
    <row r="529" spans="2:4" x14ac:dyDescent="0.2">
      <c r="B529" s="694"/>
      <c r="C529" s="694"/>
      <c r="D529" s="693"/>
    </row>
    <row r="530" spans="2:4" x14ac:dyDescent="0.2">
      <c r="B530" s="694"/>
      <c r="C530" s="694"/>
      <c r="D530" s="693"/>
    </row>
    <row r="531" spans="2:4" x14ac:dyDescent="0.2">
      <c r="B531" s="694"/>
      <c r="C531" s="694"/>
      <c r="D531" s="693"/>
    </row>
    <row r="532" spans="2:4" x14ac:dyDescent="0.2">
      <c r="B532" s="694"/>
      <c r="C532" s="694"/>
      <c r="D532" s="693"/>
    </row>
    <row r="533" spans="2:4" x14ac:dyDescent="0.2">
      <c r="B533" s="694"/>
      <c r="C533" s="694"/>
      <c r="D533" s="693"/>
    </row>
    <row r="534" spans="2:4" x14ac:dyDescent="0.2">
      <c r="B534" s="694"/>
      <c r="C534" s="694"/>
      <c r="D534" s="693"/>
    </row>
    <row r="535" spans="2:4" x14ac:dyDescent="0.2">
      <c r="B535" s="694"/>
      <c r="C535" s="694"/>
      <c r="D535" s="693"/>
    </row>
    <row r="536" spans="2:4" x14ac:dyDescent="0.2">
      <c r="B536" s="694"/>
      <c r="C536" s="694"/>
      <c r="D536" s="693"/>
    </row>
    <row r="537" spans="2:4" x14ac:dyDescent="0.2">
      <c r="B537" s="694"/>
      <c r="C537" s="694"/>
      <c r="D537" s="693"/>
    </row>
    <row r="538" spans="2:4" x14ac:dyDescent="0.2">
      <c r="B538" s="694"/>
      <c r="C538" s="694"/>
      <c r="D538" s="693"/>
    </row>
    <row r="539" spans="2:4" x14ac:dyDescent="0.2">
      <c r="B539" s="694"/>
      <c r="C539" s="694"/>
      <c r="D539" s="693"/>
    </row>
    <row r="540" spans="2:4" x14ac:dyDescent="0.2">
      <c r="B540" s="694"/>
      <c r="C540" s="694"/>
      <c r="D540" s="693"/>
    </row>
    <row r="541" spans="2:4" x14ac:dyDescent="0.2">
      <c r="B541" s="694"/>
      <c r="C541" s="694"/>
      <c r="D541" s="693"/>
    </row>
    <row r="542" spans="2:4" x14ac:dyDescent="0.2">
      <c r="B542" s="694"/>
      <c r="C542" s="694"/>
      <c r="D542" s="693"/>
    </row>
    <row r="543" spans="2:4" x14ac:dyDescent="0.2">
      <c r="B543" s="694"/>
      <c r="C543" s="694"/>
      <c r="D543" s="693"/>
    </row>
    <row r="544" spans="2:4" x14ac:dyDescent="0.2">
      <c r="B544" s="694"/>
      <c r="C544" s="694"/>
      <c r="D544" s="693"/>
    </row>
    <row r="545" spans="2:4" x14ac:dyDescent="0.2">
      <c r="B545" s="694"/>
      <c r="C545" s="694"/>
      <c r="D545" s="693"/>
    </row>
    <row r="546" spans="2:4" x14ac:dyDescent="0.2">
      <c r="B546" s="694"/>
      <c r="C546" s="694"/>
      <c r="D546" s="693"/>
    </row>
    <row r="547" spans="2:4" x14ac:dyDescent="0.2">
      <c r="B547" s="694"/>
      <c r="C547" s="694"/>
      <c r="D547" s="693"/>
    </row>
    <row r="548" spans="2:4" x14ac:dyDescent="0.2">
      <c r="B548" s="694"/>
      <c r="C548" s="694"/>
      <c r="D548" s="693"/>
    </row>
    <row r="549" spans="2:4" x14ac:dyDescent="0.2">
      <c r="B549" s="694"/>
      <c r="C549" s="694"/>
      <c r="D549" s="693"/>
    </row>
    <row r="550" spans="2:4" x14ac:dyDescent="0.2">
      <c r="B550" s="694"/>
      <c r="C550" s="694"/>
      <c r="D550" s="693"/>
    </row>
    <row r="551" spans="2:4" x14ac:dyDescent="0.2">
      <c r="B551" s="694"/>
      <c r="C551" s="694"/>
      <c r="D551" s="693"/>
    </row>
    <row r="552" spans="2:4" x14ac:dyDescent="0.2">
      <c r="B552" s="694"/>
      <c r="C552" s="694"/>
      <c r="D552" s="693"/>
    </row>
    <row r="553" spans="2:4" x14ac:dyDescent="0.2">
      <c r="B553" s="694"/>
      <c r="C553" s="694"/>
      <c r="D553" s="693"/>
    </row>
    <row r="554" spans="2:4" x14ac:dyDescent="0.2">
      <c r="B554" s="694"/>
      <c r="C554" s="694"/>
      <c r="D554" s="693"/>
    </row>
    <row r="555" spans="2:4" x14ac:dyDescent="0.2">
      <c r="B555" s="694"/>
      <c r="C555" s="694"/>
      <c r="D555" s="693"/>
    </row>
    <row r="556" spans="2:4" x14ac:dyDescent="0.2">
      <c r="B556" s="694"/>
      <c r="C556" s="694"/>
      <c r="D556" s="693"/>
    </row>
    <row r="557" spans="2:4" x14ac:dyDescent="0.2">
      <c r="B557" s="694"/>
      <c r="C557" s="694"/>
      <c r="D557" s="693"/>
    </row>
    <row r="558" spans="2:4" x14ac:dyDescent="0.2">
      <c r="B558" s="694"/>
      <c r="C558" s="694"/>
      <c r="D558" s="693"/>
    </row>
    <row r="559" spans="2:4" x14ac:dyDescent="0.2">
      <c r="B559" s="694"/>
      <c r="C559" s="694"/>
      <c r="D559" s="693"/>
    </row>
    <row r="560" spans="2:4" x14ac:dyDescent="0.2">
      <c r="B560" s="694"/>
      <c r="C560" s="694"/>
      <c r="D560" s="693"/>
    </row>
    <row r="561" spans="2:4" x14ac:dyDescent="0.2">
      <c r="B561" s="694"/>
      <c r="C561" s="694"/>
      <c r="D561" s="693"/>
    </row>
    <row r="562" spans="2:4" x14ac:dyDescent="0.2">
      <c r="B562" s="694"/>
      <c r="C562" s="694"/>
      <c r="D562" s="693"/>
    </row>
    <row r="563" spans="2:4" x14ac:dyDescent="0.2">
      <c r="B563" s="694"/>
      <c r="C563" s="694"/>
      <c r="D563" s="693"/>
    </row>
    <row r="564" spans="2:4" x14ac:dyDescent="0.2">
      <c r="B564" s="694"/>
      <c r="C564" s="694"/>
      <c r="D564" s="693"/>
    </row>
    <row r="565" spans="2:4" x14ac:dyDescent="0.2">
      <c r="B565" s="694"/>
      <c r="C565" s="694"/>
      <c r="D565" s="693"/>
    </row>
    <row r="566" spans="2:4" x14ac:dyDescent="0.2">
      <c r="B566" s="694"/>
      <c r="C566" s="694"/>
      <c r="D566" s="693"/>
    </row>
    <row r="567" spans="2:4" x14ac:dyDescent="0.2">
      <c r="B567" s="694"/>
      <c r="C567" s="694"/>
      <c r="D567" s="693"/>
    </row>
    <row r="568" spans="2:4" x14ac:dyDescent="0.2">
      <c r="B568" s="694"/>
      <c r="C568" s="694"/>
      <c r="D568" s="693"/>
    </row>
    <row r="569" spans="2:4" x14ac:dyDescent="0.2">
      <c r="B569" s="694"/>
      <c r="C569" s="694"/>
      <c r="D569" s="693"/>
    </row>
    <row r="570" spans="2:4" x14ac:dyDescent="0.2">
      <c r="B570" s="694"/>
      <c r="C570" s="694"/>
      <c r="D570" s="693"/>
    </row>
    <row r="571" spans="2:4" x14ac:dyDescent="0.2">
      <c r="B571" s="694"/>
      <c r="C571" s="694"/>
      <c r="D571" s="693"/>
    </row>
    <row r="572" spans="2:4" x14ac:dyDescent="0.2">
      <c r="B572" s="694"/>
      <c r="C572" s="694"/>
      <c r="D572" s="693"/>
    </row>
    <row r="573" spans="2:4" x14ac:dyDescent="0.2">
      <c r="B573" s="694"/>
      <c r="C573" s="694"/>
      <c r="D573" s="693"/>
    </row>
    <row r="574" spans="2:4" x14ac:dyDescent="0.2">
      <c r="B574" s="694"/>
      <c r="C574" s="694"/>
      <c r="D574" s="693"/>
    </row>
    <row r="575" spans="2:4" x14ac:dyDescent="0.2">
      <c r="B575" s="694"/>
      <c r="C575" s="694"/>
      <c r="D575" s="693"/>
    </row>
    <row r="576" spans="2:4" x14ac:dyDescent="0.2">
      <c r="B576" s="694"/>
      <c r="C576" s="694"/>
      <c r="D576" s="693"/>
    </row>
    <row r="577" spans="2:4" x14ac:dyDescent="0.2">
      <c r="B577" s="694"/>
      <c r="C577" s="694"/>
      <c r="D577" s="693"/>
    </row>
    <row r="578" spans="2:4" x14ac:dyDescent="0.2">
      <c r="B578" s="694"/>
      <c r="C578" s="694"/>
      <c r="D578" s="693"/>
    </row>
    <row r="579" spans="2:4" x14ac:dyDescent="0.2">
      <c r="B579" s="694"/>
      <c r="C579" s="694"/>
      <c r="D579" s="693"/>
    </row>
    <row r="580" spans="2:4" x14ac:dyDescent="0.2">
      <c r="B580" s="694"/>
      <c r="C580" s="694"/>
      <c r="D580" s="693"/>
    </row>
    <row r="581" spans="2:4" x14ac:dyDescent="0.2">
      <c r="B581" s="694"/>
      <c r="C581" s="694"/>
      <c r="D581" s="693"/>
    </row>
    <row r="582" spans="2:4" x14ac:dyDescent="0.2">
      <c r="B582" s="694"/>
      <c r="C582" s="694"/>
      <c r="D582" s="693"/>
    </row>
    <row r="583" spans="2:4" x14ac:dyDescent="0.2">
      <c r="B583" s="694"/>
      <c r="C583" s="694"/>
      <c r="D583" s="693"/>
    </row>
    <row r="584" spans="2:4" x14ac:dyDescent="0.2">
      <c r="B584" s="694"/>
      <c r="C584" s="694"/>
      <c r="D584" s="693"/>
    </row>
    <row r="585" spans="2:4" x14ac:dyDescent="0.2">
      <c r="B585" s="694"/>
      <c r="C585" s="694"/>
      <c r="D585" s="693"/>
    </row>
    <row r="586" spans="2:4" x14ac:dyDescent="0.2">
      <c r="B586" s="694"/>
      <c r="C586" s="694"/>
      <c r="D586" s="693"/>
    </row>
    <row r="587" spans="2:4" x14ac:dyDescent="0.2">
      <c r="B587" s="694"/>
      <c r="C587" s="694"/>
      <c r="D587" s="693"/>
    </row>
    <row r="588" spans="2:4" x14ac:dyDescent="0.2">
      <c r="B588" s="694"/>
      <c r="C588" s="694"/>
      <c r="D588" s="693"/>
    </row>
    <row r="589" spans="2:4" x14ac:dyDescent="0.2">
      <c r="B589" s="694"/>
      <c r="C589" s="694"/>
      <c r="D589" s="693"/>
    </row>
    <row r="590" spans="2:4" x14ac:dyDescent="0.2">
      <c r="B590" s="694"/>
      <c r="C590" s="694"/>
      <c r="D590" s="693"/>
    </row>
    <row r="591" spans="2:4" x14ac:dyDescent="0.2">
      <c r="B591" s="694"/>
      <c r="C591" s="694"/>
      <c r="D591" s="693"/>
    </row>
    <row r="592" spans="2:4" x14ac:dyDescent="0.2">
      <c r="B592" s="694"/>
      <c r="C592" s="694"/>
      <c r="D592" s="693"/>
    </row>
    <row r="593" spans="2:4" x14ac:dyDescent="0.2">
      <c r="B593" s="694"/>
      <c r="C593" s="694"/>
      <c r="D593" s="693"/>
    </row>
    <row r="594" spans="2:4" x14ac:dyDescent="0.2">
      <c r="B594" s="694"/>
      <c r="C594" s="694"/>
      <c r="D594" s="693"/>
    </row>
    <row r="595" spans="2:4" x14ac:dyDescent="0.2">
      <c r="B595" s="694"/>
      <c r="C595" s="694"/>
      <c r="D595" s="693"/>
    </row>
    <row r="596" spans="2:4" x14ac:dyDescent="0.2">
      <c r="B596" s="694"/>
      <c r="C596" s="694"/>
      <c r="D596" s="693"/>
    </row>
    <row r="597" spans="2:4" x14ac:dyDescent="0.2">
      <c r="B597" s="694"/>
      <c r="C597" s="694"/>
      <c r="D597" s="693"/>
    </row>
    <row r="598" spans="2:4" x14ac:dyDescent="0.2">
      <c r="B598" s="694"/>
      <c r="C598" s="694"/>
      <c r="D598" s="693"/>
    </row>
    <row r="599" spans="2:4" x14ac:dyDescent="0.2">
      <c r="B599" s="694"/>
      <c r="C599" s="694"/>
      <c r="D599" s="693"/>
    </row>
    <row r="600" spans="2:4" x14ac:dyDescent="0.2">
      <c r="B600" s="694"/>
      <c r="C600" s="694"/>
      <c r="D600" s="693"/>
    </row>
    <row r="601" spans="2:4" x14ac:dyDescent="0.2">
      <c r="B601" s="694"/>
      <c r="C601" s="694"/>
      <c r="D601" s="693"/>
    </row>
    <row r="602" spans="2:4" x14ac:dyDescent="0.2">
      <c r="B602" s="694"/>
      <c r="C602" s="694"/>
      <c r="D602" s="693"/>
    </row>
    <row r="603" spans="2:4" x14ac:dyDescent="0.2">
      <c r="B603" s="694"/>
      <c r="C603" s="694"/>
      <c r="D603" s="693"/>
    </row>
    <row r="604" spans="2:4" x14ac:dyDescent="0.2">
      <c r="B604" s="694"/>
      <c r="C604" s="694"/>
      <c r="D604" s="693"/>
    </row>
    <row r="605" spans="2:4" x14ac:dyDescent="0.2">
      <c r="B605" s="694"/>
      <c r="C605" s="694"/>
      <c r="D605" s="693"/>
    </row>
    <row r="606" spans="2:4" x14ac:dyDescent="0.2">
      <c r="B606" s="694"/>
      <c r="C606" s="694"/>
      <c r="D606" s="693"/>
    </row>
    <row r="607" spans="2:4" x14ac:dyDescent="0.2">
      <c r="B607" s="694"/>
      <c r="C607" s="694"/>
      <c r="D607" s="693"/>
    </row>
    <row r="608" spans="2:4" x14ac:dyDescent="0.2">
      <c r="B608" s="694"/>
      <c r="C608" s="694"/>
      <c r="D608" s="693"/>
    </row>
    <row r="609" spans="2:4" x14ac:dyDescent="0.2">
      <c r="B609" s="694"/>
      <c r="C609" s="694"/>
      <c r="D609" s="693"/>
    </row>
    <row r="610" spans="2:4" x14ac:dyDescent="0.2">
      <c r="B610" s="694"/>
      <c r="C610" s="694"/>
      <c r="D610" s="693"/>
    </row>
    <row r="611" spans="2:4" x14ac:dyDescent="0.2">
      <c r="B611" s="694"/>
      <c r="C611" s="694"/>
      <c r="D611" s="693"/>
    </row>
    <row r="612" spans="2:4" x14ac:dyDescent="0.2">
      <c r="B612" s="694"/>
      <c r="C612" s="694"/>
      <c r="D612" s="693"/>
    </row>
    <row r="613" spans="2:4" x14ac:dyDescent="0.2">
      <c r="B613" s="694"/>
      <c r="C613" s="694"/>
      <c r="D613" s="693"/>
    </row>
    <row r="614" spans="2:4" x14ac:dyDescent="0.2">
      <c r="B614" s="694"/>
      <c r="C614" s="694"/>
      <c r="D614" s="693"/>
    </row>
    <row r="615" spans="2:4" x14ac:dyDescent="0.2">
      <c r="B615" s="694"/>
      <c r="C615" s="694"/>
      <c r="D615" s="693"/>
    </row>
    <row r="616" spans="2:4" x14ac:dyDescent="0.2">
      <c r="B616" s="694"/>
      <c r="C616" s="694"/>
      <c r="D616" s="693"/>
    </row>
    <row r="617" spans="2:4" x14ac:dyDescent="0.2">
      <c r="B617" s="694"/>
      <c r="C617" s="694"/>
      <c r="D617" s="693"/>
    </row>
    <row r="618" spans="2:4" x14ac:dyDescent="0.2">
      <c r="B618" s="694"/>
      <c r="C618" s="694"/>
      <c r="D618" s="693"/>
    </row>
    <row r="619" spans="2:4" x14ac:dyDescent="0.2">
      <c r="B619" s="694"/>
      <c r="C619" s="694"/>
      <c r="D619" s="693"/>
    </row>
    <row r="620" spans="2:4" x14ac:dyDescent="0.2">
      <c r="B620" s="694"/>
      <c r="C620" s="694"/>
      <c r="D620" s="693"/>
    </row>
    <row r="621" spans="2:4" x14ac:dyDescent="0.2">
      <c r="B621" s="694"/>
      <c r="C621" s="694"/>
      <c r="D621" s="693"/>
    </row>
    <row r="622" spans="2:4" x14ac:dyDescent="0.2">
      <c r="B622" s="694"/>
      <c r="C622" s="694"/>
      <c r="D622" s="693"/>
    </row>
    <row r="623" spans="2:4" x14ac:dyDescent="0.2">
      <c r="B623" s="694"/>
      <c r="C623" s="694"/>
      <c r="D623" s="693"/>
    </row>
    <row r="624" spans="2:4" x14ac:dyDescent="0.2">
      <c r="B624" s="694"/>
      <c r="C624" s="694"/>
      <c r="D624" s="693"/>
    </row>
    <row r="625" spans="2:4" x14ac:dyDescent="0.2">
      <c r="B625" s="694"/>
      <c r="C625" s="694"/>
      <c r="D625" s="693"/>
    </row>
    <row r="626" spans="2:4" x14ac:dyDescent="0.2">
      <c r="B626" s="694"/>
      <c r="C626" s="694"/>
      <c r="D626" s="693"/>
    </row>
    <row r="627" spans="2:4" x14ac:dyDescent="0.2">
      <c r="B627" s="694"/>
      <c r="C627" s="694"/>
      <c r="D627" s="693"/>
    </row>
    <row r="628" spans="2:4" x14ac:dyDescent="0.2">
      <c r="B628" s="694"/>
      <c r="C628" s="694"/>
      <c r="D628" s="693"/>
    </row>
    <row r="629" spans="2:4" x14ac:dyDescent="0.2">
      <c r="B629" s="694"/>
      <c r="C629" s="694"/>
      <c r="D629" s="693"/>
    </row>
    <row r="630" spans="2:4" x14ac:dyDescent="0.2">
      <c r="B630" s="694"/>
      <c r="C630" s="694"/>
      <c r="D630" s="693"/>
    </row>
    <row r="631" spans="2:4" x14ac:dyDescent="0.2">
      <c r="B631" s="694"/>
      <c r="C631" s="694"/>
      <c r="D631" s="693"/>
    </row>
    <row r="632" spans="2:4" x14ac:dyDescent="0.2">
      <c r="B632" s="694"/>
      <c r="C632" s="694"/>
      <c r="D632" s="693"/>
    </row>
    <row r="633" spans="2:4" x14ac:dyDescent="0.2">
      <c r="B633" s="694"/>
      <c r="C633" s="694"/>
      <c r="D633" s="693"/>
    </row>
    <row r="634" spans="2:4" x14ac:dyDescent="0.2">
      <c r="B634" s="694"/>
      <c r="C634" s="694"/>
      <c r="D634" s="693"/>
    </row>
    <row r="635" spans="2:4" x14ac:dyDescent="0.2">
      <c r="B635" s="694"/>
      <c r="C635" s="694"/>
      <c r="D635" s="693"/>
    </row>
    <row r="636" spans="2:4" x14ac:dyDescent="0.2">
      <c r="B636" s="694"/>
      <c r="C636" s="694"/>
      <c r="D636" s="693"/>
    </row>
    <row r="637" spans="2:4" x14ac:dyDescent="0.2">
      <c r="B637" s="694"/>
      <c r="C637" s="694"/>
      <c r="D637" s="693"/>
    </row>
    <row r="638" spans="2:4" x14ac:dyDescent="0.2">
      <c r="B638" s="694"/>
      <c r="C638" s="694"/>
      <c r="D638" s="693"/>
    </row>
    <row r="639" spans="2:4" x14ac:dyDescent="0.2">
      <c r="B639" s="694"/>
      <c r="C639" s="694"/>
      <c r="D639" s="693"/>
    </row>
    <row r="640" spans="2:4" x14ac:dyDescent="0.2">
      <c r="B640" s="694"/>
      <c r="C640" s="694"/>
      <c r="D640" s="693"/>
    </row>
    <row r="641" spans="2:4" x14ac:dyDescent="0.2">
      <c r="B641" s="694"/>
      <c r="C641" s="694"/>
      <c r="D641" s="693"/>
    </row>
    <row r="642" spans="2:4" x14ac:dyDescent="0.2">
      <c r="B642" s="694"/>
      <c r="C642" s="694"/>
      <c r="D642" s="693"/>
    </row>
    <row r="643" spans="2:4" x14ac:dyDescent="0.2">
      <c r="B643" s="694"/>
      <c r="C643" s="694"/>
      <c r="D643" s="693"/>
    </row>
    <row r="644" spans="2:4" x14ac:dyDescent="0.2">
      <c r="B644" s="694"/>
      <c r="C644" s="694"/>
      <c r="D644" s="693"/>
    </row>
    <row r="645" spans="2:4" x14ac:dyDescent="0.2">
      <c r="B645" s="694"/>
      <c r="C645" s="694"/>
      <c r="D645" s="693"/>
    </row>
    <row r="646" spans="2:4" x14ac:dyDescent="0.2">
      <c r="B646" s="694"/>
      <c r="C646" s="694"/>
      <c r="D646" s="693"/>
    </row>
    <row r="647" spans="2:4" x14ac:dyDescent="0.2">
      <c r="B647" s="694"/>
      <c r="C647" s="694"/>
      <c r="D647" s="693"/>
    </row>
    <row r="648" spans="2:4" x14ac:dyDescent="0.2">
      <c r="B648" s="694"/>
      <c r="C648" s="694"/>
      <c r="D648" s="693"/>
    </row>
    <row r="649" spans="2:4" x14ac:dyDescent="0.2">
      <c r="B649" s="694"/>
      <c r="C649" s="694"/>
      <c r="D649" s="693"/>
    </row>
    <row r="650" spans="2:4" x14ac:dyDescent="0.2">
      <c r="B650" s="694"/>
      <c r="C650" s="694"/>
      <c r="D650" s="693"/>
    </row>
    <row r="651" spans="2:4" x14ac:dyDescent="0.2">
      <c r="B651" s="694"/>
      <c r="C651" s="694"/>
      <c r="D651" s="693"/>
    </row>
    <row r="652" spans="2:4" x14ac:dyDescent="0.2">
      <c r="B652" s="694"/>
      <c r="C652" s="694"/>
      <c r="D652" s="693"/>
    </row>
    <row r="653" spans="2:4" x14ac:dyDescent="0.2">
      <c r="B653" s="694"/>
      <c r="C653" s="694"/>
      <c r="D653" s="693"/>
    </row>
    <row r="654" spans="2:4" x14ac:dyDescent="0.2">
      <c r="B654" s="694"/>
      <c r="C654" s="694"/>
      <c r="D654" s="693"/>
    </row>
    <row r="655" spans="2:4" x14ac:dyDescent="0.2">
      <c r="B655" s="694"/>
      <c r="C655" s="694"/>
      <c r="D655" s="693"/>
    </row>
    <row r="656" spans="2:4" x14ac:dyDescent="0.2">
      <c r="B656" s="694"/>
      <c r="C656" s="694"/>
      <c r="D656" s="693"/>
    </row>
    <row r="657" spans="2:4" x14ac:dyDescent="0.2">
      <c r="B657" s="694"/>
      <c r="C657" s="694"/>
      <c r="D657" s="693"/>
    </row>
    <row r="658" spans="2:4" x14ac:dyDescent="0.2">
      <c r="B658" s="694"/>
      <c r="C658" s="694"/>
      <c r="D658" s="693"/>
    </row>
    <row r="659" spans="2:4" x14ac:dyDescent="0.2">
      <c r="B659" s="694"/>
      <c r="C659" s="694"/>
      <c r="D659" s="693"/>
    </row>
    <row r="660" spans="2:4" x14ac:dyDescent="0.2">
      <c r="B660" s="694"/>
      <c r="C660" s="694"/>
      <c r="D660" s="693"/>
    </row>
    <row r="661" spans="2:4" x14ac:dyDescent="0.2">
      <c r="B661" s="694"/>
      <c r="C661" s="694"/>
      <c r="D661" s="693"/>
    </row>
    <row r="662" spans="2:4" x14ac:dyDescent="0.2">
      <c r="B662" s="694"/>
      <c r="C662" s="694"/>
      <c r="D662" s="693"/>
    </row>
    <row r="663" spans="2:4" x14ac:dyDescent="0.2">
      <c r="B663" s="694"/>
      <c r="C663" s="694"/>
      <c r="D663" s="693"/>
    </row>
    <row r="664" spans="2:4" x14ac:dyDescent="0.2">
      <c r="B664" s="694"/>
      <c r="C664" s="694"/>
      <c r="D664" s="693"/>
    </row>
    <row r="665" spans="2:4" x14ac:dyDescent="0.2">
      <c r="B665" s="694"/>
      <c r="C665" s="694"/>
      <c r="D665" s="693"/>
    </row>
    <row r="666" spans="2:4" x14ac:dyDescent="0.2">
      <c r="B666" s="694"/>
      <c r="C666" s="694"/>
      <c r="D666" s="693"/>
    </row>
    <row r="667" spans="2:4" x14ac:dyDescent="0.2">
      <c r="B667" s="694"/>
      <c r="C667" s="694"/>
      <c r="D667" s="693"/>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513"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629</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628</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241162801.50999945</v>
      </c>
      <c r="D9" s="289">
        <v>139462009.99945998</v>
      </c>
      <c r="E9" s="289">
        <v>380624811.50945944</v>
      </c>
      <c r="F9" s="290">
        <v>10073515.470000004</v>
      </c>
      <c r="G9" s="290">
        <v>2489071.8209999991</v>
      </c>
      <c r="H9" s="179">
        <v>5.7368407626109619E-2</v>
      </c>
      <c r="I9" s="20"/>
    </row>
    <row r="10" spans="1:9" ht="10.5" customHeight="1" x14ac:dyDescent="0.2">
      <c r="B10" s="16" t="s">
        <v>387</v>
      </c>
      <c r="C10" s="289">
        <v>15930.026839999982</v>
      </c>
      <c r="D10" s="289">
        <v>232907.7816000001</v>
      </c>
      <c r="E10" s="289">
        <v>248837.80844000008</v>
      </c>
      <c r="F10" s="290">
        <v>9176.9807999999975</v>
      </c>
      <c r="G10" s="290">
        <v>307.4344000000001</v>
      </c>
      <c r="H10" s="179"/>
      <c r="I10" s="20"/>
    </row>
    <row r="11" spans="1:9" ht="10.5" customHeight="1" x14ac:dyDescent="0.2">
      <c r="B11" s="16" t="s">
        <v>100</v>
      </c>
      <c r="C11" s="289">
        <v>6543901.3999999994</v>
      </c>
      <c r="D11" s="289">
        <v>33816804.592119999</v>
      </c>
      <c r="E11" s="289">
        <v>40360705.992119998</v>
      </c>
      <c r="F11" s="290">
        <v>19885.770000000004</v>
      </c>
      <c r="G11" s="290">
        <v>132645.29999999999</v>
      </c>
      <c r="H11" s="179">
        <v>-6.0823632350175627E-2</v>
      </c>
      <c r="I11" s="20"/>
    </row>
    <row r="12" spans="1:9" ht="10.5" customHeight="1" x14ac:dyDescent="0.2">
      <c r="B12" s="16" t="s">
        <v>388</v>
      </c>
      <c r="C12" s="289">
        <v>21429.323160000051</v>
      </c>
      <c r="D12" s="289">
        <v>313311.21839999978</v>
      </c>
      <c r="E12" s="289">
        <v>334740.54155999981</v>
      </c>
      <c r="F12" s="290">
        <v>12345.019200000006</v>
      </c>
      <c r="G12" s="290">
        <v>413.56559999999985</v>
      </c>
      <c r="H12" s="179"/>
      <c r="I12" s="20"/>
    </row>
    <row r="13" spans="1:9" ht="10.5" customHeight="1" x14ac:dyDescent="0.2">
      <c r="B13" s="16" t="s">
        <v>340</v>
      </c>
      <c r="C13" s="289">
        <v>18809467.710000008</v>
      </c>
      <c r="D13" s="289">
        <v>17379516.689999983</v>
      </c>
      <c r="E13" s="289">
        <v>36188984.399999991</v>
      </c>
      <c r="F13" s="290">
        <v>2844365.1300000004</v>
      </c>
      <c r="G13" s="290">
        <v>189190.02999999997</v>
      </c>
      <c r="H13" s="179">
        <v>1.9002581428140708E-2</v>
      </c>
      <c r="I13" s="20"/>
    </row>
    <row r="14" spans="1:9" ht="10.5" customHeight="1" x14ac:dyDescent="0.2">
      <c r="B14" s="340" t="s">
        <v>90</v>
      </c>
      <c r="C14" s="289">
        <v>18734855.120000012</v>
      </c>
      <c r="D14" s="289">
        <v>16925891.98999998</v>
      </c>
      <c r="E14" s="289">
        <v>35660747.109999999</v>
      </c>
      <c r="F14" s="290">
        <v>2408009.4500000007</v>
      </c>
      <c r="G14" s="290">
        <v>187585.27</v>
      </c>
      <c r="H14" s="179">
        <v>1.9705997754995819E-2</v>
      </c>
      <c r="I14" s="20"/>
    </row>
    <row r="15" spans="1:9" ht="10.5" customHeight="1" x14ac:dyDescent="0.2">
      <c r="B15" s="33" t="s">
        <v>304</v>
      </c>
      <c r="C15" s="289">
        <v>1463944.64</v>
      </c>
      <c r="D15" s="289">
        <v>622485.81999999983</v>
      </c>
      <c r="E15" s="289">
        <v>2086430.4599999995</v>
      </c>
      <c r="F15" s="290">
        <v>174305.79</v>
      </c>
      <c r="G15" s="290">
        <v>11129.08</v>
      </c>
      <c r="H15" s="179">
        <v>-5.1215228178062011E-3</v>
      </c>
      <c r="I15" s="20"/>
    </row>
    <row r="16" spans="1:9" ht="10.5" customHeight="1" x14ac:dyDescent="0.2">
      <c r="B16" s="33" t="s">
        <v>305</v>
      </c>
      <c r="C16" s="289">
        <v>241.92</v>
      </c>
      <c r="D16" s="289"/>
      <c r="E16" s="289">
        <v>241.92</v>
      </c>
      <c r="F16" s="290"/>
      <c r="G16" s="290"/>
      <c r="H16" s="179">
        <v>-0.31444116980276582</v>
      </c>
      <c r="I16" s="20"/>
    </row>
    <row r="17" spans="2:9" ht="10.5" customHeight="1" x14ac:dyDescent="0.2">
      <c r="B17" s="33" t="s">
        <v>306</v>
      </c>
      <c r="C17" s="289">
        <v>453.98</v>
      </c>
      <c r="D17" s="289">
        <v>16103.250000000002</v>
      </c>
      <c r="E17" s="289">
        <v>16557.230000000003</v>
      </c>
      <c r="F17" s="290">
        <v>13868.240000000002</v>
      </c>
      <c r="G17" s="290"/>
      <c r="H17" s="179">
        <v>-5.0096842076275738E-2</v>
      </c>
      <c r="I17" s="20"/>
    </row>
    <row r="18" spans="2:9" ht="10.5" customHeight="1" x14ac:dyDescent="0.2">
      <c r="B18" s="33" t="s">
        <v>307</v>
      </c>
      <c r="C18" s="289">
        <v>6842676.3299999889</v>
      </c>
      <c r="D18" s="289">
        <v>5809889.4100000001</v>
      </c>
      <c r="E18" s="289">
        <v>12652565.739999989</v>
      </c>
      <c r="F18" s="290">
        <v>303310.51999999973</v>
      </c>
      <c r="G18" s="290">
        <v>68879.659999999989</v>
      </c>
      <c r="H18" s="179">
        <v>-8.062631829162914E-2</v>
      </c>
      <c r="I18" s="20"/>
    </row>
    <row r="19" spans="2:9" ht="10.5" customHeight="1" x14ac:dyDescent="0.2">
      <c r="B19" s="33" t="s">
        <v>308</v>
      </c>
      <c r="C19" s="289">
        <v>185162.97000000012</v>
      </c>
      <c r="D19" s="289">
        <v>31032.230000000003</v>
      </c>
      <c r="E19" s="289">
        <v>216195.20000000016</v>
      </c>
      <c r="F19" s="290">
        <v>6079.3500000000013</v>
      </c>
      <c r="G19" s="290">
        <v>850.23</v>
      </c>
      <c r="H19" s="179">
        <v>0.34500180447009843</v>
      </c>
      <c r="I19" s="20"/>
    </row>
    <row r="20" spans="2:9" ht="10.5" customHeight="1" x14ac:dyDescent="0.2">
      <c r="B20" s="33" t="s">
        <v>309</v>
      </c>
      <c r="C20" s="289">
        <v>10242375.28000002</v>
      </c>
      <c r="D20" s="289">
        <v>10446381.279999983</v>
      </c>
      <c r="E20" s="289">
        <v>20688756.560000006</v>
      </c>
      <c r="F20" s="290">
        <v>1910445.550000001</v>
      </c>
      <c r="G20" s="290">
        <v>106726.29999999999</v>
      </c>
      <c r="H20" s="179">
        <v>9.2692266365200338E-2</v>
      </c>
      <c r="I20" s="20"/>
    </row>
    <row r="21" spans="2:9" ht="10.5" customHeight="1" x14ac:dyDescent="0.2">
      <c r="B21" s="33" t="s">
        <v>89</v>
      </c>
      <c r="C21" s="289">
        <v>74612.589999999967</v>
      </c>
      <c r="D21" s="289">
        <v>453624.69999999966</v>
      </c>
      <c r="E21" s="289">
        <v>528237.28999999969</v>
      </c>
      <c r="F21" s="290">
        <v>436355.6799999997</v>
      </c>
      <c r="G21" s="290">
        <v>1604.7599999999998</v>
      </c>
      <c r="H21" s="179">
        <v>-2.6339993923993887E-2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194035434.21975008</v>
      </c>
      <c r="E24" s="289">
        <v>194035434.21975008</v>
      </c>
      <c r="F24" s="290"/>
      <c r="G24" s="290"/>
      <c r="H24" s="179">
        <v>7.7929776829883446E-2</v>
      </c>
      <c r="I24" s="20"/>
    </row>
    <row r="25" spans="2:9" ht="10.5" customHeight="1" x14ac:dyDescent="0.2">
      <c r="B25" s="16" t="s">
        <v>96</v>
      </c>
      <c r="C25" s="289"/>
      <c r="D25" s="289"/>
      <c r="E25" s="289"/>
      <c r="F25" s="290"/>
      <c r="G25" s="290"/>
      <c r="H25" s="179"/>
      <c r="I25" s="20"/>
    </row>
    <row r="26" spans="2:9" ht="10.5" customHeight="1" x14ac:dyDescent="0.2">
      <c r="B26" s="16" t="s">
        <v>91</v>
      </c>
      <c r="C26" s="289">
        <v>2207024.56</v>
      </c>
      <c r="D26" s="289">
        <v>1176474.22</v>
      </c>
      <c r="E26" s="289">
        <v>3383498.78</v>
      </c>
      <c r="F26" s="290">
        <v>111203.5</v>
      </c>
      <c r="G26" s="290">
        <v>25056.530000000002</v>
      </c>
      <c r="H26" s="179">
        <v>-2.8059227119111574E-3</v>
      </c>
      <c r="I26" s="34"/>
    </row>
    <row r="27" spans="2:9" ht="10.5" customHeight="1" x14ac:dyDescent="0.2">
      <c r="B27" s="16" t="s">
        <v>252</v>
      </c>
      <c r="C27" s="289"/>
      <c r="D27" s="289"/>
      <c r="E27" s="289"/>
      <c r="F27" s="290"/>
      <c r="G27" s="290"/>
      <c r="H27" s="179"/>
      <c r="I27" s="34"/>
    </row>
    <row r="28" spans="2:9" ht="10.5" customHeight="1" x14ac:dyDescent="0.2">
      <c r="B28" s="16" t="s">
        <v>95</v>
      </c>
      <c r="C28" s="289">
        <v>34634.359999999993</v>
      </c>
      <c r="D28" s="289">
        <v>118507.91999999997</v>
      </c>
      <c r="E28" s="289">
        <v>153142.27999999997</v>
      </c>
      <c r="F28" s="290">
        <v>153123.87999999998</v>
      </c>
      <c r="G28" s="290">
        <v>122.72</v>
      </c>
      <c r="H28" s="179">
        <v>-6.4074553168562365E-2</v>
      </c>
      <c r="I28" s="34"/>
    </row>
    <row r="29" spans="2:9" ht="10.5" customHeight="1" x14ac:dyDescent="0.2">
      <c r="B29" s="16" t="s">
        <v>381</v>
      </c>
      <c r="C29" s="289">
        <v>5918083.6300000083</v>
      </c>
      <c r="D29" s="289">
        <v>3574999.8950000019</v>
      </c>
      <c r="E29" s="289">
        <v>9493083.5250000097</v>
      </c>
      <c r="F29" s="290">
        <v>368</v>
      </c>
      <c r="G29" s="290">
        <v>70734.322499999995</v>
      </c>
      <c r="H29" s="179">
        <v>-1.7820943142668355E-2</v>
      </c>
      <c r="I29" s="34"/>
    </row>
    <row r="30" spans="2:9" ht="10.5" customHeight="1" x14ac:dyDescent="0.2">
      <c r="B30" s="16" t="s">
        <v>441</v>
      </c>
      <c r="C30" s="289"/>
      <c r="D30" s="289">
        <v>6486509.7971360013</v>
      </c>
      <c r="E30" s="289">
        <v>6486509.7971360013</v>
      </c>
      <c r="F30" s="290"/>
      <c r="G30" s="290"/>
      <c r="H30" s="179">
        <v>7.1542520965168777E-2</v>
      </c>
      <c r="I30" s="34"/>
    </row>
    <row r="31" spans="2:9" ht="10.5" customHeight="1" x14ac:dyDescent="0.2">
      <c r="B31" s="16" t="s">
        <v>346</v>
      </c>
      <c r="C31" s="289"/>
      <c r="D31" s="289"/>
      <c r="E31" s="289"/>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c r="E34" s="289"/>
      <c r="F34" s="290"/>
      <c r="G34" s="290"/>
      <c r="H34" s="179"/>
      <c r="I34" s="34"/>
    </row>
    <row r="35" spans="1:11" ht="10.5" customHeight="1" x14ac:dyDescent="0.2">
      <c r="B35" s="16" t="s">
        <v>487</v>
      </c>
      <c r="C35" s="289"/>
      <c r="D35" s="289">
        <v>2516766.5529500004</v>
      </c>
      <c r="E35" s="289">
        <v>2516766.5529500004</v>
      </c>
      <c r="F35" s="290"/>
      <c r="G35" s="290"/>
      <c r="H35" s="179">
        <v>6.6310098944013962E-2</v>
      </c>
      <c r="I35" s="34"/>
    </row>
    <row r="36" spans="1:11" ht="10.5" customHeight="1" x14ac:dyDescent="0.2">
      <c r="B36" s="16" t="s">
        <v>420</v>
      </c>
      <c r="C36" s="289"/>
      <c r="D36" s="289">
        <v>1665820.7249340001</v>
      </c>
      <c r="E36" s="289">
        <v>1665820.7249340001</v>
      </c>
      <c r="F36" s="290"/>
      <c r="G36" s="290"/>
      <c r="H36" s="179">
        <v>-0.24153663837628114</v>
      </c>
      <c r="I36" s="34"/>
    </row>
    <row r="37" spans="1:11" ht="10.5" customHeight="1" x14ac:dyDescent="0.2">
      <c r="B37" s="574" t="s">
        <v>448</v>
      </c>
      <c r="C37" s="289"/>
      <c r="D37" s="289">
        <v>4805</v>
      </c>
      <c r="E37" s="289">
        <v>4805</v>
      </c>
      <c r="F37" s="290"/>
      <c r="G37" s="290"/>
      <c r="H37" s="179">
        <v>0.35573613227244527</v>
      </c>
      <c r="I37" s="34"/>
    </row>
    <row r="38" spans="1:11" ht="10.5" hidden="1" customHeight="1" x14ac:dyDescent="0.2">
      <c r="B38" s="574"/>
      <c r="C38" s="289"/>
      <c r="D38" s="289"/>
      <c r="E38" s="289"/>
      <c r="F38" s="290"/>
      <c r="G38" s="290"/>
      <c r="H38" s="179"/>
      <c r="I38" s="34"/>
    </row>
    <row r="39" spans="1:11" ht="10.5" customHeight="1" x14ac:dyDescent="0.2">
      <c r="B39" s="16" t="s">
        <v>99</v>
      </c>
      <c r="C39" s="289">
        <v>146033.37</v>
      </c>
      <c r="D39" s="289">
        <v>283527.88700600003</v>
      </c>
      <c r="E39" s="289">
        <v>429561.25700600003</v>
      </c>
      <c r="F39" s="290">
        <v>149628</v>
      </c>
      <c r="G39" s="290">
        <v>1769.5027800000003</v>
      </c>
      <c r="H39" s="179">
        <v>2.5246854549247688E-2</v>
      </c>
      <c r="I39" s="34"/>
    </row>
    <row r="40" spans="1:11" ht="10.5" customHeight="1" x14ac:dyDescent="0.2">
      <c r="B40" s="16" t="s">
        <v>283</v>
      </c>
      <c r="C40" s="289"/>
      <c r="D40" s="289">
        <v>-401544</v>
      </c>
      <c r="E40" s="289">
        <v>-401544</v>
      </c>
      <c r="F40" s="290">
        <v>-72</v>
      </c>
      <c r="G40" s="290">
        <v>-3408</v>
      </c>
      <c r="H40" s="179">
        <v>0.26771608796954016</v>
      </c>
      <c r="I40" s="34"/>
    </row>
    <row r="41" spans="1:11" s="28" customFormat="1" ht="10.5" customHeight="1" x14ac:dyDescent="0.2">
      <c r="A41" s="24"/>
      <c r="B41" s="16" t="s">
        <v>279</v>
      </c>
      <c r="C41" s="289">
        <v>70</v>
      </c>
      <c r="D41" s="289">
        <v>-24611632</v>
      </c>
      <c r="E41" s="289">
        <v>-24611562</v>
      </c>
      <c r="F41" s="290">
        <v>-10865</v>
      </c>
      <c r="G41" s="290">
        <v>-184853</v>
      </c>
      <c r="H41" s="179">
        <v>0.81439671120367896</v>
      </c>
      <c r="I41" s="36"/>
      <c r="J41" s="5"/>
    </row>
    <row r="42" spans="1:11" s="28" customFormat="1" ht="10.5" customHeight="1" x14ac:dyDescent="0.2">
      <c r="A42" s="24"/>
      <c r="B42" s="35" t="s">
        <v>101</v>
      </c>
      <c r="C42" s="291">
        <v>274859375.88999939</v>
      </c>
      <c r="D42" s="291">
        <v>376054220.49835604</v>
      </c>
      <c r="E42" s="291">
        <v>650913596.38835549</v>
      </c>
      <c r="F42" s="292">
        <v>13362674.750000006</v>
      </c>
      <c r="G42" s="292">
        <v>2721050.2262799996</v>
      </c>
      <c r="H42" s="178">
        <v>3.0581140421426678E-2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249667923.47000027</v>
      </c>
      <c r="D45" s="289">
        <v>511938758.50999975</v>
      </c>
      <c r="E45" s="289">
        <v>761606681.9799999</v>
      </c>
      <c r="F45" s="290">
        <v>250411081.08999979</v>
      </c>
      <c r="G45" s="290">
        <v>4796674.42</v>
      </c>
      <c r="H45" s="179">
        <v>4.7338394297945063E-2</v>
      </c>
      <c r="I45" s="20"/>
    </row>
    <row r="46" spans="1:11" ht="10.5" customHeight="1" x14ac:dyDescent="0.2">
      <c r="B46" s="33" t="s">
        <v>106</v>
      </c>
      <c r="C46" s="289">
        <v>249344234.45000026</v>
      </c>
      <c r="D46" s="289">
        <v>508263780.0599997</v>
      </c>
      <c r="E46" s="289">
        <v>757608014.50999999</v>
      </c>
      <c r="F46" s="290">
        <v>246856769.65999976</v>
      </c>
      <c r="G46" s="290">
        <v>4774701.58</v>
      </c>
      <c r="H46" s="179">
        <v>4.7559498635102004E-2</v>
      </c>
      <c r="I46" s="34"/>
    </row>
    <row r="47" spans="1:11" ht="10.5" customHeight="1" x14ac:dyDescent="0.2">
      <c r="B47" s="33" t="s">
        <v>304</v>
      </c>
      <c r="C47" s="289">
        <v>6011576.6100000087</v>
      </c>
      <c r="D47" s="289">
        <v>120779809.86999993</v>
      </c>
      <c r="E47" s="289">
        <v>126791386.47999994</v>
      </c>
      <c r="F47" s="290">
        <v>101957875.76999994</v>
      </c>
      <c r="G47" s="290">
        <v>839484.72999999986</v>
      </c>
      <c r="H47" s="179">
        <v>3.3808637073967196E-2</v>
      </c>
      <c r="I47" s="34"/>
    </row>
    <row r="48" spans="1:11" ht="10.5" customHeight="1" x14ac:dyDescent="0.2">
      <c r="B48" s="33" t="s">
        <v>305</v>
      </c>
      <c r="C48" s="289">
        <v>25549.93</v>
      </c>
      <c r="D48" s="289">
        <v>35821.279999999999</v>
      </c>
      <c r="E48" s="289">
        <v>61371.209999999992</v>
      </c>
      <c r="F48" s="290">
        <v>54980.749999999993</v>
      </c>
      <c r="G48" s="290">
        <v>242.13</v>
      </c>
      <c r="H48" s="179">
        <v>-0.1726911501401831</v>
      </c>
      <c r="I48" s="34"/>
    </row>
    <row r="49" spans="2:9" ht="10.5" customHeight="1" x14ac:dyDescent="0.2">
      <c r="B49" s="33" t="s">
        <v>306</v>
      </c>
      <c r="C49" s="289">
        <v>330467.61999999988</v>
      </c>
      <c r="D49" s="289">
        <v>53760641.099999949</v>
      </c>
      <c r="E49" s="289">
        <v>54091108.719999947</v>
      </c>
      <c r="F49" s="290">
        <v>52892211.609999947</v>
      </c>
      <c r="G49" s="290">
        <v>345685.10000000009</v>
      </c>
      <c r="H49" s="179">
        <v>2.6800506763746235E-2</v>
      </c>
      <c r="I49" s="34"/>
    </row>
    <row r="50" spans="2:9" ht="10.5" customHeight="1" x14ac:dyDescent="0.2">
      <c r="B50" s="33" t="s">
        <v>307</v>
      </c>
      <c r="C50" s="289">
        <v>60469009.100000218</v>
      </c>
      <c r="D50" s="289">
        <v>49767979.069999926</v>
      </c>
      <c r="E50" s="289">
        <v>110236988.17000015</v>
      </c>
      <c r="F50" s="290">
        <v>4962223.5500000017</v>
      </c>
      <c r="G50" s="290">
        <v>736964.67999999993</v>
      </c>
      <c r="H50" s="179">
        <v>3.8411867491578988E-2</v>
      </c>
      <c r="I50" s="34"/>
    </row>
    <row r="51" spans="2:9" ht="10.5" customHeight="1" x14ac:dyDescent="0.2">
      <c r="B51" s="33" t="s">
        <v>308</v>
      </c>
      <c r="C51" s="289">
        <v>85798389.850000098</v>
      </c>
      <c r="D51" s="289">
        <v>75614933.610000029</v>
      </c>
      <c r="E51" s="289">
        <v>161413323.46000016</v>
      </c>
      <c r="F51" s="290">
        <v>21847855.070000008</v>
      </c>
      <c r="G51" s="290">
        <v>944133.99000000011</v>
      </c>
      <c r="H51" s="179">
        <v>2.5828778062715996E-2</v>
      </c>
      <c r="I51" s="34"/>
    </row>
    <row r="52" spans="2:9" ht="10.5" customHeight="1" x14ac:dyDescent="0.2">
      <c r="B52" s="33" t="s">
        <v>309</v>
      </c>
      <c r="C52" s="289">
        <v>96709241.339999929</v>
      </c>
      <c r="D52" s="289">
        <v>208304595.12999988</v>
      </c>
      <c r="E52" s="289">
        <v>305013836.46999979</v>
      </c>
      <c r="F52" s="290">
        <v>65141622.909999907</v>
      </c>
      <c r="G52" s="290">
        <v>1908190.9500000004</v>
      </c>
      <c r="H52" s="179">
        <v>7.2837921071026601E-2</v>
      </c>
      <c r="I52" s="34"/>
    </row>
    <row r="53" spans="2:9" ht="10.5" customHeight="1" x14ac:dyDescent="0.2">
      <c r="B53" s="33" t="s">
        <v>105</v>
      </c>
      <c r="C53" s="289">
        <v>323689.02000000025</v>
      </c>
      <c r="D53" s="289">
        <v>3674978.4500000039</v>
      </c>
      <c r="E53" s="289">
        <v>3998667.4700000044</v>
      </c>
      <c r="F53" s="290">
        <v>3554311.4300000039</v>
      </c>
      <c r="G53" s="290">
        <v>21972.840000000004</v>
      </c>
      <c r="H53" s="179">
        <v>7.0661500838105074E-3</v>
      </c>
      <c r="I53" s="34"/>
    </row>
    <row r="54" spans="2:9" ht="10.5" customHeight="1" x14ac:dyDescent="0.2">
      <c r="B54" s="16" t="s">
        <v>22</v>
      </c>
      <c r="C54" s="289">
        <v>129264696.3099995</v>
      </c>
      <c r="D54" s="289">
        <v>83949609.124500006</v>
      </c>
      <c r="E54" s="289">
        <v>213214305.43449947</v>
      </c>
      <c r="F54" s="290">
        <v>16734215.01</v>
      </c>
      <c r="G54" s="290">
        <v>992296.19125000003</v>
      </c>
      <c r="H54" s="179">
        <v>3.6984082117561767E-2</v>
      </c>
      <c r="I54" s="34"/>
    </row>
    <row r="55" spans="2:9" ht="10.5" customHeight="1" x14ac:dyDescent="0.2">
      <c r="B55" s="16" t="s">
        <v>387</v>
      </c>
      <c r="C55" s="289">
        <v>133004.71412399996</v>
      </c>
      <c r="D55" s="289">
        <v>849869.74065000052</v>
      </c>
      <c r="E55" s="289">
        <v>982874.45477400057</v>
      </c>
      <c r="F55" s="290">
        <v>87603.790350000039</v>
      </c>
      <c r="G55" s="290">
        <v>2058.0613559999997</v>
      </c>
      <c r="H55" s="179"/>
      <c r="I55" s="34"/>
    </row>
    <row r="56" spans="2:9" ht="10.5" customHeight="1" x14ac:dyDescent="0.2">
      <c r="B56" s="16" t="s">
        <v>107</v>
      </c>
      <c r="C56" s="289"/>
      <c r="D56" s="289">
        <v>109044430.14000002</v>
      </c>
      <c r="E56" s="289">
        <v>109044430.14000002</v>
      </c>
      <c r="F56" s="290">
        <v>108117928.54000002</v>
      </c>
      <c r="G56" s="290">
        <v>592126.13</v>
      </c>
      <c r="H56" s="179">
        <v>0.13662653634872202</v>
      </c>
      <c r="I56" s="34"/>
    </row>
    <row r="57" spans="2:9" ht="10.5" customHeight="1" x14ac:dyDescent="0.2">
      <c r="B57" s="33" t="s">
        <v>110</v>
      </c>
      <c r="C57" s="289"/>
      <c r="D57" s="289">
        <v>36960622.490000002</v>
      </c>
      <c r="E57" s="289">
        <v>36960622.490000002</v>
      </c>
      <c r="F57" s="290">
        <v>36960622.490000002</v>
      </c>
      <c r="G57" s="290">
        <v>194141.72</v>
      </c>
      <c r="H57" s="179">
        <v>0.13469081337981104</v>
      </c>
      <c r="I57" s="34"/>
    </row>
    <row r="58" spans="2:9" ht="10.5" customHeight="1" x14ac:dyDescent="0.2">
      <c r="B58" s="33" t="s">
        <v>109</v>
      </c>
      <c r="C58" s="289"/>
      <c r="D58" s="289">
        <v>51592006.050000027</v>
      </c>
      <c r="E58" s="289">
        <v>51592006.050000027</v>
      </c>
      <c r="F58" s="290">
        <v>51592006.050000027</v>
      </c>
      <c r="G58" s="290">
        <v>281784.41000000003</v>
      </c>
      <c r="H58" s="179">
        <v>0.10745903100291843</v>
      </c>
      <c r="I58" s="34"/>
    </row>
    <row r="59" spans="2:9" ht="10.5" customHeight="1" x14ac:dyDescent="0.2">
      <c r="B59" s="33" t="s">
        <v>112</v>
      </c>
      <c r="C59" s="289"/>
      <c r="D59" s="289">
        <v>20137300</v>
      </c>
      <c r="E59" s="289">
        <v>20137300</v>
      </c>
      <c r="F59" s="290">
        <v>19565300</v>
      </c>
      <c r="G59" s="290">
        <v>114200</v>
      </c>
      <c r="H59" s="179">
        <v>0.2224379616058092</v>
      </c>
      <c r="I59" s="34"/>
    </row>
    <row r="60" spans="2:9" ht="10.5" customHeight="1" x14ac:dyDescent="0.2">
      <c r="B60" s="33" t="s">
        <v>111</v>
      </c>
      <c r="C60" s="289"/>
      <c r="D60" s="289">
        <v>354501.6</v>
      </c>
      <c r="E60" s="289">
        <v>354501.6</v>
      </c>
      <c r="F60" s="290"/>
      <c r="G60" s="290">
        <v>2000</v>
      </c>
      <c r="H60" s="179">
        <v>0.16377901403708139</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318830.76999999996</v>
      </c>
      <c r="D63" s="289">
        <v>2999118.1599999992</v>
      </c>
      <c r="E63" s="289">
        <v>3317948.9299999988</v>
      </c>
      <c r="F63" s="290">
        <v>3232168.129999999</v>
      </c>
      <c r="G63" s="290">
        <v>7394.0400000000009</v>
      </c>
      <c r="H63" s="179">
        <v>-4.8990271806088947E-2</v>
      </c>
      <c r="I63" s="34"/>
    </row>
    <row r="64" spans="2:9" ht="10.5" customHeight="1" x14ac:dyDescent="0.2">
      <c r="B64" s="16" t="s">
        <v>381</v>
      </c>
      <c r="C64" s="289">
        <v>2760248.3200000003</v>
      </c>
      <c r="D64" s="289">
        <v>3227542.2324999962</v>
      </c>
      <c r="E64" s="289">
        <v>5987790.5524999965</v>
      </c>
      <c r="F64" s="290">
        <v>21201.82</v>
      </c>
      <c r="G64" s="290">
        <v>20934.93</v>
      </c>
      <c r="H64" s="179">
        <v>0.31033680067005021</v>
      </c>
      <c r="I64" s="34"/>
    </row>
    <row r="65" spans="1:10" ht="10.5" customHeight="1" x14ac:dyDescent="0.2">
      <c r="B65" s="16" t="s">
        <v>418</v>
      </c>
      <c r="C65" s="289"/>
      <c r="D65" s="289">
        <v>70056</v>
      </c>
      <c r="E65" s="289">
        <v>70056</v>
      </c>
      <c r="F65" s="290"/>
      <c r="G65" s="290">
        <v>5740</v>
      </c>
      <c r="H65" s="179">
        <v>-0.30715915600924448</v>
      </c>
      <c r="I65" s="34"/>
    </row>
    <row r="66" spans="1:10" ht="10.5" customHeight="1" x14ac:dyDescent="0.2">
      <c r="B66" s="16" t="s">
        <v>441</v>
      </c>
      <c r="C66" s="289"/>
      <c r="D66" s="289">
        <v>2884029.6824500002</v>
      </c>
      <c r="E66" s="289">
        <v>2884029.6824500002</v>
      </c>
      <c r="F66" s="290"/>
      <c r="G66" s="290"/>
      <c r="H66" s="179">
        <v>0.28876114904773154</v>
      </c>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27818.599999999995</v>
      </c>
      <c r="D70" s="289">
        <v>664035.53</v>
      </c>
      <c r="E70" s="289">
        <v>691854.13</v>
      </c>
      <c r="F70" s="290"/>
      <c r="G70" s="290">
        <v>2328.4499999999998</v>
      </c>
      <c r="H70" s="179">
        <v>-0.10199775330096128</v>
      </c>
      <c r="I70" s="34"/>
    </row>
    <row r="71" spans="1:10" ht="10.5" customHeight="1" x14ac:dyDescent="0.2">
      <c r="B71" s="16" t="s">
        <v>92</v>
      </c>
      <c r="C71" s="289">
        <v>105585.42999999998</v>
      </c>
      <c r="D71" s="289">
        <v>16023.36</v>
      </c>
      <c r="E71" s="289">
        <v>121608.78999999996</v>
      </c>
      <c r="F71" s="290">
        <v>1144.97</v>
      </c>
      <c r="G71" s="290">
        <v>239.55</v>
      </c>
      <c r="H71" s="179">
        <v>-0.28425285283489587</v>
      </c>
      <c r="I71" s="34"/>
    </row>
    <row r="72" spans="1:10" ht="10.5" customHeight="1" x14ac:dyDescent="0.2">
      <c r="B72" s="16" t="s">
        <v>93</v>
      </c>
      <c r="C72" s="289">
        <v>180221.53</v>
      </c>
      <c r="D72" s="289">
        <v>24393.02</v>
      </c>
      <c r="E72" s="289">
        <v>204614.55000000002</v>
      </c>
      <c r="F72" s="290">
        <v>1188.2</v>
      </c>
      <c r="G72" s="290">
        <v>90</v>
      </c>
      <c r="H72" s="179">
        <v>-0.21115516145418356</v>
      </c>
      <c r="I72" s="34"/>
    </row>
    <row r="73" spans="1:10" ht="10.5" customHeight="1" x14ac:dyDescent="0.2">
      <c r="B73" s="16" t="s">
        <v>91</v>
      </c>
      <c r="C73" s="289">
        <v>273327.57</v>
      </c>
      <c r="D73" s="289">
        <v>182914.56000000003</v>
      </c>
      <c r="E73" s="289">
        <v>456242.13</v>
      </c>
      <c r="F73" s="290">
        <v>25229.13</v>
      </c>
      <c r="G73" s="290">
        <v>1256.6399999999999</v>
      </c>
      <c r="H73" s="179">
        <v>-5.8930781303477509E-2</v>
      </c>
      <c r="I73" s="34"/>
    </row>
    <row r="74" spans="1:10" s="28" customFormat="1" ht="10.5" customHeight="1" x14ac:dyDescent="0.2">
      <c r="A74" s="24"/>
      <c r="B74" s="16" t="s">
        <v>100</v>
      </c>
      <c r="C74" s="289">
        <v>60711.420000000013</v>
      </c>
      <c r="D74" s="289">
        <v>190257.65000000002</v>
      </c>
      <c r="E74" s="289">
        <v>250969.07000000007</v>
      </c>
      <c r="F74" s="290">
        <v>1751.8299999999981</v>
      </c>
      <c r="G74" s="290">
        <v>619.27</v>
      </c>
      <c r="H74" s="179">
        <v>0.16129539911631707</v>
      </c>
      <c r="I74" s="27"/>
      <c r="J74" s="5"/>
    </row>
    <row r="75" spans="1:10" s="28" customFormat="1" ht="10.5" customHeight="1" x14ac:dyDescent="0.2">
      <c r="A75" s="24"/>
      <c r="B75" s="16" t="s">
        <v>388</v>
      </c>
      <c r="C75" s="289">
        <v>1384.2058759999991</v>
      </c>
      <c r="D75" s="289">
        <v>8844.7593499999966</v>
      </c>
      <c r="E75" s="289">
        <v>10228.965225999997</v>
      </c>
      <c r="F75" s="290">
        <v>911.7096499999999</v>
      </c>
      <c r="G75" s="290">
        <v>21.418644000000008</v>
      </c>
      <c r="H75" s="179"/>
      <c r="I75" s="27"/>
      <c r="J75" s="5"/>
    </row>
    <row r="76" spans="1:10" ht="10.5" customHeight="1" x14ac:dyDescent="0.2">
      <c r="B76" s="16" t="s">
        <v>97</v>
      </c>
      <c r="C76" s="289"/>
      <c r="D76" s="289"/>
      <c r="E76" s="289"/>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1729544.2762000002</v>
      </c>
      <c r="E78" s="289">
        <v>1729544.2762000002</v>
      </c>
      <c r="F78" s="290"/>
      <c r="G78" s="290"/>
      <c r="H78" s="179">
        <v>0.12219922503947434</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6300</v>
      </c>
      <c r="E80" s="289">
        <v>6300</v>
      </c>
      <c r="F80" s="290">
        <v>6150</v>
      </c>
      <c r="G80" s="290"/>
      <c r="H80" s="179">
        <v>0.16666666666666674</v>
      </c>
      <c r="I80" s="34"/>
    </row>
    <row r="81" spans="1:11" ht="10.5" customHeight="1" x14ac:dyDescent="0.2">
      <c r="B81" s="16" t="s">
        <v>489</v>
      </c>
      <c r="C81" s="289"/>
      <c r="D81" s="289"/>
      <c r="E81" s="289"/>
      <c r="F81" s="290"/>
      <c r="G81" s="290"/>
      <c r="H81" s="179"/>
      <c r="I81" s="34"/>
    </row>
    <row r="82" spans="1:11" ht="10.5" customHeight="1" x14ac:dyDescent="0.2">
      <c r="B82" s="268" t="s">
        <v>487</v>
      </c>
      <c r="C82" s="289"/>
      <c r="D82" s="289">
        <v>15341.31</v>
      </c>
      <c r="E82" s="289">
        <v>15341.31</v>
      </c>
      <c r="F82" s="290"/>
      <c r="G82" s="290"/>
      <c r="H82" s="179">
        <v>-0.37003389700219225</v>
      </c>
      <c r="I82" s="34"/>
    </row>
    <row r="83" spans="1:11" ht="10.5" customHeight="1" x14ac:dyDescent="0.2">
      <c r="B83" s="16" t="s">
        <v>420</v>
      </c>
      <c r="C83" s="289"/>
      <c r="D83" s="289">
        <v>710451.0743509999</v>
      </c>
      <c r="E83" s="289">
        <v>710451.0743509999</v>
      </c>
      <c r="F83" s="290"/>
      <c r="G83" s="290"/>
      <c r="H83" s="179">
        <v>-0.22363199368369158</v>
      </c>
      <c r="I83" s="34"/>
    </row>
    <row r="84" spans="1:11" ht="10.5" customHeight="1" x14ac:dyDescent="0.2">
      <c r="B84" s="574" t="s">
        <v>447</v>
      </c>
      <c r="C84" s="289"/>
      <c r="D84" s="289"/>
      <c r="E84" s="289"/>
      <c r="F84" s="290"/>
      <c r="G84" s="290"/>
      <c r="H84" s="179"/>
      <c r="I84" s="34"/>
    </row>
    <row r="85" spans="1:11" ht="10.5" hidden="1" customHeight="1" x14ac:dyDescent="0.2">
      <c r="B85" s="574"/>
      <c r="C85" s="289"/>
      <c r="D85" s="289"/>
      <c r="E85" s="289"/>
      <c r="F85" s="290"/>
      <c r="G85" s="290"/>
      <c r="H85" s="179"/>
      <c r="I85" s="34"/>
    </row>
    <row r="86" spans="1:11" ht="10.5" customHeight="1" x14ac:dyDescent="0.2">
      <c r="B86" s="16" t="s">
        <v>99</v>
      </c>
      <c r="C86" s="289">
        <v>344047.50000000041</v>
      </c>
      <c r="D86" s="289">
        <v>274814.9939590001</v>
      </c>
      <c r="E86" s="289">
        <v>618862.49395900057</v>
      </c>
      <c r="F86" s="290">
        <v>42777.019054000004</v>
      </c>
      <c r="G86" s="290">
        <v>2307.5522030000002</v>
      </c>
      <c r="H86" s="179">
        <v>-9.2889399670661454E-2</v>
      </c>
      <c r="I86" s="34"/>
    </row>
    <row r="87" spans="1:11" ht="10.5" customHeight="1" x14ac:dyDescent="0.2">
      <c r="B87" s="16" t="s">
        <v>283</v>
      </c>
      <c r="C87" s="289"/>
      <c r="D87" s="289">
        <v>-2318376</v>
      </c>
      <c r="E87" s="289">
        <v>-2318376</v>
      </c>
      <c r="F87" s="290">
        <v>-19224</v>
      </c>
      <c r="G87" s="290">
        <v>-17016</v>
      </c>
      <c r="H87" s="179">
        <v>6.5361603573299565E-2</v>
      </c>
      <c r="I87" s="34"/>
    </row>
    <row r="88" spans="1:11" ht="10.5" customHeight="1" x14ac:dyDescent="0.2">
      <c r="B88" s="16" t="s">
        <v>279</v>
      </c>
      <c r="C88" s="289">
        <v>6</v>
      </c>
      <c r="D88" s="289">
        <v>-23470891</v>
      </c>
      <c r="E88" s="289">
        <v>-23470885</v>
      </c>
      <c r="F88" s="290">
        <v>-77011</v>
      </c>
      <c r="G88" s="290">
        <v>-139201</v>
      </c>
      <c r="H88" s="179">
        <v>0.81258143566482088</v>
      </c>
      <c r="I88" s="20"/>
    </row>
    <row r="89" spans="1:11" s="28" customFormat="1" ht="15.75" customHeight="1" x14ac:dyDescent="0.2">
      <c r="A89" s="24"/>
      <c r="B89" s="35" t="s">
        <v>108</v>
      </c>
      <c r="C89" s="291">
        <v>383137805.83999979</v>
      </c>
      <c r="D89" s="291">
        <v>692997067.12395978</v>
      </c>
      <c r="E89" s="291">
        <v>1076134872.9639595</v>
      </c>
      <c r="F89" s="292">
        <v>378587116.23905385</v>
      </c>
      <c r="G89" s="292">
        <v>6267869.6534529999</v>
      </c>
      <c r="H89" s="178">
        <v>4.066704926301834E-2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370427497.81999892</v>
      </c>
      <c r="D92" s="289">
        <v>223411619.12395996</v>
      </c>
      <c r="E92" s="289">
        <v>593839116.94395888</v>
      </c>
      <c r="F92" s="290">
        <v>26807730.480000008</v>
      </c>
      <c r="G92" s="290">
        <v>3481368.0122499987</v>
      </c>
      <c r="H92" s="179">
        <v>4.9957972500475734E-2</v>
      </c>
      <c r="I92" s="36"/>
    </row>
    <row r="93" spans="1:11" ht="10.5" customHeight="1" x14ac:dyDescent="0.2">
      <c r="B93" s="16" t="s">
        <v>387</v>
      </c>
      <c r="C93" s="289">
        <v>148934.74096399997</v>
      </c>
      <c r="D93" s="289">
        <v>1082777.5222500006</v>
      </c>
      <c r="E93" s="289">
        <v>1231712.2632140007</v>
      </c>
      <c r="F93" s="290">
        <v>96780.77115000003</v>
      </c>
      <c r="G93" s="290">
        <v>2365.4957559999998</v>
      </c>
      <c r="H93" s="179"/>
      <c r="I93" s="34"/>
    </row>
    <row r="94" spans="1:11" ht="10.5" customHeight="1" x14ac:dyDescent="0.2">
      <c r="B94" s="16" t="s">
        <v>104</v>
      </c>
      <c r="C94" s="289">
        <v>268477391.18000025</v>
      </c>
      <c r="D94" s="289">
        <v>529318275.19999969</v>
      </c>
      <c r="E94" s="289">
        <v>797795666.38</v>
      </c>
      <c r="F94" s="290">
        <v>253255446.21999982</v>
      </c>
      <c r="G94" s="290">
        <v>4985864.45</v>
      </c>
      <c r="H94" s="179">
        <v>4.601896940187955E-2</v>
      </c>
      <c r="I94" s="34"/>
    </row>
    <row r="95" spans="1:11" ht="10.5" customHeight="1" x14ac:dyDescent="0.2">
      <c r="B95" s="33" t="s">
        <v>106</v>
      </c>
      <c r="C95" s="289">
        <v>268079089.57000029</v>
      </c>
      <c r="D95" s="289">
        <v>525189672.04999965</v>
      </c>
      <c r="E95" s="289">
        <v>793268761.62</v>
      </c>
      <c r="F95" s="290">
        <v>249264779.10999978</v>
      </c>
      <c r="G95" s="290">
        <v>4962286.8500000006</v>
      </c>
      <c r="H95" s="179">
        <v>4.6274742672556046E-2</v>
      </c>
      <c r="I95" s="34"/>
    </row>
    <row r="96" spans="1:11" s="28" customFormat="1" ht="10.5" customHeight="1" x14ac:dyDescent="0.2">
      <c r="A96" s="24"/>
      <c r="B96" s="33" t="s">
        <v>304</v>
      </c>
      <c r="C96" s="289">
        <v>7475521.2500000075</v>
      </c>
      <c r="D96" s="289">
        <v>121402295.68999994</v>
      </c>
      <c r="E96" s="289">
        <v>128877816.93999994</v>
      </c>
      <c r="F96" s="290">
        <v>102132181.55999993</v>
      </c>
      <c r="G96" s="290">
        <v>850613.80999999982</v>
      </c>
      <c r="H96" s="179">
        <v>3.3154141044807517E-2</v>
      </c>
      <c r="I96" s="27"/>
      <c r="J96" s="5"/>
    </row>
    <row r="97" spans="1:10" s="28" customFormat="1" ht="10.5" customHeight="1" x14ac:dyDescent="0.2">
      <c r="A97" s="24"/>
      <c r="B97" s="33" t="s">
        <v>305</v>
      </c>
      <c r="C97" s="289">
        <v>25791.85</v>
      </c>
      <c r="D97" s="289">
        <v>35821.279999999999</v>
      </c>
      <c r="E97" s="289">
        <v>61613.13</v>
      </c>
      <c r="F97" s="290">
        <v>54980.749999999993</v>
      </c>
      <c r="G97" s="290">
        <v>242.13</v>
      </c>
      <c r="H97" s="179">
        <v>-0.17336225769984481</v>
      </c>
      <c r="I97" s="27"/>
      <c r="J97" s="5"/>
    </row>
    <row r="98" spans="1:10" s="28" customFormat="1" ht="10.5" customHeight="1" x14ac:dyDescent="0.2">
      <c r="A98" s="24"/>
      <c r="B98" s="33" t="s">
        <v>306</v>
      </c>
      <c r="C98" s="289">
        <v>330921.59999999986</v>
      </c>
      <c r="D98" s="289">
        <v>53776744.349999949</v>
      </c>
      <c r="E98" s="289">
        <v>54107665.949999951</v>
      </c>
      <c r="F98" s="290">
        <v>52906079.849999949</v>
      </c>
      <c r="G98" s="290">
        <v>345685.10000000009</v>
      </c>
      <c r="H98" s="179">
        <v>2.6775071500703795E-2</v>
      </c>
      <c r="I98" s="27"/>
      <c r="J98" s="5"/>
    </row>
    <row r="99" spans="1:10" s="28" customFormat="1" ht="10.5" customHeight="1" x14ac:dyDescent="0.2">
      <c r="A99" s="24"/>
      <c r="B99" s="33" t="s">
        <v>307</v>
      </c>
      <c r="C99" s="289">
        <v>67311685.430000216</v>
      </c>
      <c r="D99" s="289">
        <v>55577868.479999922</v>
      </c>
      <c r="E99" s="289">
        <v>122889553.91000015</v>
      </c>
      <c r="F99" s="290">
        <v>5265534.0700000012</v>
      </c>
      <c r="G99" s="290">
        <v>805844.34000000008</v>
      </c>
      <c r="H99" s="179">
        <v>2.4751063983300181E-2</v>
      </c>
      <c r="I99" s="27"/>
      <c r="J99" s="5"/>
    </row>
    <row r="100" spans="1:10" s="28" customFormat="1" ht="10.5" customHeight="1" x14ac:dyDescent="0.2">
      <c r="A100" s="24"/>
      <c r="B100" s="33" t="s">
        <v>308</v>
      </c>
      <c r="C100" s="289">
        <v>85983552.820000112</v>
      </c>
      <c r="D100" s="289">
        <v>75645965.840000033</v>
      </c>
      <c r="E100" s="289">
        <v>161629518.66000012</v>
      </c>
      <c r="F100" s="290">
        <v>21853934.420000009</v>
      </c>
      <c r="G100" s="290">
        <v>944984.22</v>
      </c>
      <c r="H100" s="179">
        <v>2.6154495819179946E-2</v>
      </c>
      <c r="I100" s="27"/>
      <c r="J100" s="5"/>
    </row>
    <row r="101" spans="1:10" s="28" customFormat="1" ht="10.5" customHeight="1" x14ac:dyDescent="0.2">
      <c r="A101" s="24"/>
      <c r="B101" s="33" t="s">
        <v>309</v>
      </c>
      <c r="C101" s="289">
        <v>106951616.61999996</v>
      </c>
      <c r="D101" s="289">
        <v>218750976.40999988</v>
      </c>
      <c r="E101" s="289">
        <v>325702593.02999979</v>
      </c>
      <c r="F101" s="290">
        <v>67052068.459999911</v>
      </c>
      <c r="G101" s="290">
        <v>2014917.2500000002</v>
      </c>
      <c r="H101" s="179">
        <v>7.4077592325302311E-2</v>
      </c>
      <c r="I101" s="27"/>
      <c r="J101" s="5"/>
    </row>
    <row r="102" spans="1:10" s="28" customFormat="1" ht="10.5" customHeight="1" x14ac:dyDescent="0.2">
      <c r="A102" s="24"/>
      <c r="B102" s="33" t="s">
        <v>105</v>
      </c>
      <c r="C102" s="289">
        <v>398301.61000000028</v>
      </c>
      <c r="D102" s="289">
        <v>4128603.1500000036</v>
      </c>
      <c r="E102" s="289">
        <v>4526904.7600000044</v>
      </c>
      <c r="F102" s="290">
        <v>3990667.1100000041</v>
      </c>
      <c r="G102" s="290">
        <v>23577.600000000002</v>
      </c>
      <c r="H102" s="179">
        <v>3.0503742628742447E-3</v>
      </c>
      <c r="I102" s="27"/>
      <c r="J102" s="5"/>
    </row>
    <row r="103" spans="1:10" ht="10.5" customHeight="1" x14ac:dyDescent="0.2">
      <c r="B103" s="16" t="s">
        <v>100</v>
      </c>
      <c r="C103" s="289">
        <v>6604612.8199999994</v>
      </c>
      <c r="D103" s="289">
        <v>34007062.242120005</v>
      </c>
      <c r="E103" s="289">
        <v>40611675.062119998</v>
      </c>
      <c r="F103" s="290">
        <v>21637.600000000006</v>
      </c>
      <c r="G103" s="290">
        <v>133264.57</v>
      </c>
      <c r="H103" s="179">
        <v>-5.9712225283310327E-2</v>
      </c>
      <c r="I103" s="34"/>
    </row>
    <row r="104" spans="1:10" ht="10.5" customHeight="1" x14ac:dyDescent="0.2">
      <c r="B104" s="16" t="s">
        <v>388</v>
      </c>
      <c r="C104" s="289">
        <v>22813.529036000051</v>
      </c>
      <c r="D104" s="289">
        <v>322155.97774999979</v>
      </c>
      <c r="E104" s="289">
        <v>344969.50678599981</v>
      </c>
      <c r="F104" s="290">
        <v>13256.728850000007</v>
      </c>
      <c r="G104" s="290">
        <v>434.98424399999988</v>
      </c>
      <c r="H104" s="179"/>
      <c r="I104" s="34"/>
    </row>
    <row r="105" spans="1:10" ht="10.5" customHeight="1" x14ac:dyDescent="0.2">
      <c r="B105" s="16" t="s">
        <v>107</v>
      </c>
      <c r="C105" s="289"/>
      <c r="D105" s="289">
        <v>109044430.14000002</v>
      </c>
      <c r="E105" s="289">
        <v>109044430.14000002</v>
      </c>
      <c r="F105" s="290">
        <v>108117928.54000002</v>
      </c>
      <c r="G105" s="290">
        <v>592126.13</v>
      </c>
      <c r="H105" s="179">
        <v>0.13662653634872202</v>
      </c>
      <c r="I105" s="34"/>
    </row>
    <row r="106" spans="1:10" ht="10.5" customHeight="1" x14ac:dyDescent="0.2">
      <c r="B106" s="33" t="s">
        <v>110</v>
      </c>
      <c r="C106" s="289"/>
      <c r="D106" s="289">
        <v>36960622.490000002</v>
      </c>
      <c r="E106" s="289">
        <v>36960622.490000002</v>
      </c>
      <c r="F106" s="290">
        <v>36960622.490000002</v>
      </c>
      <c r="G106" s="290">
        <v>194141.72</v>
      </c>
      <c r="H106" s="179">
        <v>0.13469081337981104</v>
      </c>
      <c r="I106" s="34"/>
    </row>
    <row r="107" spans="1:10" s="28" customFormat="1" ht="10.5" customHeight="1" x14ac:dyDescent="0.2">
      <c r="A107" s="24"/>
      <c r="B107" s="33" t="s">
        <v>109</v>
      </c>
      <c r="C107" s="289"/>
      <c r="D107" s="289">
        <v>51592006.050000027</v>
      </c>
      <c r="E107" s="289">
        <v>51592006.050000027</v>
      </c>
      <c r="F107" s="290">
        <v>51592006.050000027</v>
      </c>
      <c r="G107" s="290">
        <v>281784.41000000003</v>
      </c>
      <c r="H107" s="179">
        <v>0.10745903100291843</v>
      </c>
      <c r="I107" s="27"/>
      <c r="J107" s="5"/>
    </row>
    <row r="108" spans="1:10" ht="10.5" customHeight="1" x14ac:dyDescent="0.2">
      <c r="B108" s="33" t="s">
        <v>112</v>
      </c>
      <c r="C108" s="289"/>
      <c r="D108" s="289">
        <v>20137300</v>
      </c>
      <c r="E108" s="289">
        <v>20137300</v>
      </c>
      <c r="F108" s="290">
        <v>19565300</v>
      </c>
      <c r="G108" s="290">
        <v>114200</v>
      </c>
      <c r="H108" s="179">
        <v>0.2224379616058092</v>
      </c>
      <c r="I108" s="34"/>
    </row>
    <row r="109" spans="1:10" ht="10.5" customHeight="1" x14ac:dyDescent="0.2">
      <c r="B109" s="33" t="s">
        <v>111</v>
      </c>
      <c r="C109" s="289"/>
      <c r="D109" s="289">
        <v>354501.6</v>
      </c>
      <c r="E109" s="289">
        <v>354501.6</v>
      </c>
      <c r="F109" s="290"/>
      <c r="G109" s="290">
        <v>2000</v>
      </c>
      <c r="H109" s="179">
        <v>0.16377901403708139</v>
      </c>
      <c r="I109" s="34"/>
    </row>
    <row r="110" spans="1:10" ht="10.5" customHeight="1" x14ac:dyDescent="0.2">
      <c r="B110" s="16" t="s">
        <v>97</v>
      </c>
      <c r="C110" s="289"/>
      <c r="D110" s="289"/>
      <c r="E110" s="289"/>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195764978.49595007</v>
      </c>
      <c r="E112" s="289">
        <v>195764978.49595007</v>
      </c>
      <c r="F112" s="290"/>
      <c r="G112" s="290"/>
      <c r="H112" s="179">
        <v>7.8305590596229546E-2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353465.12999999995</v>
      </c>
      <c r="D115" s="289">
        <v>3117626.0799999991</v>
      </c>
      <c r="E115" s="289">
        <v>3471091.209999999</v>
      </c>
      <c r="F115" s="290">
        <v>3385292.0099999988</v>
      </c>
      <c r="G115" s="290">
        <v>7516.76</v>
      </c>
      <c r="H115" s="285">
        <v>-4.9666025934077873E-2</v>
      </c>
      <c r="I115" s="39"/>
      <c r="J115" s="5"/>
    </row>
    <row r="116" spans="1:10" s="40" customFormat="1" ht="10.5" customHeight="1" x14ac:dyDescent="0.25">
      <c r="A116" s="38"/>
      <c r="B116" s="16" t="s">
        <v>381</v>
      </c>
      <c r="C116" s="289">
        <v>8678331.9500000086</v>
      </c>
      <c r="D116" s="289">
        <v>6802542.1274999976</v>
      </c>
      <c r="E116" s="289">
        <v>15480874.077500006</v>
      </c>
      <c r="F116" s="290">
        <v>21569.82</v>
      </c>
      <c r="G116" s="290">
        <v>91669.252500000002</v>
      </c>
      <c r="H116" s="285">
        <v>8.7522925228220361E-2</v>
      </c>
      <c r="I116" s="39"/>
      <c r="J116" s="5"/>
    </row>
    <row r="117" spans="1:10" s="40" customFormat="1" ht="10.5" customHeight="1" x14ac:dyDescent="0.25">
      <c r="A117" s="38"/>
      <c r="B117" s="16" t="s">
        <v>418</v>
      </c>
      <c r="C117" s="289"/>
      <c r="D117" s="289">
        <v>70056</v>
      </c>
      <c r="E117" s="289">
        <v>70056</v>
      </c>
      <c r="F117" s="290"/>
      <c r="G117" s="290">
        <v>5740</v>
      </c>
      <c r="H117" s="285">
        <v>-0.30715915600924448</v>
      </c>
      <c r="I117" s="39"/>
      <c r="J117" s="5"/>
    </row>
    <row r="118" spans="1:10" ht="10.5" customHeight="1" x14ac:dyDescent="0.2">
      <c r="B118" s="16" t="s">
        <v>441</v>
      </c>
      <c r="C118" s="289"/>
      <c r="D118" s="289">
        <v>9370539.4795860015</v>
      </c>
      <c r="E118" s="289">
        <v>9370539.4795860015</v>
      </c>
      <c r="F118" s="290"/>
      <c r="G118" s="290"/>
      <c r="H118" s="179">
        <v>0.13017032989572641</v>
      </c>
      <c r="I118" s="34"/>
    </row>
    <row r="119" spans="1:10" ht="10.5" customHeight="1" x14ac:dyDescent="0.2">
      <c r="B119" s="16" t="s">
        <v>346</v>
      </c>
      <c r="C119" s="289"/>
      <c r="D119" s="289"/>
      <c r="E119" s="289"/>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2480352.1300000004</v>
      </c>
      <c r="D123" s="289">
        <v>1359388.78</v>
      </c>
      <c r="E123" s="289">
        <v>3839740.9099999997</v>
      </c>
      <c r="F123" s="290">
        <v>136432.62999999998</v>
      </c>
      <c r="G123" s="290">
        <v>26313.170000000002</v>
      </c>
      <c r="H123" s="179">
        <v>-9.8227389870524373E-3</v>
      </c>
      <c r="I123" s="34"/>
    </row>
    <row r="124" spans="1:10" s="28" customFormat="1" ht="10.5" customHeight="1" x14ac:dyDescent="0.2">
      <c r="A124" s="24"/>
      <c r="B124" s="16" t="s">
        <v>94</v>
      </c>
      <c r="C124" s="289">
        <v>27818.599999999995</v>
      </c>
      <c r="D124" s="289">
        <v>664035.53</v>
      </c>
      <c r="E124" s="289">
        <v>691854.13</v>
      </c>
      <c r="F124" s="290"/>
      <c r="G124" s="290">
        <v>2328.4499999999998</v>
      </c>
      <c r="H124" s="179">
        <v>-0.10199775330096128</v>
      </c>
      <c r="I124" s="27"/>
      <c r="J124" s="5"/>
    </row>
    <row r="125" spans="1:10" ht="10.5" customHeight="1" x14ac:dyDescent="0.2">
      <c r="B125" s="16" t="s">
        <v>92</v>
      </c>
      <c r="C125" s="289">
        <v>105585.42999999998</v>
      </c>
      <c r="D125" s="289">
        <v>16023.36</v>
      </c>
      <c r="E125" s="289">
        <v>121608.78999999996</v>
      </c>
      <c r="F125" s="290">
        <v>1144.97</v>
      </c>
      <c r="G125" s="290">
        <v>239.55</v>
      </c>
      <c r="H125" s="179">
        <v>-0.28425285283489587</v>
      </c>
      <c r="I125" s="34"/>
    </row>
    <row r="126" spans="1:10" ht="10.5" customHeight="1" x14ac:dyDescent="0.2">
      <c r="B126" s="16" t="s">
        <v>93</v>
      </c>
      <c r="C126" s="289">
        <v>180221.53</v>
      </c>
      <c r="D126" s="289">
        <v>24393.02</v>
      </c>
      <c r="E126" s="289">
        <v>204614.55000000002</v>
      </c>
      <c r="F126" s="290">
        <v>1188.2</v>
      </c>
      <c r="G126" s="290">
        <v>90</v>
      </c>
      <c r="H126" s="179">
        <v>-0.21115516145418356</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6300</v>
      </c>
      <c r="E129" s="289">
        <v>6300</v>
      </c>
      <c r="F129" s="290">
        <v>6150</v>
      </c>
      <c r="G129" s="290"/>
      <c r="H129" s="179">
        <v>0.16666666666666674</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2532107.8629500004</v>
      </c>
      <c r="E131" s="289">
        <v>2532107.8629500004</v>
      </c>
      <c r="F131" s="290"/>
      <c r="G131" s="290"/>
      <c r="H131" s="179">
        <v>6.1853979067696185E-2</v>
      </c>
      <c r="I131" s="34"/>
    </row>
    <row r="132" spans="1:11" ht="10.5" customHeight="1" x14ac:dyDescent="0.2">
      <c r="B132" s="16" t="s">
        <v>420</v>
      </c>
      <c r="C132" s="289"/>
      <c r="D132" s="289">
        <v>2376271.7992850002</v>
      </c>
      <c r="E132" s="289">
        <v>2376271.7992850002</v>
      </c>
      <c r="F132" s="290"/>
      <c r="G132" s="290"/>
      <c r="H132" s="179">
        <v>-0.23627070221954904</v>
      </c>
      <c r="I132" s="34"/>
    </row>
    <row r="133" spans="1:11" ht="10.5" customHeight="1" x14ac:dyDescent="0.2">
      <c r="B133" s="574" t="s">
        <v>449</v>
      </c>
      <c r="C133" s="289"/>
      <c r="D133" s="289">
        <v>4805</v>
      </c>
      <c r="E133" s="289">
        <v>4805</v>
      </c>
      <c r="F133" s="290"/>
      <c r="G133" s="290"/>
      <c r="H133" s="179">
        <v>-0.70588595352936856</v>
      </c>
      <c r="I133" s="34"/>
    </row>
    <row r="134" spans="1:11" ht="10.5" customHeight="1" x14ac:dyDescent="0.2">
      <c r="B134" s="16" t="s">
        <v>99</v>
      </c>
      <c r="C134" s="289">
        <v>490080.8700000004</v>
      </c>
      <c r="D134" s="289">
        <v>558342.88096500013</v>
      </c>
      <c r="E134" s="289">
        <v>1048423.7509650006</v>
      </c>
      <c r="F134" s="290">
        <v>192405.019054</v>
      </c>
      <c r="G134" s="290">
        <v>4077.0549830000004</v>
      </c>
      <c r="H134" s="179">
        <v>-4.7941800176855676E-2</v>
      </c>
      <c r="I134" s="34"/>
    </row>
    <row r="135" spans="1:11" ht="10.5" customHeight="1" x14ac:dyDescent="0.2">
      <c r="B135" s="16" t="s">
        <v>283</v>
      </c>
      <c r="C135" s="289"/>
      <c r="D135" s="289">
        <v>-2719920</v>
      </c>
      <c r="E135" s="289">
        <v>-2719920</v>
      </c>
      <c r="F135" s="290">
        <v>-19296</v>
      </c>
      <c r="G135" s="290">
        <v>-20424</v>
      </c>
      <c r="H135" s="179">
        <v>9.1072756636284113E-2</v>
      </c>
      <c r="I135" s="34"/>
    </row>
    <row r="136" spans="1:11" ht="10.5" customHeight="1" x14ac:dyDescent="0.2">
      <c r="B136" s="16" t="s">
        <v>279</v>
      </c>
      <c r="C136" s="289">
        <v>76</v>
      </c>
      <c r="D136" s="289">
        <v>-48082523</v>
      </c>
      <c r="E136" s="289">
        <v>-48082447</v>
      </c>
      <c r="F136" s="290">
        <v>-87876</v>
      </c>
      <c r="G136" s="290">
        <v>-324054</v>
      </c>
      <c r="H136" s="179">
        <v>0.81351015163235885</v>
      </c>
      <c r="I136" s="34"/>
    </row>
    <row r="137" spans="1:11" s="28" customFormat="1" ht="10.5" customHeight="1" x14ac:dyDescent="0.2">
      <c r="A137" s="24"/>
      <c r="B137" s="29" t="s">
        <v>113</v>
      </c>
      <c r="C137" s="291">
        <v>657997181.72999907</v>
      </c>
      <c r="D137" s="291">
        <v>1069051287.6223156</v>
      </c>
      <c r="E137" s="291">
        <v>1727048469.3523149</v>
      </c>
      <c r="F137" s="292">
        <v>391949790.98905385</v>
      </c>
      <c r="G137" s="292">
        <v>8988919.8797329981</v>
      </c>
      <c r="H137" s="178">
        <v>3.6842638658985516E-2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2593714.9700000007</v>
      </c>
      <c r="D140" s="289">
        <v>239349.65999999992</v>
      </c>
      <c r="E140" s="289">
        <v>2833064.6300000008</v>
      </c>
      <c r="F140" s="290">
        <v>197.16000000000003</v>
      </c>
      <c r="G140" s="290">
        <v>17954.78</v>
      </c>
      <c r="H140" s="179">
        <v>8.4992638782035668E-2</v>
      </c>
      <c r="I140" s="34"/>
    </row>
    <row r="141" spans="1:11" ht="10.5" customHeight="1" x14ac:dyDescent="0.2">
      <c r="B141" s="16" t="s">
        <v>100</v>
      </c>
      <c r="C141" s="289">
        <v>65584.589999999924</v>
      </c>
      <c r="D141" s="289">
        <v>33024.279999999992</v>
      </c>
      <c r="E141" s="289">
        <v>98608.869999999923</v>
      </c>
      <c r="F141" s="290"/>
      <c r="G141" s="290">
        <v>423.52</v>
      </c>
      <c r="H141" s="179">
        <v>0.28336123460218965</v>
      </c>
      <c r="I141" s="34"/>
    </row>
    <row r="142" spans="1:11" ht="10.5" customHeight="1" x14ac:dyDescent="0.2">
      <c r="B142" s="16" t="s">
        <v>177</v>
      </c>
      <c r="C142" s="289">
        <v>290395.08000000031</v>
      </c>
      <c r="D142" s="289">
        <v>1240.9300000000003</v>
      </c>
      <c r="E142" s="289">
        <v>291636.0100000003</v>
      </c>
      <c r="F142" s="290">
        <v>159.35999999999999</v>
      </c>
      <c r="G142" s="290">
        <v>1608.06</v>
      </c>
      <c r="H142" s="179">
        <v>0.29037594859239024</v>
      </c>
      <c r="I142" s="34"/>
    </row>
    <row r="143" spans="1:11" ht="10.5" customHeight="1" x14ac:dyDescent="0.2">
      <c r="B143" s="16" t="s">
        <v>22</v>
      </c>
      <c r="C143" s="289">
        <v>6081952.3199999975</v>
      </c>
      <c r="D143" s="289">
        <v>1103563.0403500006</v>
      </c>
      <c r="E143" s="289">
        <v>7185515.3603499979</v>
      </c>
      <c r="F143" s="290">
        <v>808.09999999999991</v>
      </c>
      <c r="G143" s="290">
        <v>41042.672500000001</v>
      </c>
      <c r="H143" s="179">
        <v>0.16504383888793384</v>
      </c>
      <c r="I143" s="34"/>
    </row>
    <row r="144" spans="1:11" ht="10.5" customHeight="1" x14ac:dyDescent="0.2">
      <c r="B144" s="16" t="s">
        <v>381</v>
      </c>
      <c r="C144" s="289">
        <v>172925.48</v>
      </c>
      <c r="D144" s="289">
        <v>21116.629999999997</v>
      </c>
      <c r="E144" s="289">
        <v>194042.11000000002</v>
      </c>
      <c r="F144" s="290"/>
      <c r="G144" s="290">
        <v>1061.5</v>
      </c>
      <c r="H144" s="179">
        <v>0.4620110864954674</v>
      </c>
      <c r="I144" s="34"/>
    </row>
    <row r="145" spans="2:11" ht="10.5" customHeight="1" x14ac:dyDescent="0.2">
      <c r="B145" s="37" t="s">
        <v>312</v>
      </c>
      <c r="C145" s="289"/>
      <c r="D145" s="289">
        <v>225513.52840000001</v>
      </c>
      <c r="E145" s="289">
        <v>225513.52840000001</v>
      </c>
      <c r="F145" s="290"/>
      <c r="G145" s="290"/>
      <c r="H145" s="179">
        <v>-0.18637402929352509</v>
      </c>
      <c r="I145" s="34"/>
    </row>
    <row r="146" spans="2:11" ht="10.5" customHeight="1" x14ac:dyDescent="0.2">
      <c r="B146" s="16" t="s">
        <v>385</v>
      </c>
      <c r="C146" s="289">
        <v>3568993.2099999981</v>
      </c>
      <c r="D146" s="289">
        <v>131720.21999999983</v>
      </c>
      <c r="E146" s="289">
        <v>3700713.4299999978</v>
      </c>
      <c r="F146" s="290">
        <v>958.28000000000009</v>
      </c>
      <c r="G146" s="290">
        <v>23153.030000000002</v>
      </c>
      <c r="H146" s="179">
        <v>0.14292686692713907</v>
      </c>
      <c r="I146" s="34"/>
    </row>
    <row r="147" spans="2:11" ht="10.5" customHeight="1" x14ac:dyDescent="0.2">
      <c r="B147" s="16" t="s">
        <v>382</v>
      </c>
      <c r="C147" s="289"/>
      <c r="D147" s="289">
        <v>50</v>
      </c>
      <c r="E147" s="289">
        <v>50</v>
      </c>
      <c r="F147" s="290"/>
      <c r="G147" s="290"/>
      <c r="H147" s="179"/>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24.5</v>
      </c>
      <c r="D150" s="289">
        <v>102063.37682399999</v>
      </c>
      <c r="E150" s="289">
        <v>102087.87682399999</v>
      </c>
      <c r="F150" s="290">
        <v>558.36294999999996</v>
      </c>
      <c r="G150" s="290">
        <v>335.65879999999999</v>
      </c>
      <c r="H150" s="179"/>
      <c r="I150" s="34"/>
    </row>
    <row r="151" spans="2:11" ht="10.5" customHeight="1" x14ac:dyDescent="0.2">
      <c r="B151" s="41" t="s">
        <v>120</v>
      </c>
      <c r="C151" s="293">
        <v>12773590.149999995</v>
      </c>
      <c r="D151" s="293">
        <v>1857641.6655740002</v>
      </c>
      <c r="E151" s="293">
        <v>14631231.815573998</v>
      </c>
      <c r="F151" s="294">
        <v>2681.2629500000003</v>
      </c>
      <c r="G151" s="294">
        <v>85579.221300000005</v>
      </c>
      <c r="H151" s="286">
        <v>0.11152782433990494</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DE SEPTEMBRE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103581417.63000007</v>
      </c>
      <c r="D164" s="289">
        <v>11308969.589999989</v>
      </c>
      <c r="E164" s="289">
        <v>114890387.22000007</v>
      </c>
      <c r="F164" s="290">
        <v>176835.19000000003</v>
      </c>
      <c r="G164" s="290">
        <v>947209.67999999993</v>
      </c>
      <c r="H164" s="179">
        <v>-8.3981095159831098E-2</v>
      </c>
      <c r="I164" s="36"/>
      <c r="J164" s="5"/>
    </row>
    <row r="165" spans="1:10" s="28" customFormat="1" ht="10.5" customHeight="1" x14ac:dyDescent="0.2">
      <c r="A165" s="24"/>
      <c r="B165" s="16" t="s">
        <v>117</v>
      </c>
      <c r="C165" s="289">
        <v>54956331.469999984</v>
      </c>
      <c r="D165" s="289">
        <v>7362404.959999999</v>
      </c>
      <c r="E165" s="289">
        <v>62318736.429999985</v>
      </c>
      <c r="F165" s="290">
        <v>3940.8799999999997</v>
      </c>
      <c r="G165" s="290">
        <v>473401.01000000018</v>
      </c>
      <c r="H165" s="179">
        <v>-0.13994950511905979</v>
      </c>
      <c r="I165" s="36"/>
      <c r="J165" s="5"/>
    </row>
    <row r="166" spans="1:10" s="28" customFormat="1" ht="10.5" customHeight="1" x14ac:dyDescent="0.2">
      <c r="A166" s="24"/>
      <c r="B166" s="16" t="s">
        <v>118</v>
      </c>
      <c r="C166" s="289">
        <v>1987017.6299999997</v>
      </c>
      <c r="D166" s="289">
        <v>46772886.329999998</v>
      </c>
      <c r="E166" s="289">
        <v>48759903.960000001</v>
      </c>
      <c r="F166" s="290"/>
      <c r="G166" s="290">
        <v>253815.24</v>
      </c>
      <c r="H166" s="179">
        <v>-8.0556625575461949E-3</v>
      </c>
      <c r="I166" s="36"/>
      <c r="J166" s="5"/>
    </row>
    <row r="167" spans="1:10" s="28" customFormat="1" ht="10.5" customHeight="1" x14ac:dyDescent="0.2">
      <c r="A167" s="24"/>
      <c r="B167" s="16" t="s">
        <v>166</v>
      </c>
      <c r="C167" s="289">
        <v>18464649.709999967</v>
      </c>
      <c r="D167" s="289">
        <v>1543031.7899999972</v>
      </c>
      <c r="E167" s="289">
        <v>20007681.499999966</v>
      </c>
      <c r="F167" s="290">
        <v>1847.1599999999996</v>
      </c>
      <c r="G167" s="290">
        <v>152773.59000000003</v>
      </c>
      <c r="H167" s="179">
        <v>-8.6172157942827843E-2</v>
      </c>
      <c r="I167" s="36"/>
      <c r="J167" s="5"/>
    </row>
    <row r="168" spans="1:10" s="28" customFormat="1" ht="10.5" customHeight="1" x14ac:dyDescent="0.2">
      <c r="A168" s="24"/>
      <c r="B168" s="16" t="s">
        <v>22</v>
      </c>
      <c r="C168" s="289">
        <v>12655202.460000034</v>
      </c>
      <c r="D168" s="289">
        <v>1509758.36</v>
      </c>
      <c r="E168" s="289">
        <v>14164960.820000034</v>
      </c>
      <c r="F168" s="290">
        <v>397.79999999999995</v>
      </c>
      <c r="G168" s="290">
        <v>96232.49</v>
      </c>
      <c r="H168" s="179">
        <v>-0.11180354118993885</v>
      </c>
      <c r="I168" s="36"/>
      <c r="J168" s="5"/>
    </row>
    <row r="169" spans="1:10" s="28" customFormat="1" ht="10.5" customHeight="1" x14ac:dyDescent="0.2">
      <c r="A169" s="24"/>
      <c r="B169" s="16" t="s">
        <v>115</v>
      </c>
      <c r="C169" s="289">
        <v>9986545.0500000156</v>
      </c>
      <c r="D169" s="289">
        <v>9117332.7499999925</v>
      </c>
      <c r="E169" s="289">
        <v>19103877.800000008</v>
      </c>
      <c r="F169" s="290">
        <v>1195939.9299999983</v>
      </c>
      <c r="G169" s="290">
        <v>116869.14999999997</v>
      </c>
      <c r="H169" s="179">
        <v>-1.6052194928848129E-2</v>
      </c>
      <c r="I169" s="36"/>
      <c r="J169" s="5"/>
    </row>
    <row r="170" spans="1:10" s="28" customFormat="1" ht="10.5" customHeight="1" x14ac:dyDescent="0.2">
      <c r="A170" s="24"/>
      <c r="B170" s="16" t="s">
        <v>114</v>
      </c>
      <c r="C170" s="289">
        <v>126453.45999999988</v>
      </c>
      <c r="D170" s="289">
        <v>6438920.8099999903</v>
      </c>
      <c r="E170" s="289">
        <v>6565374.2699999912</v>
      </c>
      <c r="F170" s="290">
        <v>1763.36</v>
      </c>
      <c r="G170" s="290">
        <v>40297.980000000003</v>
      </c>
      <c r="H170" s="179">
        <v>9.0236480898001847E-2</v>
      </c>
      <c r="I170" s="36"/>
      <c r="J170" s="5"/>
    </row>
    <row r="171" spans="1:10" s="28" customFormat="1" ht="10.5" customHeight="1" x14ac:dyDescent="0.2">
      <c r="A171" s="24"/>
      <c r="B171" s="16" t="s">
        <v>100</v>
      </c>
      <c r="C171" s="289">
        <v>3060.5200000000018</v>
      </c>
      <c r="D171" s="289">
        <v>3356.5099999999998</v>
      </c>
      <c r="E171" s="289">
        <v>6417.0300000000016</v>
      </c>
      <c r="F171" s="290"/>
      <c r="G171" s="290"/>
      <c r="H171" s="179">
        <v>6.8008008774368189E-2</v>
      </c>
      <c r="I171" s="36"/>
      <c r="J171" s="5"/>
    </row>
    <row r="172" spans="1:10" s="28" customFormat="1" ht="10.5" customHeight="1" x14ac:dyDescent="0.2">
      <c r="A172" s="24"/>
      <c r="B172" s="16" t="s">
        <v>283</v>
      </c>
      <c r="C172" s="289"/>
      <c r="D172" s="289">
        <v>-11784</v>
      </c>
      <c r="E172" s="289">
        <v>-11784</v>
      </c>
      <c r="F172" s="290"/>
      <c r="G172" s="290">
        <v>-312</v>
      </c>
      <c r="H172" s="179">
        <v>0.29551451187335087</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100471.766925</v>
      </c>
      <c r="E174" s="289">
        <v>100471.766925</v>
      </c>
      <c r="F174" s="290"/>
      <c r="G174" s="290"/>
      <c r="H174" s="179">
        <v>0.78213927069277633</v>
      </c>
      <c r="I174" s="36"/>
      <c r="J174" s="5"/>
    </row>
    <row r="175" spans="1:10" s="28" customFormat="1" ht="12.75" customHeight="1" x14ac:dyDescent="0.2">
      <c r="A175" s="24"/>
      <c r="B175" s="16" t="s">
        <v>374</v>
      </c>
      <c r="C175" s="289">
        <v>121289.47</v>
      </c>
      <c r="D175" s="289">
        <v>96083.812500000029</v>
      </c>
      <c r="E175" s="289">
        <v>217373.28250000003</v>
      </c>
      <c r="F175" s="290"/>
      <c r="G175" s="290">
        <v>372</v>
      </c>
      <c r="H175" s="179">
        <v>-0.15883448152285773</v>
      </c>
      <c r="I175" s="36"/>
      <c r="J175" s="5"/>
    </row>
    <row r="176" spans="1:10" s="28" customFormat="1" ht="12.75" customHeight="1" x14ac:dyDescent="0.2">
      <c r="A176" s="24"/>
      <c r="B176" s="574" t="s">
        <v>451</v>
      </c>
      <c r="C176" s="289"/>
      <c r="D176" s="289">
        <v>22152</v>
      </c>
      <c r="E176" s="289">
        <v>22152</v>
      </c>
      <c r="F176" s="290"/>
      <c r="G176" s="290"/>
      <c r="H176" s="179"/>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39188</v>
      </c>
      <c r="E178" s="289">
        <v>39188</v>
      </c>
      <c r="F178" s="290"/>
      <c r="G178" s="290"/>
      <c r="H178" s="179">
        <v>8.0690530031437779E-2</v>
      </c>
      <c r="I178" s="36"/>
    </row>
    <row r="179" spans="1:11" s="28" customFormat="1" ht="14.25" customHeight="1" x14ac:dyDescent="0.2">
      <c r="A179" s="24"/>
      <c r="B179" s="35" t="s">
        <v>119</v>
      </c>
      <c r="C179" s="291">
        <v>201881967.40000007</v>
      </c>
      <c r="D179" s="291">
        <v>84302772.679424971</v>
      </c>
      <c r="E179" s="291">
        <v>286184740.07942504</v>
      </c>
      <c r="F179" s="292">
        <v>1380724.3199999982</v>
      </c>
      <c r="G179" s="292">
        <v>2080659.1400000001</v>
      </c>
      <c r="H179" s="178">
        <v>-7.8804677507175014E-2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18950929.789999984</v>
      </c>
      <c r="D182" s="289">
        <v>13134454.71025</v>
      </c>
      <c r="E182" s="289">
        <v>32085384.500249982</v>
      </c>
      <c r="F182" s="290"/>
      <c r="G182" s="290">
        <v>123413.63</v>
      </c>
      <c r="H182" s="179">
        <v>0.1340550813823449</v>
      </c>
      <c r="I182" s="36"/>
      <c r="J182" s="5"/>
    </row>
    <row r="183" spans="1:11" s="28" customFormat="1" ht="10.5" customHeight="1" x14ac:dyDescent="0.2">
      <c r="A183" s="24"/>
      <c r="B183" s="16" t="s">
        <v>387</v>
      </c>
      <c r="C183" s="289">
        <v>10369.75215</v>
      </c>
      <c r="D183" s="289">
        <v>43819.378499999992</v>
      </c>
      <c r="E183" s="289">
        <v>54189.130649999992</v>
      </c>
      <c r="F183" s="290"/>
      <c r="G183" s="290">
        <v>121.08314999999999</v>
      </c>
      <c r="H183" s="179">
        <v>-0.62688740053027114</v>
      </c>
      <c r="I183" s="36"/>
      <c r="J183" s="5"/>
    </row>
    <row r="184" spans="1:11" s="28" customFormat="1" ht="10.5" customHeight="1" x14ac:dyDescent="0.2">
      <c r="A184" s="24"/>
      <c r="B184" s="16" t="s">
        <v>104</v>
      </c>
      <c r="C184" s="289">
        <v>17619637.580000009</v>
      </c>
      <c r="D184" s="289">
        <v>10819054.430000002</v>
      </c>
      <c r="E184" s="289">
        <v>28438692.010000009</v>
      </c>
      <c r="F184" s="290"/>
      <c r="G184" s="290">
        <v>121160.44</v>
      </c>
      <c r="H184" s="179">
        <v>9.1457940690961026E-2</v>
      </c>
      <c r="I184" s="36"/>
      <c r="J184" s="5"/>
    </row>
    <row r="185" spans="1:11" s="28" customFormat="1" ht="10.5" customHeight="1" x14ac:dyDescent="0.2">
      <c r="A185" s="24"/>
      <c r="B185" s="33" t="s">
        <v>106</v>
      </c>
      <c r="C185" s="289">
        <v>14337531.510000009</v>
      </c>
      <c r="D185" s="289">
        <v>9949817.8400000017</v>
      </c>
      <c r="E185" s="289">
        <v>24287349.350000013</v>
      </c>
      <c r="F185" s="290"/>
      <c r="G185" s="290">
        <v>112001.34</v>
      </c>
      <c r="H185" s="179">
        <v>0.11874902744234972</v>
      </c>
      <c r="I185" s="36"/>
      <c r="J185" s="5"/>
    </row>
    <row r="186" spans="1:11" s="28" customFormat="1" ht="10.5" customHeight="1" x14ac:dyDescent="0.2">
      <c r="A186" s="24"/>
      <c r="B186" s="33" t="s">
        <v>304</v>
      </c>
      <c r="C186" s="289">
        <v>308873.77000000019</v>
      </c>
      <c r="D186" s="289">
        <v>872870.67999999993</v>
      </c>
      <c r="E186" s="289">
        <v>1181744.4500000002</v>
      </c>
      <c r="F186" s="290"/>
      <c r="G186" s="290">
        <v>16037.72</v>
      </c>
      <c r="H186" s="179">
        <v>0.14053854866606041</v>
      </c>
      <c r="I186" s="36"/>
      <c r="J186" s="5"/>
    </row>
    <row r="187" spans="1:11" s="28" customFormat="1" ht="10.5" customHeight="1" x14ac:dyDescent="0.2">
      <c r="A187" s="24"/>
      <c r="B187" s="33" t="s">
        <v>305</v>
      </c>
      <c r="C187" s="289">
        <v>594.63</v>
      </c>
      <c r="D187" s="289">
        <v>914.36000000000013</v>
      </c>
      <c r="E187" s="289">
        <v>1508.99</v>
      </c>
      <c r="F187" s="290"/>
      <c r="G187" s="290">
        <v>40.32</v>
      </c>
      <c r="H187" s="179">
        <v>0.57892038379843247</v>
      </c>
      <c r="I187" s="36"/>
      <c r="J187" s="5"/>
    </row>
    <row r="188" spans="1:11" s="28" customFormat="1" ht="10.5" customHeight="1" x14ac:dyDescent="0.2">
      <c r="A188" s="24"/>
      <c r="B188" s="33" t="s">
        <v>306</v>
      </c>
      <c r="C188" s="289">
        <v>4017.6900000000005</v>
      </c>
      <c r="D188" s="289">
        <v>268923.33999999997</v>
      </c>
      <c r="E188" s="289">
        <v>272941.02999999997</v>
      </c>
      <c r="F188" s="290"/>
      <c r="G188" s="290">
        <v>3240.3599999999997</v>
      </c>
      <c r="H188" s="179">
        <v>-0.29802244920570919</v>
      </c>
      <c r="I188" s="36"/>
      <c r="J188" s="5"/>
    </row>
    <row r="189" spans="1:11" s="28" customFormat="1" ht="10.5" customHeight="1" x14ac:dyDescent="0.2">
      <c r="A189" s="24"/>
      <c r="B189" s="33" t="s">
        <v>307</v>
      </c>
      <c r="C189" s="289">
        <v>1665031.9300000025</v>
      </c>
      <c r="D189" s="289">
        <v>910744.46999999986</v>
      </c>
      <c r="E189" s="289">
        <v>2575776.4000000022</v>
      </c>
      <c r="F189" s="290"/>
      <c r="G189" s="290">
        <v>8843.4400000000023</v>
      </c>
      <c r="H189" s="179">
        <v>4.5125078390680029E-2</v>
      </c>
      <c r="I189" s="36"/>
      <c r="J189" s="5"/>
    </row>
    <row r="190" spans="1:11" s="28" customFormat="1" ht="10.5" customHeight="1" x14ac:dyDescent="0.2">
      <c r="A190" s="24"/>
      <c r="B190" s="33" t="s">
        <v>308</v>
      </c>
      <c r="C190" s="289">
        <v>2433455.1400000006</v>
      </c>
      <c r="D190" s="289">
        <v>937833.51</v>
      </c>
      <c r="E190" s="289">
        <v>3371288.6500000004</v>
      </c>
      <c r="F190" s="290"/>
      <c r="G190" s="290">
        <v>13486.75</v>
      </c>
      <c r="H190" s="179">
        <v>2.8695046493386389E-2</v>
      </c>
      <c r="I190" s="36"/>
      <c r="J190" s="5"/>
    </row>
    <row r="191" spans="1:11" s="28" customFormat="1" ht="10.5" customHeight="1" x14ac:dyDescent="0.2">
      <c r="A191" s="24"/>
      <c r="B191" s="33" t="s">
        <v>309</v>
      </c>
      <c r="C191" s="289">
        <v>9925558.3500000052</v>
      </c>
      <c r="D191" s="289">
        <v>6958531.4800000023</v>
      </c>
      <c r="E191" s="289">
        <v>16884089.830000006</v>
      </c>
      <c r="F191" s="290"/>
      <c r="G191" s="290">
        <v>70352.75</v>
      </c>
      <c r="H191" s="179">
        <v>0.16108333505109806</v>
      </c>
      <c r="I191" s="36"/>
      <c r="J191" s="5"/>
    </row>
    <row r="192" spans="1:11" ht="10.5" customHeight="1" x14ac:dyDescent="0.2">
      <c r="B192" s="33" t="s">
        <v>105</v>
      </c>
      <c r="C192" s="289">
        <v>3282106.07</v>
      </c>
      <c r="D192" s="289">
        <v>869236.5900000002</v>
      </c>
      <c r="E192" s="289">
        <v>4151342.66</v>
      </c>
      <c r="F192" s="290"/>
      <c r="G192" s="290">
        <v>9159.0999999999985</v>
      </c>
      <c r="H192" s="179">
        <v>-4.4858273073509203E-2</v>
      </c>
      <c r="I192" s="34"/>
    </row>
    <row r="193" spans="1:10" ht="10.5" customHeight="1" x14ac:dyDescent="0.2">
      <c r="B193" s="16" t="s">
        <v>116</v>
      </c>
      <c r="C193" s="289">
        <v>19072178.439999994</v>
      </c>
      <c r="D193" s="289">
        <v>2404967.5299999998</v>
      </c>
      <c r="E193" s="289">
        <v>21477145.969999991</v>
      </c>
      <c r="F193" s="290"/>
      <c r="G193" s="290">
        <v>66507.430000000008</v>
      </c>
      <c r="H193" s="179">
        <v>-6.2197391102400079E-2</v>
      </c>
      <c r="I193" s="34"/>
    </row>
    <row r="194" spans="1:10" ht="10.5" customHeight="1" x14ac:dyDescent="0.2">
      <c r="B194" s="16" t="s">
        <v>117</v>
      </c>
      <c r="C194" s="289">
        <v>11126166.98</v>
      </c>
      <c r="D194" s="289">
        <v>2073792.2500000005</v>
      </c>
      <c r="E194" s="289">
        <v>13199959.23</v>
      </c>
      <c r="F194" s="290"/>
      <c r="G194" s="290">
        <v>40311.230000000003</v>
      </c>
      <c r="H194" s="179">
        <v>-0.14277023925180687</v>
      </c>
      <c r="I194" s="34"/>
    </row>
    <row r="195" spans="1:10" ht="10.5" customHeight="1" x14ac:dyDescent="0.2">
      <c r="B195" s="16" t="s">
        <v>118</v>
      </c>
      <c r="C195" s="289">
        <v>215692.50999999998</v>
      </c>
      <c r="D195" s="289">
        <v>5013735.129999999</v>
      </c>
      <c r="E195" s="289">
        <v>5229427.6399999987</v>
      </c>
      <c r="F195" s="290"/>
      <c r="G195" s="290">
        <v>4153.8</v>
      </c>
      <c r="H195" s="179">
        <v>9.0101433095793659E-2</v>
      </c>
      <c r="I195" s="34"/>
    </row>
    <row r="196" spans="1:10" s="28" customFormat="1" ht="10.5" customHeight="1" x14ac:dyDescent="0.2">
      <c r="A196" s="24"/>
      <c r="B196" s="16" t="s">
        <v>115</v>
      </c>
      <c r="C196" s="289">
        <v>1755822.3200000015</v>
      </c>
      <c r="D196" s="289">
        <v>2280139.81</v>
      </c>
      <c r="E196" s="289">
        <v>4035962.1300000013</v>
      </c>
      <c r="F196" s="290"/>
      <c r="G196" s="290">
        <v>11059.080000000002</v>
      </c>
      <c r="H196" s="179">
        <v>-6.0810821958645844E-2</v>
      </c>
      <c r="I196" s="36"/>
      <c r="J196" s="5"/>
    </row>
    <row r="197" spans="1:10" s="28" customFormat="1" ht="10.5" customHeight="1" x14ac:dyDescent="0.2">
      <c r="A197" s="24"/>
      <c r="B197" s="16" t="s">
        <v>114</v>
      </c>
      <c r="C197" s="289">
        <v>11943.309999999994</v>
      </c>
      <c r="D197" s="289">
        <v>1653267.6500000008</v>
      </c>
      <c r="E197" s="289">
        <v>1665210.9600000009</v>
      </c>
      <c r="F197" s="290"/>
      <c r="G197" s="290">
        <v>4018.5000000000009</v>
      </c>
      <c r="H197" s="179">
        <v>-0.12208754314373338</v>
      </c>
      <c r="I197" s="36"/>
      <c r="J197" s="5"/>
    </row>
    <row r="198" spans="1:10" s="28" customFormat="1" ht="10.5" customHeight="1" x14ac:dyDescent="0.2">
      <c r="A198" s="24"/>
      <c r="B198" s="16" t="s">
        <v>95</v>
      </c>
      <c r="C198" s="289">
        <v>117016.05000000008</v>
      </c>
      <c r="D198" s="289">
        <v>738504.33999999985</v>
      </c>
      <c r="E198" s="289">
        <v>855520.3899999999</v>
      </c>
      <c r="F198" s="290"/>
      <c r="G198" s="290">
        <v>1581.76</v>
      </c>
      <c r="H198" s="179">
        <v>-2.1883617694505197E-2</v>
      </c>
      <c r="I198" s="36"/>
      <c r="J198" s="5"/>
    </row>
    <row r="199" spans="1:10" ht="10.5" customHeight="1" x14ac:dyDescent="0.2">
      <c r="B199" s="16" t="s">
        <v>381</v>
      </c>
      <c r="C199" s="289">
        <v>8912284</v>
      </c>
      <c r="D199" s="289">
        <v>1407219.0499999998</v>
      </c>
      <c r="E199" s="289">
        <v>10319503.049999999</v>
      </c>
      <c r="F199" s="290"/>
      <c r="G199" s="290">
        <v>68641.7</v>
      </c>
      <c r="H199" s="179">
        <v>0.40473324956554557</v>
      </c>
      <c r="I199" s="20"/>
    </row>
    <row r="200" spans="1:10" ht="10.5" customHeight="1" x14ac:dyDescent="0.2">
      <c r="B200" s="16" t="s">
        <v>418</v>
      </c>
      <c r="C200" s="289"/>
      <c r="D200" s="289">
        <v>26933.955690000003</v>
      </c>
      <c r="E200" s="289">
        <v>26933.955690000003</v>
      </c>
      <c r="F200" s="290"/>
      <c r="G200" s="290"/>
      <c r="H200" s="179"/>
      <c r="I200" s="34"/>
    </row>
    <row r="201" spans="1:10" ht="10.5" customHeight="1" x14ac:dyDescent="0.2">
      <c r="B201" s="16" t="s">
        <v>441</v>
      </c>
      <c r="C201" s="289"/>
      <c r="D201" s="289">
        <v>219615.69</v>
      </c>
      <c r="E201" s="289">
        <v>219615.69</v>
      </c>
      <c r="F201" s="290"/>
      <c r="G201" s="290"/>
      <c r="H201" s="179">
        <v>0.61416015646532984</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1842649.4893099999</v>
      </c>
      <c r="E203" s="289">
        <v>1842649.4893099999</v>
      </c>
      <c r="F203" s="290"/>
      <c r="G203" s="290"/>
      <c r="H203" s="179"/>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55077.81</v>
      </c>
      <c r="D207" s="289">
        <v>412958.29999999993</v>
      </c>
      <c r="E207" s="289">
        <v>468036.10999999993</v>
      </c>
      <c r="F207" s="290"/>
      <c r="G207" s="290">
        <v>2010.35</v>
      </c>
      <c r="H207" s="179">
        <v>0.17883208112237492</v>
      </c>
      <c r="I207" s="34"/>
    </row>
    <row r="208" spans="1:10" ht="10.5" customHeight="1" x14ac:dyDescent="0.2">
      <c r="B208" s="16" t="s">
        <v>388</v>
      </c>
      <c r="C208" s="289">
        <v>4869.2478499999988</v>
      </c>
      <c r="D208" s="289">
        <v>25675.621500000005</v>
      </c>
      <c r="E208" s="289">
        <v>30544.869350000004</v>
      </c>
      <c r="F208" s="290"/>
      <c r="G208" s="290">
        <v>105.41685000000001</v>
      </c>
      <c r="H208" s="179"/>
      <c r="I208" s="34"/>
    </row>
    <row r="209" spans="1:10" ht="10.5" customHeight="1" x14ac:dyDescent="0.2">
      <c r="B209" s="16" t="s">
        <v>94</v>
      </c>
      <c r="C209" s="289">
        <v>728.84999999999991</v>
      </c>
      <c r="D209" s="289">
        <v>22618</v>
      </c>
      <c r="E209" s="289">
        <v>23346.85</v>
      </c>
      <c r="F209" s="290"/>
      <c r="G209" s="290"/>
      <c r="H209" s="179">
        <v>-3.6840923852418106E-3</v>
      </c>
      <c r="I209" s="34"/>
    </row>
    <row r="210" spans="1:10" ht="10.5" customHeight="1" x14ac:dyDescent="0.2">
      <c r="B210" s="16" t="s">
        <v>92</v>
      </c>
      <c r="C210" s="289">
        <v>13482.97</v>
      </c>
      <c r="D210" s="289">
        <v>2438.38</v>
      </c>
      <c r="E210" s="289">
        <v>15921.349999999999</v>
      </c>
      <c r="F210" s="290"/>
      <c r="G210" s="290"/>
      <c r="H210" s="179">
        <v>-0.56851108022167773</v>
      </c>
      <c r="I210" s="34"/>
    </row>
    <row r="211" spans="1:10" s="28" customFormat="1" ht="10.5" customHeight="1" x14ac:dyDescent="0.2">
      <c r="A211" s="24"/>
      <c r="B211" s="16" t="s">
        <v>93</v>
      </c>
      <c r="C211" s="289">
        <v>15648.93</v>
      </c>
      <c r="D211" s="289">
        <v>6405.75</v>
      </c>
      <c r="E211" s="289">
        <v>22054.68</v>
      </c>
      <c r="F211" s="290"/>
      <c r="G211" s="290"/>
      <c r="H211" s="179">
        <v>-0.27565532713890051</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107950.47999999995</v>
      </c>
      <c r="D213" s="289">
        <v>14048.05</v>
      </c>
      <c r="E213" s="289">
        <v>121998.52999999996</v>
      </c>
      <c r="F213" s="290"/>
      <c r="G213" s="290">
        <v>495.61</v>
      </c>
      <c r="H213" s="179">
        <v>0.12440896389626732</v>
      </c>
      <c r="I213" s="34"/>
    </row>
    <row r="214" spans="1:10" ht="10.5" customHeight="1" x14ac:dyDescent="0.2">
      <c r="B214" s="16" t="s">
        <v>107</v>
      </c>
      <c r="C214" s="289"/>
      <c r="D214" s="289">
        <v>500</v>
      </c>
      <c r="E214" s="289">
        <v>500</v>
      </c>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500</v>
      </c>
      <c r="E217" s="289">
        <v>500</v>
      </c>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8108.03</v>
      </c>
      <c r="D219" s="289">
        <v>37.200000000000003</v>
      </c>
      <c r="E219" s="289">
        <v>8145.23</v>
      </c>
      <c r="F219" s="290"/>
      <c r="G219" s="290">
        <v>26.04</v>
      </c>
      <c r="H219" s="179">
        <v>0.47486374418309896</v>
      </c>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236580.66</v>
      </c>
      <c r="D222" s="295">
        <v>126386.06</v>
      </c>
      <c r="E222" s="295">
        <v>362966.72</v>
      </c>
      <c r="F222" s="296"/>
      <c r="G222" s="296">
        <v>1044</v>
      </c>
      <c r="H222" s="190">
        <v>0.12639000115876731</v>
      </c>
      <c r="I222" s="47"/>
      <c r="J222" s="5"/>
    </row>
    <row r="223" spans="1:10" s="28" customFormat="1" ht="10.5" customHeight="1" x14ac:dyDescent="0.2">
      <c r="A223" s="24"/>
      <c r="B223" s="269" t="s">
        <v>382</v>
      </c>
      <c r="C223" s="295"/>
      <c r="D223" s="295"/>
      <c r="E223" s="295"/>
      <c r="F223" s="296"/>
      <c r="G223" s="296"/>
      <c r="H223" s="190"/>
      <c r="I223" s="47"/>
      <c r="J223" s="5"/>
    </row>
    <row r="224" spans="1:10" s="28" customFormat="1" ht="10.5" customHeight="1" x14ac:dyDescent="0.2">
      <c r="A224" s="24"/>
      <c r="B224" s="268" t="s">
        <v>255</v>
      </c>
      <c r="C224" s="295"/>
      <c r="D224" s="295">
        <v>450</v>
      </c>
      <c r="E224" s="295">
        <v>450</v>
      </c>
      <c r="F224" s="296"/>
      <c r="G224" s="296"/>
      <c r="H224" s="190">
        <v>0</v>
      </c>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5854242.2651220039</v>
      </c>
      <c r="E228" s="295">
        <v>5854242.2651220039</v>
      </c>
      <c r="F228" s="296"/>
      <c r="G228" s="296"/>
      <c r="H228" s="190">
        <v>0.2719006720015591</v>
      </c>
      <c r="I228" s="47"/>
      <c r="J228" s="5"/>
    </row>
    <row r="229" spans="1:11" s="28" customFormat="1" ht="10.5" customHeight="1" x14ac:dyDescent="0.2">
      <c r="A229" s="24"/>
      <c r="B229" s="16" t="s">
        <v>489</v>
      </c>
      <c r="C229" s="295"/>
      <c r="D229" s="295"/>
      <c r="E229" s="295"/>
      <c r="F229" s="296"/>
      <c r="G229" s="296"/>
      <c r="H229" s="190"/>
      <c r="I229" s="47"/>
      <c r="J229" s="5"/>
    </row>
    <row r="230" spans="1:11" s="28" customFormat="1" ht="10.5" customHeight="1" x14ac:dyDescent="0.2">
      <c r="A230" s="24"/>
      <c r="B230" s="16" t="s">
        <v>487</v>
      </c>
      <c r="C230" s="295"/>
      <c r="D230" s="295">
        <v>4806.4831000000004</v>
      </c>
      <c r="E230" s="295">
        <v>4806.4831000000004</v>
      </c>
      <c r="F230" s="296"/>
      <c r="G230" s="296"/>
      <c r="H230" s="190">
        <v>-0.23825949551348891</v>
      </c>
      <c r="I230" s="47"/>
      <c r="J230" s="5"/>
    </row>
    <row r="231" spans="1:11" s="28" customFormat="1" ht="10.5" customHeight="1" x14ac:dyDescent="0.2">
      <c r="A231" s="24"/>
      <c r="B231" s="16" t="s">
        <v>374</v>
      </c>
      <c r="C231" s="295">
        <v>12273.42</v>
      </c>
      <c r="D231" s="295">
        <v>8721.8250000000007</v>
      </c>
      <c r="E231" s="295">
        <v>20995.245000000003</v>
      </c>
      <c r="F231" s="296"/>
      <c r="G231" s="296">
        <v>18</v>
      </c>
      <c r="H231" s="190">
        <v>-0.11403010532347957</v>
      </c>
      <c r="I231" s="47"/>
      <c r="J231" s="5"/>
    </row>
    <row r="232" spans="1:11" s="28" customFormat="1" ht="10.5" customHeight="1" x14ac:dyDescent="0.2">
      <c r="A232" s="24"/>
      <c r="B232" s="16" t="s">
        <v>420</v>
      </c>
      <c r="C232" s="295"/>
      <c r="D232" s="295">
        <v>68579.377999999997</v>
      </c>
      <c r="E232" s="295">
        <v>68579.377999999997</v>
      </c>
      <c r="F232" s="296"/>
      <c r="G232" s="296"/>
      <c r="H232" s="190">
        <v>-0.35278661016789203</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11481.849999999999</v>
      </c>
      <c r="D235" s="295">
        <v>221228.62191100005</v>
      </c>
      <c r="E235" s="295">
        <v>232710.47191100006</v>
      </c>
      <c r="F235" s="296"/>
      <c r="G235" s="296">
        <v>936.34982799999989</v>
      </c>
      <c r="H235" s="190">
        <v>0.48909362098307896</v>
      </c>
      <c r="I235" s="47"/>
      <c r="J235" s="5"/>
    </row>
    <row r="236" spans="1:11" s="28" customFormat="1" ht="10.5" customHeight="1" x14ac:dyDescent="0.2">
      <c r="A236" s="24"/>
      <c r="B236" s="16" t="s">
        <v>283</v>
      </c>
      <c r="C236" s="295"/>
      <c r="D236" s="295">
        <v>-99888</v>
      </c>
      <c r="E236" s="295">
        <v>-99888</v>
      </c>
      <c r="F236" s="296"/>
      <c r="G236" s="296">
        <v>-168</v>
      </c>
      <c r="H236" s="190">
        <v>0.22160258291752277</v>
      </c>
      <c r="I236" s="47"/>
      <c r="J236" s="5"/>
    </row>
    <row r="237" spans="1:11" s="28" customFormat="1" ht="12.75" customHeight="1" x14ac:dyDescent="0.2">
      <c r="A237" s="24"/>
      <c r="B237" s="16" t="s">
        <v>279</v>
      </c>
      <c r="C237" s="295">
        <v>8</v>
      </c>
      <c r="D237" s="295">
        <v>-2774217</v>
      </c>
      <c r="E237" s="295">
        <v>-2774209</v>
      </c>
      <c r="F237" s="296"/>
      <c r="G237" s="296">
        <v>-12454</v>
      </c>
      <c r="H237" s="190"/>
      <c r="I237" s="47"/>
    </row>
    <row r="238" spans="1:11" ht="10.5" customHeight="1" x14ac:dyDescent="0.2">
      <c r="B238" s="35" t="s">
        <v>245</v>
      </c>
      <c r="C238" s="297">
        <v>78258250.979999989</v>
      </c>
      <c r="D238" s="297">
        <v>45553144.348382987</v>
      </c>
      <c r="E238" s="297">
        <v>123811395.32838297</v>
      </c>
      <c r="F238" s="298"/>
      <c r="G238" s="298">
        <v>432982.41982800001</v>
      </c>
      <c r="H238" s="180">
        <v>5.8625009772754311E-2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408115582.38999897</v>
      </c>
      <c r="D241" s="295">
        <v>239159395.23455995</v>
      </c>
      <c r="E241" s="295">
        <v>647274977.62455904</v>
      </c>
      <c r="F241" s="296">
        <v>26808936.380000006</v>
      </c>
      <c r="G241" s="296">
        <v>3742056.8047499987</v>
      </c>
      <c r="H241" s="190">
        <v>5.0784860921163189E-2</v>
      </c>
      <c r="I241" s="47"/>
    </row>
    <row r="242" spans="2:9" ht="10.5" customHeight="1" x14ac:dyDescent="0.2">
      <c r="B242" s="16" t="s">
        <v>387</v>
      </c>
      <c r="C242" s="295">
        <v>159304.49311399998</v>
      </c>
      <c r="D242" s="295">
        <v>1126596.9007500005</v>
      </c>
      <c r="E242" s="295">
        <v>1285901.3938640004</v>
      </c>
      <c r="F242" s="296">
        <v>96780.77115000003</v>
      </c>
      <c r="G242" s="296">
        <v>2486.5789059999997</v>
      </c>
      <c r="H242" s="190"/>
      <c r="I242" s="47"/>
    </row>
    <row r="243" spans="2:9" ht="10.5" customHeight="1" x14ac:dyDescent="0.2">
      <c r="B243" s="16" t="s">
        <v>104</v>
      </c>
      <c r="C243" s="295">
        <v>308130671.68000031</v>
      </c>
      <c r="D243" s="295">
        <v>541812081.63999963</v>
      </c>
      <c r="E243" s="295">
        <v>849942753.31999993</v>
      </c>
      <c r="F243" s="296">
        <v>253258251.65999979</v>
      </c>
      <c r="G243" s="296">
        <v>5282951.5100000007</v>
      </c>
      <c r="H243" s="190">
        <v>4.4303105059338099E-2</v>
      </c>
      <c r="I243" s="47"/>
    </row>
    <row r="244" spans="2:9" ht="10.5" customHeight="1" x14ac:dyDescent="0.2">
      <c r="B244" s="33" t="s">
        <v>106</v>
      </c>
      <c r="C244" s="295">
        <v>282416621.08000028</v>
      </c>
      <c r="D244" s="295">
        <v>535139489.88999969</v>
      </c>
      <c r="E244" s="295">
        <v>817556110.97000003</v>
      </c>
      <c r="F244" s="296">
        <v>249264779.10999978</v>
      </c>
      <c r="G244" s="296">
        <v>5074288.1900000004</v>
      </c>
      <c r="H244" s="190">
        <v>4.8292161904317732E-2</v>
      </c>
      <c r="I244" s="47"/>
    </row>
    <row r="245" spans="2:9" ht="10.5" customHeight="1" x14ac:dyDescent="0.2">
      <c r="B245" s="33" t="s">
        <v>304</v>
      </c>
      <c r="C245" s="295">
        <v>7784395.0200000079</v>
      </c>
      <c r="D245" s="295">
        <v>122275166.36999993</v>
      </c>
      <c r="E245" s="295">
        <v>130059561.38999994</v>
      </c>
      <c r="F245" s="296">
        <v>102132181.55999993</v>
      </c>
      <c r="G245" s="296">
        <v>866651.5299999998</v>
      </c>
      <c r="H245" s="190">
        <v>3.403874597574319E-2</v>
      </c>
      <c r="I245" s="47"/>
    </row>
    <row r="246" spans="2:9" ht="10.5" customHeight="1" x14ac:dyDescent="0.2">
      <c r="B246" s="33" t="s">
        <v>305</v>
      </c>
      <c r="C246" s="295">
        <v>26386.479999999996</v>
      </c>
      <c r="D246" s="295">
        <v>36735.639999999992</v>
      </c>
      <c r="E246" s="295">
        <v>63122.119999999995</v>
      </c>
      <c r="F246" s="296">
        <v>54980.749999999993</v>
      </c>
      <c r="G246" s="296">
        <v>282.45</v>
      </c>
      <c r="H246" s="190">
        <v>-0.1638383353205638</v>
      </c>
      <c r="I246" s="47"/>
    </row>
    <row r="247" spans="2:9" ht="10.5" customHeight="1" x14ac:dyDescent="0.2">
      <c r="B247" s="33" t="s">
        <v>306</v>
      </c>
      <c r="C247" s="295">
        <v>334939.28999999986</v>
      </c>
      <c r="D247" s="295">
        <v>54045667.689999945</v>
      </c>
      <c r="E247" s="295">
        <v>54380606.979999952</v>
      </c>
      <c r="F247" s="296">
        <v>52906079.849999949</v>
      </c>
      <c r="G247" s="296">
        <v>348925.46000000008</v>
      </c>
      <c r="H247" s="190">
        <v>2.4396138614820817E-2</v>
      </c>
      <c r="I247" s="47"/>
    </row>
    <row r="248" spans="2:9" ht="10.5" customHeight="1" x14ac:dyDescent="0.2">
      <c r="B248" s="33" t="s">
        <v>307</v>
      </c>
      <c r="C248" s="295">
        <v>68976717.360000223</v>
      </c>
      <c r="D248" s="295">
        <v>56488612.949999928</v>
      </c>
      <c r="E248" s="295">
        <v>125465330.31000015</v>
      </c>
      <c r="F248" s="296">
        <v>5265534.0700000012</v>
      </c>
      <c r="G248" s="296">
        <v>814687.78</v>
      </c>
      <c r="H248" s="190">
        <v>2.5161348368782699E-2</v>
      </c>
      <c r="I248" s="47"/>
    </row>
    <row r="249" spans="2:9" ht="10.5" customHeight="1" x14ac:dyDescent="0.2">
      <c r="B249" s="33" t="s">
        <v>308</v>
      </c>
      <c r="C249" s="295">
        <v>88417007.960000113</v>
      </c>
      <c r="D249" s="295">
        <v>76583799.350000024</v>
      </c>
      <c r="E249" s="295">
        <v>165000807.31000012</v>
      </c>
      <c r="F249" s="296">
        <v>21853934.420000009</v>
      </c>
      <c r="G249" s="296">
        <v>958470.97</v>
      </c>
      <c r="H249" s="190">
        <v>2.6206278645430237E-2</v>
      </c>
      <c r="I249" s="47"/>
    </row>
    <row r="250" spans="2:9" ht="10.5" customHeight="1" x14ac:dyDescent="0.2">
      <c r="B250" s="33" t="s">
        <v>309</v>
      </c>
      <c r="C250" s="295">
        <v>116877174.96999997</v>
      </c>
      <c r="D250" s="295">
        <v>225709507.88999987</v>
      </c>
      <c r="E250" s="295">
        <v>342586682.85999978</v>
      </c>
      <c r="F250" s="296">
        <v>67052068.459999911</v>
      </c>
      <c r="G250" s="296">
        <v>2085270.0000000002</v>
      </c>
      <c r="H250" s="190">
        <v>7.8058977773782789E-2</v>
      </c>
      <c r="I250" s="47"/>
    </row>
    <row r="251" spans="2:9" ht="10.5" customHeight="1" x14ac:dyDescent="0.2">
      <c r="B251" s="33" t="s">
        <v>105</v>
      </c>
      <c r="C251" s="295">
        <v>25714050.599999968</v>
      </c>
      <c r="D251" s="295">
        <v>6672591.7500000019</v>
      </c>
      <c r="E251" s="295">
        <v>32386642.349999968</v>
      </c>
      <c r="F251" s="296">
        <v>3993472.5500000035</v>
      </c>
      <c r="G251" s="296">
        <v>208663.32000000004</v>
      </c>
      <c r="H251" s="190">
        <v>-4.72202723981342E-2</v>
      </c>
      <c r="I251" s="47"/>
    </row>
    <row r="252" spans="2:9" ht="10.5" customHeight="1" x14ac:dyDescent="0.2">
      <c r="B252" s="16" t="s">
        <v>116</v>
      </c>
      <c r="C252" s="295">
        <v>122653596.07000007</v>
      </c>
      <c r="D252" s="295">
        <v>13713937.119999988</v>
      </c>
      <c r="E252" s="295">
        <v>136367533.19000006</v>
      </c>
      <c r="F252" s="296">
        <v>176835.19000000003</v>
      </c>
      <c r="G252" s="296">
        <v>1013717.11</v>
      </c>
      <c r="H252" s="190">
        <v>-8.0617667977994745E-2</v>
      </c>
      <c r="I252" s="47"/>
    </row>
    <row r="253" spans="2:9" ht="10.5" customHeight="1" x14ac:dyDescent="0.2">
      <c r="B253" s="16" t="s">
        <v>117</v>
      </c>
      <c r="C253" s="295">
        <v>66082498.449999988</v>
      </c>
      <c r="D253" s="295">
        <v>9436197.2100000009</v>
      </c>
      <c r="E253" s="295">
        <v>75518695.659999982</v>
      </c>
      <c r="F253" s="296">
        <v>3940.8799999999997</v>
      </c>
      <c r="G253" s="296">
        <v>513712.24000000017</v>
      </c>
      <c r="H253" s="190">
        <v>-0.14044388098262228</v>
      </c>
      <c r="I253" s="47"/>
    </row>
    <row r="254" spans="2:9" ht="10.5" customHeight="1" x14ac:dyDescent="0.2">
      <c r="B254" s="16" t="s">
        <v>118</v>
      </c>
      <c r="C254" s="295">
        <v>2202710.1399999997</v>
      </c>
      <c r="D254" s="295">
        <v>51786621.459999993</v>
      </c>
      <c r="E254" s="295">
        <v>53989331.599999994</v>
      </c>
      <c r="F254" s="296"/>
      <c r="G254" s="296">
        <v>257969.03999999998</v>
      </c>
      <c r="H254" s="190">
        <v>6.7189453223126527E-4</v>
      </c>
      <c r="I254" s="47"/>
    </row>
    <row r="255" spans="2:9" ht="10.5" customHeight="1" x14ac:dyDescent="0.2">
      <c r="B255" s="16" t="s">
        <v>100</v>
      </c>
      <c r="C255" s="295">
        <v>6728335.7399999984</v>
      </c>
      <c r="D255" s="295">
        <v>34456401.332120009</v>
      </c>
      <c r="E255" s="295">
        <v>41184737.072119996</v>
      </c>
      <c r="F255" s="296">
        <v>21637.600000000006</v>
      </c>
      <c r="G255" s="296">
        <v>135698.44</v>
      </c>
      <c r="H255" s="190">
        <v>-5.6922289663267733E-2</v>
      </c>
      <c r="I255" s="47"/>
    </row>
    <row r="256" spans="2:9" ht="10.5" customHeight="1" x14ac:dyDescent="0.2">
      <c r="B256" s="16" t="s">
        <v>388</v>
      </c>
      <c r="C256" s="295">
        <v>27682.776886000051</v>
      </c>
      <c r="D256" s="295">
        <v>347831.59924999974</v>
      </c>
      <c r="E256" s="295">
        <v>375514.3761359998</v>
      </c>
      <c r="F256" s="296">
        <v>13256.728850000007</v>
      </c>
      <c r="G256" s="296">
        <v>540.40109399999983</v>
      </c>
      <c r="H256" s="190"/>
      <c r="I256" s="20"/>
    </row>
    <row r="257" spans="2:9" ht="10.5" customHeight="1" x14ac:dyDescent="0.2">
      <c r="B257" s="16" t="s">
        <v>107</v>
      </c>
      <c r="C257" s="295"/>
      <c r="D257" s="295">
        <v>109044930.14000002</v>
      </c>
      <c r="E257" s="295">
        <v>109044930.14000002</v>
      </c>
      <c r="F257" s="296">
        <v>108117928.54000002</v>
      </c>
      <c r="G257" s="296">
        <v>592126.13</v>
      </c>
      <c r="H257" s="190">
        <v>0.13663174810752032</v>
      </c>
      <c r="I257" s="47"/>
    </row>
    <row r="258" spans="2:9" ht="10.5" customHeight="1" x14ac:dyDescent="0.2">
      <c r="B258" s="33" t="s">
        <v>110</v>
      </c>
      <c r="C258" s="289"/>
      <c r="D258" s="289">
        <v>36960622.490000002</v>
      </c>
      <c r="E258" s="289">
        <v>36960622.490000002</v>
      </c>
      <c r="F258" s="290">
        <v>36960622.490000002</v>
      </c>
      <c r="G258" s="290">
        <v>194141.72</v>
      </c>
      <c r="H258" s="179">
        <v>0.13469081337981104</v>
      </c>
      <c r="I258" s="47"/>
    </row>
    <row r="259" spans="2:9" ht="10.5" customHeight="1" x14ac:dyDescent="0.2">
      <c r="B259" s="33" t="s">
        <v>109</v>
      </c>
      <c r="C259" s="295"/>
      <c r="D259" s="295">
        <v>51592006.050000027</v>
      </c>
      <c r="E259" s="295">
        <v>51592006.050000027</v>
      </c>
      <c r="F259" s="296">
        <v>51592006.050000027</v>
      </c>
      <c r="G259" s="296">
        <v>281784.41000000003</v>
      </c>
      <c r="H259" s="190">
        <v>0.10745903100291843</v>
      </c>
      <c r="I259" s="47"/>
    </row>
    <row r="260" spans="2:9" ht="10.5" customHeight="1" x14ac:dyDescent="0.2">
      <c r="B260" s="33" t="s">
        <v>112</v>
      </c>
      <c r="C260" s="295"/>
      <c r="D260" s="295">
        <v>20137300</v>
      </c>
      <c r="E260" s="295">
        <v>20137300</v>
      </c>
      <c r="F260" s="296">
        <v>19565300</v>
      </c>
      <c r="G260" s="296">
        <v>114200</v>
      </c>
      <c r="H260" s="190">
        <v>0.2224379616058092</v>
      </c>
      <c r="I260" s="47"/>
    </row>
    <row r="261" spans="2:9" ht="10.5" customHeight="1" x14ac:dyDescent="0.2">
      <c r="B261" s="33" t="s">
        <v>111</v>
      </c>
      <c r="C261" s="295"/>
      <c r="D261" s="295">
        <v>355001.59999999998</v>
      </c>
      <c r="E261" s="295">
        <v>355001.59999999998</v>
      </c>
      <c r="F261" s="296"/>
      <c r="G261" s="296">
        <v>2000</v>
      </c>
      <c r="H261" s="190">
        <v>0.16542044388399457</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c r="E263" s="295"/>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201619220.76107207</v>
      </c>
      <c r="E265" s="295">
        <v>201619220.76107207</v>
      </c>
      <c r="F265" s="296"/>
      <c r="G265" s="296"/>
      <c r="H265" s="190">
        <v>8.3092391742966232E-2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11742367.370000016</v>
      </c>
      <c r="D268" s="295">
        <v>11397472.559999991</v>
      </c>
      <c r="E268" s="295">
        <v>23139839.930000011</v>
      </c>
      <c r="F268" s="296">
        <v>1195939.9299999983</v>
      </c>
      <c r="G268" s="296">
        <v>127928.22999999997</v>
      </c>
      <c r="H268" s="190">
        <v>-2.4163439450079149E-2</v>
      </c>
      <c r="I268" s="47"/>
    </row>
    <row r="269" spans="2:9" ht="10.5" customHeight="1" x14ac:dyDescent="0.2">
      <c r="B269" s="16" t="s">
        <v>114</v>
      </c>
      <c r="C269" s="295">
        <v>138396.76999999987</v>
      </c>
      <c r="D269" s="295">
        <v>8092188.4599999916</v>
      </c>
      <c r="E269" s="295">
        <v>8230585.2299999921</v>
      </c>
      <c r="F269" s="296">
        <v>1763.36</v>
      </c>
      <c r="G269" s="296">
        <v>44316.480000000003</v>
      </c>
      <c r="H269" s="190">
        <v>3.9378378986583362E-2</v>
      </c>
      <c r="I269" s="47"/>
    </row>
    <row r="270" spans="2:9" ht="10.5" customHeight="1" x14ac:dyDescent="0.2">
      <c r="B270" s="16" t="s">
        <v>123</v>
      </c>
      <c r="C270" s="295">
        <v>2701665.4500000007</v>
      </c>
      <c r="D270" s="295">
        <v>253397.7099999999</v>
      </c>
      <c r="E270" s="295">
        <v>2955063.1600000011</v>
      </c>
      <c r="F270" s="296">
        <v>197.16000000000003</v>
      </c>
      <c r="G270" s="296">
        <v>18450.39</v>
      </c>
      <c r="H270" s="190">
        <v>8.6565156097489604E-2</v>
      </c>
      <c r="I270" s="47"/>
    </row>
    <row r="271" spans="2:9" ht="10.5" customHeight="1" x14ac:dyDescent="0.2">
      <c r="B271" s="16" t="s">
        <v>95</v>
      </c>
      <c r="C271" s="295">
        <v>470481.18</v>
      </c>
      <c r="D271" s="295">
        <v>3856130.419999999</v>
      </c>
      <c r="E271" s="295">
        <v>4326611.5999999987</v>
      </c>
      <c r="F271" s="296">
        <v>3385292.0099999988</v>
      </c>
      <c r="G271" s="296">
        <v>9098.52</v>
      </c>
      <c r="H271" s="190">
        <v>-4.4298376624561597E-2</v>
      </c>
      <c r="I271" s="47"/>
    </row>
    <row r="272" spans="2:9" ht="10.5" customHeight="1" x14ac:dyDescent="0.2">
      <c r="B272" s="16" t="s">
        <v>422</v>
      </c>
      <c r="C272" s="295">
        <v>17763541.430000007</v>
      </c>
      <c r="D272" s="295">
        <v>8230877.8074999973</v>
      </c>
      <c r="E272" s="295">
        <v>25994419.237500004</v>
      </c>
      <c r="F272" s="296">
        <v>21569.82</v>
      </c>
      <c r="G272" s="296">
        <v>161372.45250000001</v>
      </c>
      <c r="H272" s="190">
        <v>0.19713014489854164</v>
      </c>
      <c r="I272" s="47"/>
    </row>
    <row r="273" spans="2:10" ht="10.5" customHeight="1" x14ac:dyDescent="0.2">
      <c r="B273" s="16" t="s">
        <v>418</v>
      </c>
      <c r="C273" s="295"/>
      <c r="D273" s="295">
        <v>96989.955690000003</v>
      </c>
      <c r="E273" s="295">
        <v>96989.955690000003</v>
      </c>
      <c r="F273" s="296"/>
      <c r="G273" s="296">
        <v>5740</v>
      </c>
      <c r="H273" s="190">
        <v>-9.7046929595449916E-2</v>
      </c>
      <c r="I273" s="34"/>
    </row>
    <row r="274" spans="2:10" ht="10.5" customHeight="1" x14ac:dyDescent="0.2">
      <c r="B274" s="16" t="s">
        <v>441</v>
      </c>
      <c r="C274" s="295"/>
      <c r="D274" s="295">
        <v>9590155.169586001</v>
      </c>
      <c r="E274" s="295">
        <v>9590155.169586001</v>
      </c>
      <c r="F274" s="296"/>
      <c r="G274" s="296"/>
      <c r="H274" s="190">
        <v>0.13798415262119823</v>
      </c>
      <c r="I274" s="34"/>
    </row>
    <row r="275" spans="2:10" ht="10.5" customHeight="1" x14ac:dyDescent="0.2">
      <c r="B275" s="16" t="s">
        <v>346</v>
      </c>
      <c r="C275" s="295"/>
      <c r="D275" s="295"/>
      <c r="E275" s="295"/>
      <c r="F275" s="296"/>
      <c r="G275" s="296"/>
      <c r="H275" s="190"/>
      <c r="I275" s="47"/>
    </row>
    <row r="276" spans="2:10" ht="10.5" customHeight="1" x14ac:dyDescent="0.2">
      <c r="B276" s="16" t="s">
        <v>350</v>
      </c>
      <c r="C276" s="295"/>
      <c r="D276" s="295">
        <v>1842649.4893099999</v>
      </c>
      <c r="E276" s="295">
        <v>1842649.4893099999</v>
      </c>
      <c r="F276" s="296"/>
      <c r="G276" s="296"/>
      <c r="H276" s="190"/>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225513.52840000001</v>
      </c>
      <c r="E279" s="295">
        <v>225513.52840000001</v>
      </c>
      <c r="F279" s="296"/>
      <c r="G279" s="296"/>
      <c r="H279" s="190">
        <v>-0.18637402929352509</v>
      </c>
      <c r="I279" s="47"/>
    </row>
    <row r="280" spans="2:10" ht="10.5" customHeight="1" x14ac:dyDescent="0.2">
      <c r="B280" s="269" t="s">
        <v>412</v>
      </c>
      <c r="C280" s="295"/>
      <c r="D280" s="295">
        <v>100471.766925</v>
      </c>
      <c r="E280" s="295">
        <v>100471.766925</v>
      </c>
      <c r="F280" s="296"/>
      <c r="G280" s="296"/>
      <c r="H280" s="190">
        <v>0.78213927069277633</v>
      </c>
      <c r="I280" s="47"/>
    </row>
    <row r="281" spans="2:10" ht="10.5" customHeight="1" x14ac:dyDescent="0.2">
      <c r="B281" s="16" t="s">
        <v>94</v>
      </c>
      <c r="C281" s="295">
        <v>28547.449999999993</v>
      </c>
      <c r="D281" s="295">
        <v>686653.53</v>
      </c>
      <c r="E281" s="295">
        <v>715200.98</v>
      </c>
      <c r="F281" s="296"/>
      <c r="G281" s="296">
        <v>2328.4499999999998</v>
      </c>
      <c r="H281" s="190">
        <v>-9.9095765220546639E-2</v>
      </c>
      <c r="I281" s="47"/>
    </row>
    <row r="282" spans="2:10" ht="10.5" customHeight="1" x14ac:dyDescent="0.2">
      <c r="B282" s="16" t="s">
        <v>92</v>
      </c>
      <c r="C282" s="295">
        <v>119068.39999999998</v>
      </c>
      <c r="D282" s="295">
        <v>18461.740000000002</v>
      </c>
      <c r="E282" s="295">
        <v>137530.13999999996</v>
      </c>
      <c r="F282" s="296">
        <v>1144.97</v>
      </c>
      <c r="G282" s="296">
        <v>239.55</v>
      </c>
      <c r="H282" s="190">
        <v>-0.33497128261631826</v>
      </c>
      <c r="I282" s="47"/>
    </row>
    <row r="283" spans="2:10" ht="10.5" customHeight="1" x14ac:dyDescent="0.2">
      <c r="B283" s="16" t="s">
        <v>93</v>
      </c>
      <c r="C283" s="295">
        <v>195870.46</v>
      </c>
      <c r="D283" s="295">
        <v>30798.77</v>
      </c>
      <c r="E283" s="295">
        <v>226669.23</v>
      </c>
      <c r="F283" s="296">
        <v>1188.2</v>
      </c>
      <c r="G283" s="296">
        <v>90</v>
      </c>
      <c r="H283" s="190">
        <v>-0.21793108930627936</v>
      </c>
      <c r="I283" s="47"/>
    </row>
    <row r="284" spans="2:10" ht="10.5" customHeight="1" x14ac:dyDescent="0.2">
      <c r="B284" s="16" t="s">
        <v>91</v>
      </c>
      <c r="C284" s="295">
        <v>2716932.7900000005</v>
      </c>
      <c r="D284" s="295">
        <v>1485774.84</v>
      </c>
      <c r="E284" s="295">
        <v>4202707.63</v>
      </c>
      <c r="F284" s="296">
        <v>136432.62999999998</v>
      </c>
      <c r="G284" s="296">
        <v>27357.170000000002</v>
      </c>
      <c r="H284" s="190">
        <v>6.278108484636391E-4</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298503.11000000028</v>
      </c>
      <c r="D286" s="295">
        <v>1278.1300000000003</v>
      </c>
      <c r="E286" s="295">
        <v>299781.24000000028</v>
      </c>
      <c r="F286" s="296">
        <v>159.35999999999999</v>
      </c>
      <c r="G286" s="296">
        <v>1634.1</v>
      </c>
      <c r="H286" s="190">
        <v>0.29477652391301334</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50</v>
      </c>
      <c r="E288" s="295">
        <v>50</v>
      </c>
      <c r="F288" s="296"/>
      <c r="G288" s="296"/>
      <c r="H288" s="190"/>
      <c r="I288" s="47"/>
    </row>
    <row r="289" spans="1:11" ht="10.5" customHeight="1" x14ac:dyDescent="0.2">
      <c r="B289" s="268" t="s">
        <v>255</v>
      </c>
      <c r="C289" s="295"/>
      <c r="D289" s="295">
        <v>6750</v>
      </c>
      <c r="E289" s="295">
        <v>6750</v>
      </c>
      <c r="F289" s="296">
        <v>6150</v>
      </c>
      <c r="G289" s="296"/>
      <c r="H289" s="190">
        <v>0.15384615384615374</v>
      </c>
      <c r="I289" s="47"/>
    </row>
    <row r="290" spans="1:11" ht="10.5" customHeight="1" x14ac:dyDescent="0.2">
      <c r="B290" s="16" t="s">
        <v>486</v>
      </c>
      <c r="C290" s="295"/>
      <c r="D290" s="295"/>
      <c r="E290" s="295"/>
      <c r="F290" s="296"/>
      <c r="G290" s="296"/>
      <c r="H290" s="190"/>
      <c r="I290" s="47"/>
    </row>
    <row r="291" spans="1:11" ht="10.5" customHeight="1" x14ac:dyDescent="0.2">
      <c r="B291" s="268" t="s">
        <v>487</v>
      </c>
      <c r="C291" s="295"/>
      <c r="D291" s="295">
        <v>2536914.3460500003</v>
      </c>
      <c r="E291" s="295">
        <v>2536914.3460500003</v>
      </c>
      <c r="F291" s="296"/>
      <c r="G291" s="296"/>
      <c r="H291" s="190">
        <v>6.1061950580840518E-2</v>
      </c>
      <c r="I291" s="47"/>
    </row>
    <row r="292" spans="1:11" ht="10.5" customHeight="1" x14ac:dyDescent="0.2">
      <c r="B292" s="16" t="s">
        <v>374</v>
      </c>
      <c r="C292" s="295">
        <v>133562.89000000001</v>
      </c>
      <c r="D292" s="295">
        <v>104805.63750000003</v>
      </c>
      <c r="E292" s="295">
        <v>238368.52750000003</v>
      </c>
      <c r="F292" s="296"/>
      <c r="G292" s="296">
        <v>390</v>
      </c>
      <c r="H292" s="190">
        <v>-0.15507096577523571</v>
      </c>
      <c r="I292" s="47"/>
    </row>
    <row r="293" spans="1:11" ht="10.5" customHeight="1" x14ac:dyDescent="0.2">
      <c r="B293" s="16" t="s">
        <v>420</v>
      </c>
      <c r="C293" s="295"/>
      <c r="D293" s="295">
        <v>2444851.1772850002</v>
      </c>
      <c r="E293" s="295">
        <v>2444851.1772850002</v>
      </c>
      <c r="F293" s="296"/>
      <c r="G293" s="296"/>
      <c r="H293" s="190">
        <v>-0.24010804583812961</v>
      </c>
      <c r="I293" s="47"/>
    </row>
    <row r="294" spans="1:11" ht="10.5" customHeight="1" x14ac:dyDescent="0.2">
      <c r="B294" s="574" t="s">
        <v>460</v>
      </c>
      <c r="C294" s="295"/>
      <c r="D294" s="295">
        <v>26957</v>
      </c>
      <c r="E294" s="295">
        <v>26957</v>
      </c>
      <c r="F294" s="296"/>
      <c r="G294" s="296"/>
      <c r="H294" s="190">
        <v>0.65003795019954458</v>
      </c>
      <c r="I294" s="47"/>
    </row>
    <row r="295" spans="1:11" ht="13.5" customHeight="1" x14ac:dyDescent="0.2">
      <c r="B295" s="16" t="s">
        <v>99</v>
      </c>
      <c r="C295" s="295">
        <v>501587.22000000044</v>
      </c>
      <c r="D295" s="295">
        <v>920822.87970000017</v>
      </c>
      <c r="E295" s="295">
        <v>1422410.0997000006</v>
      </c>
      <c r="F295" s="296">
        <v>192963.38200400001</v>
      </c>
      <c r="G295" s="296">
        <v>5349.0636110000005</v>
      </c>
      <c r="H295" s="190">
        <v>-0.17650466857767921</v>
      </c>
      <c r="I295" s="117"/>
    </row>
    <row r="296" spans="1:11" s="28" customFormat="1" ht="14.25" customHeight="1" x14ac:dyDescent="0.2">
      <c r="A296" s="24"/>
      <c r="B296" s="16" t="s">
        <v>283</v>
      </c>
      <c r="C296" s="295"/>
      <c r="D296" s="295">
        <v>-2831592</v>
      </c>
      <c r="E296" s="295">
        <v>-2831592</v>
      </c>
      <c r="F296" s="296">
        <v>-19296</v>
      </c>
      <c r="G296" s="296">
        <v>-20904</v>
      </c>
      <c r="H296" s="190">
        <v>9.5923367198838871E-2</v>
      </c>
      <c r="I296" s="47"/>
      <c r="J296" s="5"/>
    </row>
    <row r="297" spans="1:11" s="28" customFormat="1" ht="14.25" customHeight="1" x14ac:dyDescent="0.2">
      <c r="A297" s="24"/>
      <c r="B297" s="16" t="s">
        <v>279</v>
      </c>
      <c r="C297" s="295">
        <v>84</v>
      </c>
      <c r="D297" s="295">
        <v>-50856740</v>
      </c>
      <c r="E297" s="295">
        <v>-50856656</v>
      </c>
      <c r="F297" s="296">
        <v>-87876</v>
      </c>
      <c r="G297" s="296">
        <v>-336508</v>
      </c>
      <c r="H297" s="190">
        <v>0.83038684418867414</v>
      </c>
      <c r="I297" s="47"/>
    </row>
    <row r="298" spans="1:11" s="28" customFormat="1" ht="11.25" customHeight="1" x14ac:dyDescent="0.2">
      <c r="A298" s="24"/>
      <c r="B298" s="263" t="s">
        <v>286</v>
      </c>
      <c r="C298" s="299">
        <v>950910990.25999928</v>
      </c>
      <c r="D298" s="299">
        <v>1200764846.3156977</v>
      </c>
      <c r="E298" s="299">
        <v>2151675836.5756965</v>
      </c>
      <c r="F298" s="300">
        <v>393333196.57200378</v>
      </c>
      <c r="G298" s="300">
        <v>11588140.660860999</v>
      </c>
      <c r="H298" s="234">
        <v>2.14627861321397E-2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DE SEPTEMBRE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40339200.209999762</v>
      </c>
      <c r="D311" s="301">
        <v>249053164.67799869</v>
      </c>
      <c r="E311" s="301">
        <v>289392364.88799846</v>
      </c>
      <c r="F311" s="302">
        <v>844183.93999998493</v>
      </c>
      <c r="G311" s="302">
        <v>1160368.1699999971</v>
      </c>
      <c r="H311" s="239">
        <v>-7.0074290369736003E-3</v>
      </c>
      <c r="I311" s="20"/>
    </row>
    <row r="312" spans="1:9" ht="10.5" customHeight="1" x14ac:dyDescent="0.2">
      <c r="A312" s="2"/>
      <c r="B312" s="37" t="s">
        <v>126</v>
      </c>
      <c r="C312" s="301">
        <v>130171.34000000013</v>
      </c>
      <c r="D312" s="301">
        <v>2168064.069999998</v>
      </c>
      <c r="E312" s="301">
        <v>2298235.4099999983</v>
      </c>
      <c r="F312" s="302"/>
      <c r="G312" s="302">
        <v>7185.0000000000018</v>
      </c>
      <c r="H312" s="239"/>
      <c r="I312" s="20"/>
    </row>
    <row r="313" spans="1:9" ht="10.5" customHeight="1" x14ac:dyDescent="0.2">
      <c r="A313" s="2"/>
      <c r="B313" s="37" t="s">
        <v>127</v>
      </c>
      <c r="C313" s="301">
        <v>15351415.999999972</v>
      </c>
      <c r="D313" s="301">
        <v>200914640.80000016</v>
      </c>
      <c r="E313" s="301">
        <v>216266056.8000001</v>
      </c>
      <c r="F313" s="302">
        <v>125.64</v>
      </c>
      <c r="G313" s="302">
        <v>760279.16000000015</v>
      </c>
      <c r="H313" s="239"/>
      <c r="I313" s="20"/>
    </row>
    <row r="314" spans="1:9" ht="10.5" customHeight="1" x14ac:dyDescent="0.2">
      <c r="A314" s="2"/>
      <c r="B314" s="37" t="s">
        <v>219</v>
      </c>
      <c r="C314" s="301">
        <v>11753109.090000385</v>
      </c>
      <c r="D314" s="301">
        <v>119277417.69999959</v>
      </c>
      <c r="E314" s="301">
        <v>131030526.78999996</v>
      </c>
      <c r="F314" s="302"/>
      <c r="G314" s="302">
        <v>512480.10000000003</v>
      </c>
      <c r="H314" s="239">
        <v>0.14291959648735997</v>
      </c>
      <c r="I314" s="20"/>
    </row>
    <row r="315" spans="1:9" ht="10.5" customHeight="1" x14ac:dyDescent="0.2">
      <c r="A315" s="2"/>
      <c r="B315" s="37" t="s">
        <v>312</v>
      </c>
      <c r="C315" s="301"/>
      <c r="D315" s="301">
        <v>78347.431250000009</v>
      </c>
      <c r="E315" s="301">
        <v>78347.431250000009</v>
      </c>
      <c r="F315" s="302"/>
      <c r="G315" s="302"/>
      <c r="H315" s="239">
        <v>-0.3466772068788202</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11833.660000000002</v>
      </c>
      <c r="D319" s="301">
        <v>24315.600000000002</v>
      </c>
      <c r="E319" s="301">
        <v>36149.26</v>
      </c>
      <c r="F319" s="302"/>
      <c r="G319" s="302">
        <v>259.89</v>
      </c>
      <c r="H319" s="239">
        <v>0.21644273903420896</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48074.966400000012</v>
      </c>
      <c r="E321" s="301">
        <v>48074.966400000012</v>
      </c>
      <c r="F321" s="302"/>
      <c r="G321" s="302"/>
      <c r="H321" s="239"/>
      <c r="I321" s="20"/>
    </row>
    <row r="322" spans="1:11" ht="10.5" customHeight="1" x14ac:dyDescent="0.2">
      <c r="A322" s="2"/>
      <c r="B322" s="16" t="s">
        <v>423</v>
      </c>
      <c r="C322" s="301"/>
      <c r="D322" s="301">
        <v>5970</v>
      </c>
      <c r="E322" s="301">
        <v>5970</v>
      </c>
      <c r="F322" s="302"/>
      <c r="G322" s="302"/>
      <c r="H322" s="239"/>
      <c r="I322" s="20"/>
    </row>
    <row r="323" spans="1:11" s="60" customFormat="1" ht="10.5" customHeight="1" x14ac:dyDescent="0.2">
      <c r="A323" s="24"/>
      <c r="B323" s="16" t="s">
        <v>280</v>
      </c>
      <c r="C323" s="301"/>
      <c r="D323" s="301">
        <v>-3875158.6399999927</v>
      </c>
      <c r="E323" s="301">
        <v>-3875158.6399999927</v>
      </c>
      <c r="F323" s="302">
        <v>-424.36</v>
      </c>
      <c r="G323" s="302">
        <v>-30697.42</v>
      </c>
      <c r="H323" s="239">
        <v>0.26695581828581783</v>
      </c>
      <c r="I323" s="59"/>
      <c r="J323" s="5"/>
    </row>
    <row r="324" spans="1:11" s="28" customFormat="1" ht="15.75" customHeight="1" x14ac:dyDescent="0.2">
      <c r="A324" s="54"/>
      <c r="B324" s="35" t="s">
        <v>131</v>
      </c>
      <c r="C324" s="303">
        <v>67585730.300000116</v>
      </c>
      <c r="D324" s="303">
        <v>567694836.6056484</v>
      </c>
      <c r="E324" s="303">
        <v>635280566.90564859</v>
      </c>
      <c r="F324" s="304">
        <v>843885.21999998495</v>
      </c>
      <c r="G324" s="304">
        <v>2409874.8999999976</v>
      </c>
      <c r="H324" s="237">
        <v>5.7880952548436504E-2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115990146.12999883</v>
      </c>
      <c r="D327" s="301">
        <v>71366054.080000103</v>
      </c>
      <c r="E327" s="301">
        <v>187356200.20999894</v>
      </c>
      <c r="F327" s="302">
        <v>5216556.8100000015</v>
      </c>
      <c r="G327" s="302">
        <v>1066645.9300000004</v>
      </c>
      <c r="H327" s="239">
        <v>5.1737138595673304E-3</v>
      </c>
      <c r="I327" s="20"/>
    </row>
    <row r="328" spans="1:11" ht="10.5" customHeight="1" x14ac:dyDescent="0.2">
      <c r="A328" s="2"/>
      <c r="B328" s="37" t="s">
        <v>133</v>
      </c>
      <c r="C328" s="301">
        <v>24820461.390000723</v>
      </c>
      <c r="D328" s="301">
        <v>97425130.620000243</v>
      </c>
      <c r="E328" s="301">
        <v>122245592.01000096</v>
      </c>
      <c r="F328" s="302">
        <v>5255559.2400000235</v>
      </c>
      <c r="G328" s="302">
        <v>543654.47000000009</v>
      </c>
      <c r="H328" s="239">
        <v>0.32534588328976</v>
      </c>
      <c r="I328" s="20"/>
    </row>
    <row r="329" spans="1:11" ht="10.5" customHeight="1" x14ac:dyDescent="0.2">
      <c r="A329" s="2"/>
      <c r="B329" s="37" t="s">
        <v>134</v>
      </c>
      <c r="C329" s="305">
        <v>339350.64000000322</v>
      </c>
      <c r="D329" s="301">
        <v>1731701.6600000202</v>
      </c>
      <c r="E329" s="301">
        <v>2071052.3000000233</v>
      </c>
      <c r="F329" s="302">
        <v>1081780.4500000135</v>
      </c>
      <c r="G329" s="302">
        <v>8641.7100000000009</v>
      </c>
      <c r="H329" s="239"/>
      <c r="I329" s="20"/>
    </row>
    <row r="330" spans="1:11" ht="10.5" customHeight="1" x14ac:dyDescent="0.2">
      <c r="A330" s="2"/>
      <c r="B330" s="37" t="s">
        <v>220</v>
      </c>
      <c r="C330" s="301">
        <v>1727449.4700000007</v>
      </c>
      <c r="D330" s="301">
        <v>12087112.720000003</v>
      </c>
      <c r="E330" s="301">
        <v>13814562.190000003</v>
      </c>
      <c r="F330" s="302">
        <v>890.92000000000007</v>
      </c>
      <c r="G330" s="302">
        <v>66696.069999999992</v>
      </c>
      <c r="H330" s="239">
        <v>-2.5656705164938898E-2</v>
      </c>
      <c r="I330" s="20"/>
    </row>
    <row r="331" spans="1:11" ht="10.5" customHeight="1" x14ac:dyDescent="0.2">
      <c r="A331" s="2"/>
      <c r="B331" s="37" t="s">
        <v>352</v>
      </c>
      <c r="C331" s="301"/>
      <c r="D331" s="301">
        <v>599464.52716499986</v>
      </c>
      <c r="E331" s="301">
        <v>599464.52716499986</v>
      </c>
      <c r="F331" s="302"/>
      <c r="G331" s="302"/>
      <c r="H331" s="239">
        <v>-0.17126590154416865</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309.59999999999991</v>
      </c>
      <c r="D333" s="301">
        <v>3528</v>
      </c>
      <c r="E333" s="301">
        <v>3837.6</v>
      </c>
      <c r="F333" s="302"/>
      <c r="G333" s="302">
        <v>10</v>
      </c>
      <c r="H333" s="239"/>
      <c r="I333" s="20"/>
    </row>
    <row r="334" spans="1:11" ht="10.5" customHeight="1" x14ac:dyDescent="0.2">
      <c r="A334" s="2"/>
      <c r="B334" s="574" t="s">
        <v>453</v>
      </c>
      <c r="C334" s="301"/>
      <c r="D334" s="301">
        <v>3125</v>
      </c>
      <c r="E334" s="301">
        <v>3125</v>
      </c>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12368</v>
      </c>
      <c r="D336" s="301">
        <v>24460</v>
      </c>
      <c r="E336" s="301">
        <v>36828</v>
      </c>
      <c r="F336" s="302"/>
      <c r="G336" s="302">
        <v>148</v>
      </c>
      <c r="H336" s="239">
        <v>-0.12301757393913415</v>
      </c>
      <c r="I336" s="20"/>
    </row>
    <row r="337" spans="1:11" ht="10.5" customHeight="1" x14ac:dyDescent="0.2">
      <c r="A337" s="2"/>
      <c r="B337" s="16" t="s">
        <v>280</v>
      </c>
      <c r="C337" s="301"/>
      <c r="D337" s="301">
        <v>-5793272.71</v>
      </c>
      <c r="E337" s="301">
        <v>-5793272.71</v>
      </c>
      <c r="F337" s="302">
        <v>-127.96000000000001</v>
      </c>
      <c r="G337" s="302">
        <v>-41273.159999999996</v>
      </c>
      <c r="H337" s="239">
        <v>0.34766814789508604</v>
      </c>
      <c r="I337" s="20"/>
    </row>
    <row r="338" spans="1:11" s="28" customFormat="1" ht="16.5" customHeight="1" x14ac:dyDescent="0.2">
      <c r="A338" s="54"/>
      <c r="B338" s="35" t="s">
        <v>135</v>
      </c>
      <c r="C338" s="303">
        <v>142890085.22999954</v>
      </c>
      <c r="D338" s="303">
        <v>177447303.89716536</v>
      </c>
      <c r="E338" s="303">
        <v>320337389.1271649</v>
      </c>
      <c r="F338" s="304">
        <v>11554659.460000038</v>
      </c>
      <c r="G338" s="304">
        <v>1644523.0200000005</v>
      </c>
      <c r="H338" s="237">
        <v>5.8651731592105794E-2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30455764.329999372</v>
      </c>
      <c r="D341" s="301">
        <v>25789937.50000003</v>
      </c>
      <c r="E341" s="301">
        <v>56245701.829999402</v>
      </c>
      <c r="F341" s="302">
        <v>274916.87000000017</v>
      </c>
      <c r="G341" s="302">
        <v>274307.78999999998</v>
      </c>
      <c r="H341" s="239">
        <v>8.998406774402512E-2</v>
      </c>
      <c r="I341" s="20"/>
    </row>
    <row r="342" spans="1:11" ht="10.5" customHeight="1" x14ac:dyDescent="0.2">
      <c r="A342" s="2"/>
      <c r="B342" s="37" t="s">
        <v>221</v>
      </c>
      <c r="C342" s="301">
        <v>17426.22</v>
      </c>
      <c r="D342" s="301">
        <v>559431.68999999994</v>
      </c>
      <c r="E342" s="301">
        <v>576857.90999999992</v>
      </c>
      <c r="F342" s="302">
        <v>12.5</v>
      </c>
      <c r="G342" s="302">
        <v>1423.94</v>
      </c>
      <c r="H342" s="239">
        <v>2.5205035974098511E-2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350</v>
      </c>
      <c r="E344" s="301">
        <v>350</v>
      </c>
      <c r="F344" s="302"/>
      <c r="G344" s="302"/>
      <c r="H344" s="239">
        <v>0.45833333333333326</v>
      </c>
      <c r="I344" s="27"/>
      <c r="J344" s="5"/>
    </row>
    <row r="345" spans="1:11" s="28" customFormat="1" ht="10.5" customHeight="1" x14ac:dyDescent="0.2">
      <c r="A345" s="54"/>
      <c r="B345" s="16" t="s">
        <v>436</v>
      </c>
      <c r="C345" s="301">
        <v>160840</v>
      </c>
      <c r="D345" s="301">
        <v>146837.79999999999</v>
      </c>
      <c r="E345" s="301">
        <v>307677.8</v>
      </c>
      <c r="F345" s="302"/>
      <c r="G345" s="302">
        <v>905</v>
      </c>
      <c r="H345" s="239">
        <v>0.27927237952683881</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-90930.280000000115</v>
      </c>
      <c r="E348" s="301">
        <v>-90930.280000000115</v>
      </c>
      <c r="F348" s="302">
        <v>-14</v>
      </c>
      <c r="G348" s="302">
        <v>-408.32000000000005</v>
      </c>
      <c r="H348" s="239">
        <v>8.9220974021447796E-2</v>
      </c>
      <c r="I348" s="20"/>
    </row>
    <row r="349" spans="1:11" s="28" customFormat="1" ht="16.5" customHeight="1" x14ac:dyDescent="0.2">
      <c r="A349" s="54"/>
      <c r="B349" s="16" t="s">
        <v>356</v>
      </c>
      <c r="C349" s="301"/>
      <c r="D349" s="301">
        <v>412744.47250000003</v>
      </c>
      <c r="E349" s="301">
        <v>412744.47250000003</v>
      </c>
      <c r="F349" s="302"/>
      <c r="G349" s="302"/>
      <c r="H349" s="239">
        <v>0.19934036849227477</v>
      </c>
      <c r="I349" s="27"/>
      <c r="J349" s="5"/>
    </row>
    <row r="350" spans="1:11" s="28" customFormat="1" ht="16.5" customHeight="1" x14ac:dyDescent="0.2">
      <c r="A350" s="54"/>
      <c r="B350" s="35" t="s">
        <v>137</v>
      </c>
      <c r="C350" s="303">
        <v>30634030.549999371</v>
      </c>
      <c r="D350" s="303">
        <v>26818371.182500027</v>
      </c>
      <c r="E350" s="303">
        <v>57452401.732499398</v>
      </c>
      <c r="F350" s="304">
        <v>274915.37000000017</v>
      </c>
      <c r="G350" s="304">
        <v>276228.40999999997</v>
      </c>
      <c r="H350" s="237">
        <v>9.087386558402355E-2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11881739.740000008</v>
      </c>
      <c r="D353" s="301">
        <v>4258832.820000018</v>
      </c>
      <c r="E353" s="301">
        <v>16140572.560000025</v>
      </c>
      <c r="F353" s="302">
        <v>7280.27</v>
      </c>
      <c r="G353" s="302">
        <v>65376.249999999985</v>
      </c>
      <c r="H353" s="239">
        <v>0.17223526985317483</v>
      </c>
      <c r="I353" s="56"/>
      <c r="J353" s="5"/>
    </row>
    <row r="354" spans="1:11" s="57" customFormat="1" ht="10.5" customHeight="1" x14ac:dyDescent="0.2">
      <c r="A354" s="6"/>
      <c r="B354" s="37" t="s">
        <v>222</v>
      </c>
      <c r="C354" s="301">
        <v>514</v>
      </c>
      <c r="D354" s="301">
        <v>5300.3</v>
      </c>
      <c r="E354" s="301">
        <v>5814.3</v>
      </c>
      <c r="F354" s="302"/>
      <c r="G354" s="302">
        <v>85.28</v>
      </c>
      <c r="H354" s="239">
        <v>0.28186868909563834</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270</v>
      </c>
      <c r="D356" s="306">
        <v>816</v>
      </c>
      <c r="E356" s="306">
        <v>1086</v>
      </c>
      <c r="F356" s="307"/>
      <c r="G356" s="307"/>
      <c r="H356" s="182">
        <v>-0.33780487804878045</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-407239.70000000013</v>
      </c>
      <c r="E361" s="306">
        <v>-407239.70000000013</v>
      </c>
      <c r="F361" s="307"/>
      <c r="G361" s="307">
        <v>-1752.5900000000001</v>
      </c>
      <c r="H361" s="182">
        <v>0.86370658489246122</v>
      </c>
      <c r="I361" s="59"/>
    </row>
    <row r="362" spans="1:11" s="57" customFormat="1" ht="10.5" customHeight="1" x14ac:dyDescent="0.2">
      <c r="A362" s="6"/>
      <c r="B362" s="35" t="s">
        <v>142</v>
      </c>
      <c r="C362" s="308">
        <v>11882523.740000008</v>
      </c>
      <c r="D362" s="308">
        <v>3857709.4200000172</v>
      </c>
      <c r="E362" s="308">
        <v>15740233.160000024</v>
      </c>
      <c r="F362" s="309">
        <v>7280.27</v>
      </c>
      <c r="G362" s="309">
        <v>63708.939999999988</v>
      </c>
      <c r="H362" s="183">
        <v>0.16106494140341843</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437387.79000000184</v>
      </c>
      <c r="D364" s="308">
        <v>54660.280000000093</v>
      </c>
      <c r="E364" s="308">
        <v>492048.07000000193</v>
      </c>
      <c r="F364" s="309"/>
      <c r="G364" s="309">
        <v>1812.3100000000002</v>
      </c>
      <c r="H364" s="183"/>
      <c r="I364" s="56"/>
      <c r="J364" s="5"/>
    </row>
    <row r="365" spans="1:11" s="57" customFormat="1" ht="10.5" customHeight="1" x14ac:dyDescent="0.2">
      <c r="A365" s="6"/>
      <c r="B365" s="37" t="s">
        <v>179</v>
      </c>
      <c r="C365" s="306">
        <v>53944.759999999929</v>
      </c>
      <c r="D365" s="306">
        <v>6145946.9599999795</v>
      </c>
      <c r="E365" s="306">
        <v>6199891.7199999793</v>
      </c>
      <c r="F365" s="307">
        <v>2382</v>
      </c>
      <c r="G365" s="307">
        <v>20464.439999999999</v>
      </c>
      <c r="H365" s="182">
        <v>0.20949480066854598</v>
      </c>
      <c r="I365" s="56"/>
      <c r="J365" s="5"/>
    </row>
    <row r="366" spans="1:11" s="57" customFormat="1" ht="10.5" customHeight="1" x14ac:dyDescent="0.2">
      <c r="A366" s="6"/>
      <c r="B366" s="37" t="s">
        <v>223</v>
      </c>
      <c r="C366" s="364">
        <v>743.9</v>
      </c>
      <c r="D366" s="306">
        <v>143863.86999999994</v>
      </c>
      <c r="E366" s="306">
        <v>144607.76999999993</v>
      </c>
      <c r="F366" s="307"/>
      <c r="G366" s="307">
        <v>333.45</v>
      </c>
      <c r="H366" s="182">
        <v>5.1724845162565147E-2</v>
      </c>
      <c r="I366" s="56"/>
      <c r="J366" s="5"/>
    </row>
    <row r="367" spans="1:11" s="60" customFormat="1" ht="11.25" customHeight="1" x14ac:dyDescent="0.2">
      <c r="A367" s="24"/>
      <c r="B367" s="37" t="s">
        <v>498</v>
      </c>
      <c r="C367" s="306"/>
      <c r="D367" s="306">
        <v>340</v>
      </c>
      <c r="E367" s="306">
        <v>340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-55541.179999999986</v>
      </c>
      <c r="E371" s="306">
        <v>-55541.179999999986</v>
      </c>
      <c r="F371" s="307">
        <v>-1</v>
      </c>
      <c r="G371" s="307">
        <v>-245.74</v>
      </c>
      <c r="H371" s="182">
        <v>0.61771762194154034</v>
      </c>
      <c r="I371" s="59"/>
    </row>
    <row r="372" spans="1:11" s="60" customFormat="1" ht="10.5" customHeight="1" x14ac:dyDescent="0.2">
      <c r="A372" s="24"/>
      <c r="B372" s="35" t="s">
        <v>143</v>
      </c>
      <c r="C372" s="308">
        <v>492076.45000000176</v>
      </c>
      <c r="D372" s="308">
        <v>6289269.9299999792</v>
      </c>
      <c r="E372" s="308">
        <v>6781346.3799999803</v>
      </c>
      <c r="F372" s="309">
        <v>2381</v>
      </c>
      <c r="G372" s="309">
        <v>22364.46</v>
      </c>
      <c r="H372" s="183">
        <v>0.29454877130604995</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2915692</v>
      </c>
      <c r="D374" s="306">
        <v>390642.6</v>
      </c>
      <c r="E374" s="306">
        <v>3306334.6</v>
      </c>
      <c r="F374" s="307"/>
      <c r="G374" s="307">
        <v>11083</v>
      </c>
      <c r="H374" s="182"/>
      <c r="I374" s="56"/>
      <c r="J374" s="5"/>
    </row>
    <row r="375" spans="1:11" s="57" customFormat="1" ht="10.5" customHeight="1" x14ac:dyDescent="0.2">
      <c r="A375" s="6"/>
      <c r="B375" s="35" t="s">
        <v>467</v>
      </c>
      <c r="C375" s="308">
        <v>2915692</v>
      </c>
      <c r="D375" s="308">
        <v>390642.6</v>
      </c>
      <c r="E375" s="308">
        <v>3306334.6</v>
      </c>
      <c r="F375" s="309"/>
      <c r="G375" s="309">
        <v>11083</v>
      </c>
      <c r="H375" s="183"/>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1350.3399999999988</v>
      </c>
      <c r="D377" s="306">
        <v>12527.460000000005</v>
      </c>
      <c r="E377" s="306">
        <v>13877.800000000003</v>
      </c>
      <c r="F377" s="307"/>
      <c r="G377" s="307"/>
      <c r="H377" s="182">
        <v>-0.29986691326558912</v>
      </c>
      <c r="I377" s="59"/>
      <c r="J377" s="5"/>
    </row>
    <row r="378" spans="1:11" s="63" customFormat="1" ht="14.25" customHeight="1" x14ac:dyDescent="0.2">
      <c r="A378" s="61"/>
      <c r="B378" s="37" t="s">
        <v>224</v>
      </c>
      <c r="C378" s="306">
        <v>132.92000000000002</v>
      </c>
      <c r="D378" s="306">
        <v>2301.3200000000006</v>
      </c>
      <c r="E378" s="306">
        <v>2434.2400000000007</v>
      </c>
      <c r="F378" s="307"/>
      <c r="G378" s="307"/>
      <c r="H378" s="182"/>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1483.2599999999989</v>
      </c>
      <c r="D382" s="308">
        <v>14828.780000000006</v>
      </c>
      <c r="E382" s="308">
        <v>16312.040000000005</v>
      </c>
      <c r="F382" s="309"/>
      <c r="G382" s="309"/>
      <c r="H382" s="183">
        <v>-0.47953829876572507</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c r="D385" s="306">
        <v>-3.27</v>
      </c>
      <c r="E385" s="306">
        <v>-3.27</v>
      </c>
      <c r="F385" s="307"/>
      <c r="G385" s="307"/>
      <c r="H385" s="182"/>
      <c r="I385" s="56"/>
      <c r="J385" s="5"/>
    </row>
    <row r="386" spans="1:11" s="57" customFormat="1" ht="10.5" customHeight="1" x14ac:dyDescent="0.2">
      <c r="A386" s="6"/>
      <c r="B386" s="37" t="s">
        <v>125</v>
      </c>
      <c r="C386" s="306">
        <v>814877.52000001189</v>
      </c>
      <c r="D386" s="306">
        <v>4293570.7679999694</v>
      </c>
      <c r="E386" s="306">
        <v>5108448.2879999811</v>
      </c>
      <c r="F386" s="307"/>
      <c r="G386" s="307">
        <v>17334.619999999992</v>
      </c>
      <c r="H386" s="182">
        <v>-4.5688143252231583E-4</v>
      </c>
      <c r="I386" s="56"/>
      <c r="J386" s="5"/>
    </row>
    <row r="387" spans="1:11" s="57" customFormat="1" ht="10.5" customHeight="1" x14ac:dyDescent="0.2">
      <c r="A387" s="6"/>
      <c r="B387" s="37" t="s">
        <v>126</v>
      </c>
      <c r="C387" s="306">
        <v>784.53000000000031</v>
      </c>
      <c r="D387" s="306">
        <v>4275.0600000000013</v>
      </c>
      <c r="E387" s="306">
        <v>5059.590000000002</v>
      </c>
      <c r="F387" s="307"/>
      <c r="G387" s="307"/>
      <c r="H387" s="182"/>
      <c r="I387" s="56"/>
      <c r="J387" s="5"/>
    </row>
    <row r="388" spans="1:11" s="57" customFormat="1" ht="10.5" customHeight="1" x14ac:dyDescent="0.2">
      <c r="A388" s="6"/>
      <c r="B388" s="37" t="s">
        <v>127</v>
      </c>
      <c r="C388" s="306">
        <v>296481.11999999994</v>
      </c>
      <c r="D388" s="306">
        <v>3228734.649999999</v>
      </c>
      <c r="E388" s="306">
        <v>3525215.7699999991</v>
      </c>
      <c r="F388" s="307"/>
      <c r="G388" s="307">
        <v>8634.2000000000007</v>
      </c>
      <c r="H388" s="182"/>
      <c r="I388" s="56"/>
      <c r="J388" s="5"/>
    </row>
    <row r="389" spans="1:11" s="57" customFormat="1" ht="10.5" customHeight="1" x14ac:dyDescent="0.2">
      <c r="A389" s="6"/>
      <c r="B389" s="37" t="s">
        <v>133</v>
      </c>
      <c r="C389" s="306">
        <v>57770.889999999963</v>
      </c>
      <c r="D389" s="306">
        <v>179155.73000000007</v>
      </c>
      <c r="E389" s="306">
        <v>236926.62000000002</v>
      </c>
      <c r="F389" s="307"/>
      <c r="G389" s="307">
        <v>1022.5200000000001</v>
      </c>
      <c r="H389" s="182">
        <v>0.27376328470781619</v>
      </c>
      <c r="I389" s="56"/>
      <c r="J389" s="5"/>
    </row>
    <row r="390" spans="1:11" s="57" customFormat="1" ht="10.5" customHeight="1" x14ac:dyDescent="0.2">
      <c r="A390" s="6"/>
      <c r="B390" s="37" t="s">
        <v>134</v>
      </c>
      <c r="C390" s="306">
        <v>2257.66</v>
      </c>
      <c r="D390" s="306">
        <v>41711.94000000001</v>
      </c>
      <c r="E390" s="306">
        <v>43969.600000000006</v>
      </c>
      <c r="F390" s="307"/>
      <c r="G390" s="307">
        <v>293.02000000000004</v>
      </c>
      <c r="H390" s="182">
        <v>-0.51531233427240364</v>
      </c>
      <c r="I390" s="56"/>
      <c r="J390" s="5"/>
      <c r="K390" s="5"/>
    </row>
    <row r="391" spans="1:11" s="57" customFormat="1" ht="10.5" customHeight="1" x14ac:dyDescent="0.2">
      <c r="A391" s="6"/>
      <c r="B391" s="37" t="s">
        <v>24</v>
      </c>
      <c r="C391" s="306">
        <v>260072.59000000017</v>
      </c>
      <c r="D391" s="306">
        <v>235618.95</v>
      </c>
      <c r="E391" s="306">
        <v>495691.54000000021</v>
      </c>
      <c r="F391" s="307"/>
      <c r="G391" s="307">
        <v>996.58</v>
      </c>
      <c r="H391" s="182">
        <v>0.12993856489608691</v>
      </c>
      <c r="I391" s="56"/>
    </row>
    <row r="392" spans="1:11" s="57" customFormat="1" ht="10.5" customHeight="1" x14ac:dyDescent="0.2">
      <c r="A392" s="6"/>
      <c r="B392" s="37" t="s">
        <v>138</v>
      </c>
      <c r="C392" s="306">
        <v>76838.7</v>
      </c>
      <c r="D392" s="306">
        <v>59207.119999999995</v>
      </c>
      <c r="E392" s="306">
        <v>136045.81999999998</v>
      </c>
      <c r="F392" s="307"/>
      <c r="G392" s="307">
        <v>77.080000000000013</v>
      </c>
      <c r="H392" s="182">
        <v>0.38669092558474927</v>
      </c>
      <c r="I392" s="56"/>
    </row>
    <row r="393" spans="1:11" s="57" customFormat="1" ht="10.5" customHeight="1" x14ac:dyDescent="0.2">
      <c r="A393" s="6"/>
      <c r="B393" s="37" t="s">
        <v>34</v>
      </c>
      <c r="C393" s="306">
        <v>3673901.6299999729</v>
      </c>
      <c r="D393" s="306">
        <v>740262.14000000036</v>
      </c>
      <c r="E393" s="306">
        <v>4414163.7699999735</v>
      </c>
      <c r="F393" s="307"/>
      <c r="G393" s="307">
        <v>7893.94</v>
      </c>
      <c r="H393" s="182">
        <v>0.15934618715323601</v>
      </c>
      <c r="I393" s="56"/>
      <c r="J393" s="5"/>
    </row>
    <row r="394" spans="1:11" s="57" customFormat="1" ht="10.5" customHeight="1" x14ac:dyDescent="0.2">
      <c r="A394" s="6"/>
      <c r="B394" s="37" t="s">
        <v>140</v>
      </c>
      <c r="C394" s="306">
        <v>1669</v>
      </c>
      <c r="D394" s="306">
        <v>345.67</v>
      </c>
      <c r="E394" s="306">
        <v>2014.67</v>
      </c>
      <c r="F394" s="307"/>
      <c r="G394" s="307"/>
      <c r="H394" s="182"/>
      <c r="I394" s="56"/>
      <c r="J394" s="5"/>
    </row>
    <row r="395" spans="1:11" s="57" customFormat="1" ht="10.5" customHeight="1" x14ac:dyDescent="0.2">
      <c r="A395" s="6"/>
      <c r="B395" s="37" t="s">
        <v>129</v>
      </c>
      <c r="C395" s="306">
        <v>260910.50999999832</v>
      </c>
      <c r="D395" s="306">
        <v>2467003.3299999996</v>
      </c>
      <c r="E395" s="306">
        <v>2727913.839999998</v>
      </c>
      <c r="F395" s="307"/>
      <c r="G395" s="307">
        <v>11793.779999999999</v>
      </c>
      <c r="H395" s="182">
        <v>0.21405133095493034</v>
      </c>
      <c r="I395" s="56"/>
      <c r="J395" s="5"/>
    </row>
    <row r="396" spans="1:11" s="57" customFormat="1" ht="11.25" customHeight="1" x14ac:dyDescent="0.2">
      <c r="A396" s="6"/>
      <c r="B396" s="37" t="s">
        <v>381</v>
      </c>
      <c r="C396" s="306">
        <v>1445.4</v>
      </c>
      <c r="D396" s="306">
        <v>2089</v>
      </c>
      <c r="E396" s="306">
        <v>3534.4</v>
      </c>
      <c r="F396" s="307"/>
      <c r="G396" s="307"/>
      <c r="H396" s="182"/>
      <c r="I396" s="56"/>
      <c r="J396" s="5"/>
    </row>
    <row r="397" spans="1:11" s="57" customFormat="1" ht="11.25" customHeight="1" x14ac:dyDescent="0.2">
      <c r="A397" s="6"/>
      <c r="B397" s="16" t="s">
        <v>427</v>
      </c>
      <c r="C397" s="306">
        <v>90</v>
      </c>
      <c r="D397" s="306"/>
      <c r="E397" s="306">
        <v>90</v>
      </c>
      <c r="F397" s="307"/>
      <c r="G397" s="307"/>
      <c r="H397" s="182"/>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v>23022.855</v>
      </c>
      <c r="E399" s="306">
        <v>23022.855</v>
      </c>
      <c r="F399" s="307"/>
      <c r="G399" s="307"/>
      <c r="H399" s="182"/>
      <c r="I399" s="56"/>
      <c r="J399" s="5"/>
    </row>
    <row r="400" spans="1:11" s="60" customFormat="1" ht="10.5" customHeight="1" x14ac:dyDescent="0.2">
      <c r="A400" s="24"/>
      <c r="B400" s="37" t="s">
        <v>179</v>
      </c>
      <c r="C400" s="306">
        <v>214.91000000000003</v>
      </c>
      <c r="D400" s="306">
        <v>49109.560000000012</v>
      </c>
      <c r="E400" s="306">
        <v>49324.470000000016</v>
      </c>
      <c r="F400" s="307"/>
      <c r="G400" s="307">
        <v>62.1</v>
      </c>
      <c r="H400" s="182">
        <v>0.4411588882694697</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10764</v>
      </c>
      <c r="D403" s="306">
        <v>2520</v>
      </c>
      <c r="E403" s="306">
        <v>13284</v>
      </c>
      <c r="F403" s="307"/>
      <c r="G403" s="307"/>
      <c r="H403" s="182"/>
      <c r="I403" s="59"/>
    </row>
    <row r="404" spans="1:11" s="60" customFormat="1" ht="13.5" customHeight="1" x14ac:dyDescent="0.2">
      <c r="A404" s="24"/>
      <c r="B404" s="37" t="s">
        <v>424</v>
      </c>
      <c r="C404" s="306">
        <v>12</v>
      </c>
      <c r="D404" s="306">
        <v>7380</v>
      </c>
      <c r="E404" s="306">
        <v>7392</v>
      </c>
      <c r="F404" s="307"/>
      <c r="G404" s="307"/>
      <c r="H404" s="182"/>
      <c r="I404" s="59"/>
    </row>
    <row r="405" spans="1:11" s="60" customFormat="1" ht="10.5" customHeight="1" x14ac:dyDescent="0.2">
      <c r="A405" s="24"/>
      <c r="B405" s="37" t="s">
        <v>280</v>
      </c>
      <c r="C405" s="306"/>
      <c r="D405" s="306">
        <v>-239670.96000000005</v>
      </c>
      <c r="E405" s="306">
        <v>-239670.96000000005</v>
      </c>
      <c r="F405" s="307"/>
      <c r="G405" s="307">
        <v>-903.76</v>
      </c>
      <c r="H405" s="182">
        <v>0.78882740806686447</v>
      </c>
      <c r="I405" s="59"/>
      <c r="J405" s="5"/>
    </row>
    <row r="406" spans="1:11" s="60" customFormat="1" ht="10.5" customHeight="1" x14ac:dyDescent="0.2">
      <c r="A406" s="24"/>
      <c r="B406" s="35" t="s">
        <v>246</v>
      </c>
      <c r="C406" s="308">
        <v>5458090.4599999841</v>
      </c>
      <c r="D406" s="308">
        <v>11094332.54299997</v>
      </c>
      <c r="E406" s="308">
        <v>16552423.002999954</v>
      </c>
      <c r="F406" s="309"/>
      <c r="G406" s="309">
        <v>47204.079999999994</v>
      </c>
      <c r="H406" s="183">
        <v>0.13727497450065429</v>
      </c>
      <c r="I406" s="59"/>
      <c r="J406" s="5"/>
      <c r="K406" s="209" t="b">
        <f>IF(ABS(E406-SUM(E385:E405))&lt;0.001,TRUE,FALSE)</f>
        <v>1</v>
      </c>
    </row>
    <row r="407" spans="1:11" s="60" customFormat="1" ht="10.5" customHeight="1" x14ac:dyDescent="0.2">
      <c r="A407" s="24"/>
      <c r="B407" s="35" t="s">
        <v>287</v>
      </c>
      <c r="C407" s="308">
        <v>261859711.98999903</v>
      </c>
      <c r="D407" s="308">
        <v>793607294.95831358</v>
      </c>
      <c r="E407" s="308">
        <v>1055467006.9483126</v>
      </c>
      <c r="F407" s="309">
        <v>12683121.320000023</v>
      </c>
      <c r="G407" s="309">
        <v>4474986.8099999977</v>
      </c>
      <c r="H407" s="183">
        <v>6.5673685590111441E-2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119072733.00999567</v>
      </c>
      <c r="D410" s="306">
        <v>141359887.64264038</v>
      </c>
      <c r="E410" s="306">
        <v>260432620.65263602</v>
      </c>
      <c r="F410" s="307">
        <v>24163906.090831995</v>
      </c>
      <c r="G410" s="307">
        <v>1678040.6972799997</v>
      </c>
      <c r="H410" s="182">
        <v>-8.9645856734559715E-2</v>
      </c>
      <c r="I410" s="59"/>
      <c r="J410" s="5"/>
    </row>
    <row r="411" spans="1:11" s="60" customFormat="1" ht="10.5" customHeight="1" x14ac:dyDescent="0.2">
      <c r="A411" s="24"/>
      <c r="B411" s="37" t="s">
        <v>442</v>
      </c>
      <c r="C411" s="306">
        <v>289833.72000000102</v>
      </c>
      <c r="D411" s="306">
        <v>142381.52999999953</v>
      </c>
      <c r="E411" s="306">
        <v>432215.25000000064</v>
      </c>
      <c r="F411" s="307">
        <v>13988.240000000002</v>
      </c>
      <c r="G411" s="307">
        <v>1858.7799999999993</v>
      </c>
      <c r="H411" s="182">
        <v>-0.18375223036743127</v>
      </c>
      <c r="I411" s="59"/>
      <c r="J411" s="5"/>
    </row>
    <row r="412" spans="1:11" s="57" customFormat="1" ht="10.5" customHeight="1" x14ac:dyDescent="0.2">
      <c r="A412" s="6"/>
      <c r="B412" s="37" t="s">
        <v>147</v>
      </c>
      <c r="C412" s="306">
        <v>391623.47999999416</v>
      </c>
      <c r="D412" s="306">
        <v>453985.33000002016</v>
      </c>
      <c r="E412" s="306">
        <v>845608.81000001414</v>
      </c>
      <c r="F412" s="307">
        <v>56031.289999999979</v>
      </c>
      <c r="G412" s="307">
        <v>3105.4699999999934</v>
      </c>
      <c r="H412" s="182">
        <v>-0.12350545035865468</v>
      </c>
      <c r="I412" s="56"/>
      <c r="J412" s="5"/>
    </row>
    <row r="413" spans="1:11" s="57" customFormat="1" ht="10.5" customHeight="1" x14ac:dyDescent="0.2">
      <c r="A413" s="6"/>
      <c r="B413" s="37" t="s">
        <v>148</v>
      </c>
      <c r="C413" s="306">
        <v>2106778.2400003211</v>
      </c>
      <c r="D413" s="306">
        <v>2673055.2800002457</v>
      </c>
      <c r="E413" s="306">
        <v>4779833.5200005658</v>
      </c>
      <c r="F413" s="307">
        <v>374013.14999999414</v>
      </c>
      <c r="G413" s="307">
        <v>22042.720000000059</v>
      </c>
      <c r="H413" s="182">
        <v>-0.1197950596441717</v>
      </c>
      <c r="I413" s="56"/>
      <c r="J413" s="5"/>
    </row>
    <row r="414" spans="1:11" s="60" customFormat="1" ht="10.5" customHeight="1" x14ac:dyDescent="0.2">
      <c r="A414" s="24"/>
      <c r="B414" s="37" t="s">
        <v>125</v>
      </c>
      <c r="C414" s="306">
        <v>947884.51000000094</v>
      </c>
      <c r="D414" s="306">
        <v>1064333.6599999883</v>
      </c>
      <c r="E414" s="306">
        <v>2012218.169999989</v>
      </c>
      <c r="F414" s="307">
        <v>169890.95000000024</v>
      </c>
      <c r="G414" s="307">
        <v>19109.869999999988</v>
      </c>
      <c r="H414" s="182">
        <v>4.5167752337418321E-3</v>
      </c>
      <c r="I414" s="59"/>
      <c r="J414" s="5"/>
    </row>
    <row r="415" spans="1:11" s="60" customFormat="1" ht="10.5" customHeight="1" x14ac:dyDescent="0.2">
      <c r="A415" s="24"/>
      <c r="B415" s="37" t="s">
        <v>149</v>
      </c>
      <c r="C415" s="306">
        <v>20012.439999999791</v>
      </c>
      <c r="D415" s="306">
        <v>103653.01999999846</v>
      </c>
      <c r="E415" s="306">
        <v>123665.45999999825</v>
      </c>
      <c r="F415" s="307">
        <v>23.86</v>
      </c>
      <c r="G415" s="307">
        <v>414.79000000000008</v>
      </c>
      <c r="H415" s="182">
        <v>-0.24924805185557053</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-41</v>
      </c>
      <c r="D417" s="306">
        <v>-32565883</v>
      </c>
      <c r="E417" s="306">
        <v>-32565924</v>
      </c>
      <c r="F417" s="307">
        <v>-33950</v>
      </c>
      <c r="G417" s="307">
        <v>-217021</v>
      </c>
      <c r="H417" s="182">
        <v>0.57076155488907987</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126187.66798000001</v>
      </c>
      <c r="E419" s="306">
        <v>126187.66798000001</v>
      </c>
      <c r="F419" s="307"/>
      <c r="G419" s="307"/>
      <c r="H419" s="182"/>
      <c r="I419" s="59"/>
      <c r="K419" s="209"/>
    </row>
    <row r="420" spans="1:11" s="60" customFormat="1" ht="10.5" customHeight="1" x14ac:dyDescent="0.2">
      <c r="A420" s="24"/>
      <c r="B420" s="575" t="s">
        <v>491</v>
      </c>
      <c r="C420" s="306"/>
      <c r="D420" s="306">
        <v>566092.60000000393</v>
      </c>
      <c r="E420" s="306">
        <v>566092.60000000393</v>
      </c>
      <c r="F420" s="307"/>
      <c r="G420" s="307">
        <v>4632.3999999999951</v>
      </c>
      <c r="H420" s="182"/>
      <c r="I420" s="59"/>
      <c r="K420" s="209"/>
    </row>
    <row r="421" spans="1:11" s="60" customFormat="1" ht="10.5" customHeight="1" x14ac:dyDescent="0.2">
      <c r="A421" s="24"/>
      <c r="B421" s="41" t="s">
        <v>150</v>
      </c>
      <c r="C421" s="311">
        <v>122828824.399996</v>
      </c>
      <c r="D421" s="311">
        <v>113923693.73062064</v>
      </c>
      <c r="E421" s="311">
        <v>236752518.13061664</v>
      </c>
      <c r="F421" s="312">
        <v>24743903.580831993</v>
      </c>
      <c r="G421" s="312">
        <v>1512183.7272799998</v>
      </c>
      <c r="H421" s="184">
        <v>-0.13718062424590372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DE SEPTEMBRE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1623942726.7299912</v>
      </c>
      <c r="E434" s="306">
        <v>1623942726.7299912</v>
      </c>
      <c r="F434" s="307">
        <v>3258077.1700000023</v>
      </c>
      <c r="G434" s="307">
        <v>8212938.2000000151</v>
      </c>
      <c r="H434" s="182">
        <v>5.4122203277616743E-2</v>
      </c>
      <c r="I434" s="56"/>
      <c r="J434" s="5"/>
    </row>
    <row r="435" spans="1:11" s="57" customFormat="1" ht="10.5" customHeight="1" x14ac:dyDescent="0.2">
      <c r="A435" s="6"/>
      <c r="B435" s="16" t="s">
        <v>10</v>
      </c>
      <c r="C435" s="306">
        <v>381149710.21998692</v>
      </c>
      <c r="D435" s="306"/>
      <c r="E435" s="306">
        <v>381149710.21998692</v>
      </c>
      <c r="F435" s="307">
        <v>10008.440000000004</v>
      </c>
      <c r="G435" s="307">
        <v>2306819.4800000107</v>
      </c>
      <c r="H435" s="182">
        <v>1.7845510294360878E-2</v>
      </c>
      <c r="I435" s="56"/>
      <c r="J435" s="5"/>
    </row>
    <row r="436" spans="1:11" s="60" customFormat="1" ht="10.5" customHeight="1" x14ac:dyDescent="0.2">
      <c r="A436" s="24"/>
      <c r="B436" s="16" t="s">
        <v>9</v>
      </c>
      <c r="C436" s="306">
        <v>1325.9700000000014</v>
      </c>
      <c r="D436" s="306"/>
      <c r="E436" s="306">
        <v>1325.9700000000014</v>
      </c>
      <c r="F436" s="307"/>
      <c r="G436" s="307">
        <v>2.92</v>
      </c>
      <c r="H436" s="182"/>
      <c r="I436" s="59"/>
      <c r="J436" s="5"/>
    </row>
    <row r="437" spans="1:11" s="60" customFormat="1" x14ac:dyDescent="0.2">
      <c r="A437" s="24"/>
      <c r="B437" s="16" t="s">
        <v>299</v>
      </c>
      <c r="C437" s="306">
        <v>43794314.089999825</v>
      </c>
      <c r="D437" s="306"/>
      <c r="E437" s="306">
        <v>43794314.089999825</v>
      </c>
      <c r="F437" s="307"/>
      <c r="G437" s="307">
        <v>144889.97000000038</v>
      </c>
      <c r="H437" s="182">
        <v>0.34389153724784505</v>
      </c>
      <c r="I437" s="59"/>
      <c r="J437" s="5"/>
    </row>
    <row r="438" spans="1:11" s="57" customFormat="1" x14ac:dyDescent="0.2">
      <c r="A438" s="6"/>
      <c r="B438" s="16" t="s">
        <v>11</v>
      </c>
      <c r="C438" s="306">
        <v>180571.49999999994</v>
      </c>
      <c r="D438" s="306"/>
      <c r="E438" s="306">
        <v>180571.49999999994</v>
      </c>
      <c r="F438" s="307"/>
      <c r="G438" s="307">
        <v>174140.16999999995</v>
      </c>
      <c r="H438" s="182">
        <v>6.9778202228286901E-2</v>
      </c>
      <c r="I438" s="56"/>
      <c r="J438" s="5"/>
    </row>
    <row r="439" spans="1:11" s="57" customFormat="1" ht="10.5" customHeight="1" x14ac:dyDescent="0.2">
      <c r="A439" s="6"/>
      <c r="B439" s="16" t="s">
        <v>75</v>
      </c>
      <c r="C439" s="306">
        <v>4928877.4400000954</v>
      </c>
      <c r="D439" s="306"/>
      <c r="E439" s="306">
        <v>4928877.4400000954</v>
      </c>
      <c r="F439" s="313"/>
      <c r="G439" s="313">
        <v>25683.869999999919</v>
      </c>
      <c r="H439" s="185">
        <v>1.585165140189515E-2</v>
      </c>
      <c r="I439" s="66"/>
      <c r="J439" s="5"/>
    </row>
    <row r="440" spans="1:11" s="57" customFormat="1" ht="10.5" customHeight="1" x14ac:dyDescent="0.2">
      <c r="A440" s="6"/>
      <c r="B440" s="16" t="s">
        <v>85</v>
      </c>
      <c r="C440" s="306">
        <v>789967.75000000012</v>
      </c>
      <c r="D440" s="306">
        <v>167744111.28999969</v>
      </c>
      <c r="E440" s="306">
        <v>168534079.03999969</v>
      </c>
      <c r="F440" s="313">
        <v>168534079.03999969</v>
      </c>
      <c r="G440" s="313">
        <v>1192494.7499999998</v>
      </c>
      <c r="H440" s="185">
        <v>9.1566496004779063E-2</v>
      </c>
      <c r="I440" s="66"/>
      <c r="J440" s="5"/>
    </row>
    <row r="441" spans="1:11" s="57" customFormat="1" ht="10.5" customHeight="1" x14ac:dyDescent="0.2">
      <c r="A441" s="6"/>
      <c r="B441" s="37" t="s">
        <v>25</v>
      </c>
      <c r="C441" s="306">
        <v>1039793.9400000188</v>
      </c>
      <c r="D441" s="306">
        <v>6.1400000000000006</v>
      </c>
      <c r="E441" s="306">
        <v>1039800.0800000188</v>
      </c>
      <c r="F441" s="313"/>
      <c r="G441" s="313">
        <v>3227.4100000000035</v>
      </c>
      <c r="H441" s="185">
        <v>-5.4621283206304883E-2</v>
      </c>
      <c r="I441" s="56"/>
      <c r="J441" s="5"/>
    </row>
    <row r="442" spans="1:11" s="57" customFormat="1" ht="10.5" customHeight="1" x14ac:dyDescent="0.2">
      <c r="A442" s="6"/>
      <c r="B442" s="37" t="s">
        <v>48</v>
      </c>
      <c r="C442" s="306"/>
      <c r="D442" s="306">
        <v>394882.08008999977</v>
      </c>
      <c r="E442" s="306">
        <v>394882.08008999977</v>
      </c>
      <c r="F442" s="307">
        <v>89.145454999999998</v>
      </c>
      <c r="G442" s="307">
        <v>1401.1526700000004</v>
      </c>
      <c r="H442" s="182">
        <v>-0.33498968890354652</v>
      </c>
      <c r="I442" s="56"/>
      <c r="J442" s="5"/>
    </row>
    <row r="443" spans="1:11" s="60" customFormat="1" ht="10.5" customHeight="1" x14ac:dyDescent="0.2">
      <c r="A443" s="24"/>
      <c r="B443" s="37" t="s">
        <v>355</v>
      </c>
      <c r="C443" s="306">
        <v>58.800000000000004</v>
      </c>
      <c r="D443" s="306">
        <v>411040.10881600017</v>
      </c>
      <c r="E443" s="306">
        <v>411098.90881600016</v>
      </c>
      <c r="F443" s="307"/>
      <c r="G443" s="307">
        <v>2669.63</v>
      </c>
      <c r="H443" s="182"/>
      <c r="I443" s="59"/>
      <c r="J443" s="5"/>
    </row>
    <row r="444" spans="1:11" s="57" customFormat="1" ht="12.75" customHeight="1" x14ac:dyDescent="0.2">
      <c r="A444" s="6"/>
      <c r="B444" s="37" t="s">
        <v>79</v>
      </c>
      <c r="C444" s="314"/>
      <c r="D444" s="306">
        <v>9317442.1280000079</v>
      </c>
      <c r="E444" s="306">
        <v>9317442.1280000079</v>
      </c>
      <c r="F444" s="313"/>
      <c r="G444" s="313">
        <v>9335.5</v>
      </c>
      <c r="H444" s="185">
        <v>-3.6778788533323392E-2</v>
      </c>
      <c r="I444" s="56"/>
    </row>
    <row r="445" spans="1:11" s="57" customFormat="1" ht="10.5" customHeight="1" x14ac:dyDescent="0.2">
      <c r="A445" s="6"/>
      <c r="B445" s="563" t="s">
        <v>432</v>
      </c>
      <c r="C445" s="314">
        <v>39109468.300011687</v>
      </c>
      <c r="D445" s="306">
        <v>51713790.520007767</v>
      </c>
      <c r="E445" s="306">
        <v>90823258.820019454</v>
      </c>
      <c r="F445" s="313"/>
      <c r="G445" s="313">
        <v>633406.43000001134</v>
      </c>
      <c r="H445" s="185">
        <v>2.410311952134192E-2</v>
      </c>
      <c r="I445" s="56"/>
      <c r="J445" s="5"/>
    </row>
    <row r="446" spans="1:11" s="57" customFormat="1" ht="10.5" customHeight="1" x14ac:dyDescent="0.2">
      <c r="A446" s="6"/>
      <c r="B446" s="563" t="s">
        <v>440</v>
      </c>
      <c r="C446" s="314">
        <v>2171631.9299999778</v>
      </c>
      <c r="D446" s="306">
        <v>457442.89000000083</v>
      </c>
      <c r="E446" s="306">
        <v>2629074.8199999784</v>
      </c>
      <c r="F446" s="313"/>
      <c r="G446" s="313">
        <v>13874.570000000003</v>
      </c>
      <c r="H446" s="185"/>
      <c r="I446" s="56"/>
      <c r="J446" s="5"/>
    </row>
    <row r="447" spans="1:11" s="60" customFormat="1" ht="15" customHeight="1" x14ac:dyDescent="0.2">
      <c r="A447" s="24"/>
      <c r="B447" s="574" t="s">
        <v>457</v>
      </c>
      <c r="C447" s="314"/>
      <c r="D447" s="306">
        <v>10089.77</v>
      </c>
      <c r="E447" s="306">
        <v>10089.77</v>
      </c>
      <c r="F447" s="313"/>
      <c r="G447" s="313"/>
      <c r="H447" s="185"/>
      <c r="I447" s="56"/>
      <c r="J447" s="5"/>
      <c r="K447" s="57"/>
    </row>
    <row r="448" spans="1:11" s="60" customFormat="1" ht="16.5" customHeight="1" x14ac:dyDescent="0.2">
      <c r="A448" s="24"/>
      <c r="B448" s="574" t="s">
        <v>476</v>
      </c>
      <c r="C448" s="314">
        <v>5667484.9799999893</v>
      </c>
      <c r="D448" s="306">
        <v>7238232.8899999792</v>
      </c>
      <c r="E448" s="306">
        <v>12905717.869999969</v>
      </c>
      <c r="F448" s="313"/>
      <c r="G448" s="313">
        <v>45548.380000000005</v>
      </c>
      <c r="H448" s="185">
        <v>-0.31729722940611427</v>
      </c>
      <c r="I448" s="56"/>
      <c r="J448" s="5"/>
      <c r="K448" s="57"/>
    </row>
    <row r="449" spans="1:11" s="60" customFormat="1" ht="14.25" customHeight="1" x14ac:dyDescent="0.2">
      <c r="A449" s="24"/>
      <c r="B449" s="574" t="s">
        <v>493</v>
      </c>
      <c r="C449" s="314"/>
      <c r="D449" s="306">
        <v>683577.49820500007</v>
      </c>
      <c r="E449" s="306">
        <v>683577.49820500007</v>
      </c>
      <c r="F449" s="313"/>
      <c r="G449" s="313"/>
      <c r="H449" s="185"/>
      <c r="I449" s="56"/>
      <c r="J449" s="5"/>
      <c r="K449" s="57"/>
    </row>
    <row r="450" spans="1:11" s="60" customFormat="1" ht="14.25" customHeight="1" x14ac:dyDescent="0.2">
      <c r="A450" s="24"/>
      <c r="B450" s="563" t="s">
        <v>445</v>
      </c>
      <c r="C450" s="314"/>
      <c r="D450" s="306">
        <v>29032.459999998751</v>
      </c>
      <c r="E450" s="306">
        <v>29032.459999998751</v>
      </c>
      <c r="F450" s="313"/>
      <c r="G450" s="313">
        <v>96.759999999999891</v>
      </c>
      <c r="H450" s="185">
        <v>4.705068087825337E-3</v>
      </c>
      <c r="I450" s="56"/>
      <c r="J450" s="5"/>
      <c r="K450" s="57"/>
    </row>
    <row r="451" spans="1:11" ht="14.25" customHeight="1" x14ac:dyDescent="0.2">
      <c r="A451" s="2"/>
      <c r="B451" s="16" t="s">
        <v>280</v>
      </c>
      <c r="C451" s="310"/>
      <c r="D451" s="306">
        <v>-56486602.760000221</v>
      </c>
      <c r="E451" s="306">
        <v>-56486602.760000221</v>
      </c>
      <c r="F451" s="313"/>
      <c r="G451" s="313">
        <v>-401112.1199999993</v>
      </c>
      <c r="H451" s="185">
        <v>0.40650008049576636</v>
      </c>
      <c r="I451" s="59"/>
      <c r="J451" s="60"/>
      <c r="K451" s="60"/>
    </row>
    <row r="452" spans="1:11" ht="10.5" customHeight="1" x14ac:dyDescent="0.2">
      <c r="A452" s="2"/>
      <c r="B452" s="29" t="s">
        <v>156</v>
      </c>
      <c r="C452" s="308">
        <v>478833204.91999853</v>
      </c>
      <c r="D452" s="308">
        <v>1805455771.7451096</v>
      </c>
      <c r="E452" s="308">
        <v>2284288976.6651082</v>
      </c>
      <c r="F452" s="315">
        <v>171802253.79545471</v>
      </c>
      <c r="G452" s="315">
        <v>12365417.072670039</v>
      </c>
      <c r="H452" s="186">
        <v>4.4659883510183906E-2</v>
      </c>
      <c r="I452" s="69"/>
      <c r="K452" s="209" t="b">
        <f>IF(ABS(E452-SUM(E434:E451))&lt;0.001,TRUE,FALSE)</f>
        <v>1</v>
      </c>
    </row>
    <row r="453" spans="1:11" ht="21" customHeight="1" x14ac:dyDescent="0.2">
      <c r="A453" s="2"/>
      <c r="B453" s="29" t="s">
        <v>153</v>
      </c>
      <c r="C453" s="308"/>
      <c r="D453" s="308">
        <v>36265.72</v>
      </c>
      <c r="E453" s="308">
        <v>36265.72</v>
      </c>
      <c r="F453" s="315"/>
      <c r="G453" s="315"/>
      <c r="H453" s="186">
        <v>-5.5154781931760377E-2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119271865.1499988</v>
      </c>
      <c r="D456" s="317">
        <v>397785473.2300033</v>
      </c>
      <c r="E456" s="317">
        <v>517057338.38000214</v>
      </c>
      <c r="F456" s="318"/>
      <c r="G456" s="318">
        <v>2921857.0000000014</v>
      </c>
      <c r="H456" s="281">
        <v>6.170181391768681E-2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33883216.260001287</v>
      </c>
      <c r="D458" s="317">
        <v>10999423.81999992</v>
      </c>
      <c r="E458" s="317">
        <v>44882640.080001213</v>
      </c>
      <c r="F458" s="318"/>
      <c r="G458" s="318">
        <v>256653.46000000002</v>
      </c>
      <c r="H458" s="281">
        <v>4.7306289762741871E-2</v>
      </c>
      <c r="I458" s="69"/>
    </row>
    <row r="459" spans="1:11" ht="10.5" customHeight="1" x14ac:dyDescent="0.2">
      <c r="A459" s="2"/>
      <c r="B459" s="16" t="s">
        <v>258</v>
      </c>
      <c r="C459" s="317">
        <v>6022755.9000000032</v>
      </c>
      <c r="D459" s="317">
        <v>1639706.0699999998</v>
      </c>
      <c r="E459" s="317">
        <v>7662461.9700000025</v>
      </c>
      <c r="F459" s="318"/>
      <c r="G459" s="318">
        <v>25461.960000000003</v>
      </c>
      <c r="H459" s="281">
        <v>8.4904915870305464E-2</v>
      </c>
      <c r="I459" s="69"/>
    </row>
    <row r="460" spans="1:11" ht="10.5" customHeight="1" x14ac:dyDescent="0.2">
      <c r="A460" s="2"/>
      <c r="B460" s="67" t="s">
        <v>259</v>
      </c>
      <c r="C460" s="317">
        <v>18508932.390000001</v>
      </c>
      <c r="D460" s="317">
        <v>5011328.6399999997</v>
      </c>
      <c r="E460" s="317">
        <v>23520261.030000001</v>
      </c>
      <c r="F460" s="318"/>
      <c r="G460" s="318">
        <v>127414.31000000001</v>
      </c>
      <c r="H460" s="281">
        <v>-7.8930421592557032E-2</v>
      </c>
      <c r="I460" s="69"/>
    </row>
    <row r="461" spans="1:11" ht="10.5" customHeight="1" x14ac:dyDescent="0.2">
      <c r="A461" s="2"/>
      <c r="B461" s="67" t="s">
        <v>260</v>
      </c>
      <c r="C461" s="317">
        <v>755970.47000000661</v>
      </c>
      <c r="D461" s="317">
        <v>2068334.7799999928</v>
      </c>
      <c r="E461" s="317">
        <v>2824305.2499999991</v>
      </c>
      <c r="F461" s="318"/>
      <c r="G461" s="318">
        <v>16627.78</v>
      </c>
      <c r="H461" s="281">
        <v>0.18629966348433613</v>
      </c>
      <c r="I461" s="71"/>
    </row>
    <row r="462" spans="1:11" ht="18.75" customHeight="1" x14ac:dyDescent="0.2">
      <c r="A462" s="2"/>
      <c r="B462" s="67" t="s">
        <v>261</v>
      </c>
      <c r="C462" s="317"/>
      <c r="D462" s="317">
        <v>1174909.9400000016</v>
      </c>
      <c r="E462" s="317">
        <v>1174909.9400000016</v>
      </c>
      <c r="F462" s="318"/>
      <c r="G462" s="318">
        <v>9073.57</v>
      </c>
      <c r="H462" s="281">
        <v>1.3761657081872825E-2</v>
      </c>
      <c r="I462" s="69"/>
    </row>
    <row r="463" spans="1:11" ht="10.5" customHeight="1" x14ac:dyDescent="0.2">
      <c r="A463" s="2"/>
      <c r="B463" s="67" t="s">
        <v>262</v>
      </c>
      <c r="C463" s="317">
        <v>730298.5899999988</v>
      </c>
      <c r="D463" s="317">
        <v>6060374.5400000187</v>
      </c>
      <c r="E463" s="317">
        <v>6790673.1300000176</v>
      </c>
      <c r="F463" s="318"/>
      <c r="G463" s="318">
        <v>24223.81</v>
      </c>
      <c r="H463" s="281">
        <v>1.4626021894576846E-2</v>
      </c>
      <c r="I463" s="69"/>
    </row>
    <row r="464" spans="1:11" ht="10.5" customHeight="1" x14ac:dyDescent="0.2">
      <c r="A464" s="2"/>
      <c r="B464" s="67" t="s">
        <v>264</v>
      </c>
      <c r="C464" s="317"/>
      <c r="D464" s="317">
        <v>21358185.849999864</v>
      </c>
      <c r="E464" s="317">
        <v>21358185.849999864</v>
      </c>
      <c r="F464" s="318"/>
      <c r="G464" s="318">
        <v>115733.13</v>
      </c>
      <c r="H464" s="281">
        <v>3.269926898441966E-3</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50075.550000000207</v>
      </c>
      <c r="D467" s="317">
        <v>232688.48999999955</v>
      </c>
      <c r="E467" s="317">
        <v>282764.03999999975</v>
      </c>
      <c r="F467" s="318"/>
      <c r="G467" s="318">
        <v>630.82999999999993</v>
      </c>
      <c r="H467" s="281">
        <v>0.11743816457594614</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12884444.74000006</v>
      </c>
      <c r="E470" s="317">
        <v>12884444.74000006</v>
      </c>
      <c r="F470" s="318"/>
      <c r="G470" s="318">
        <v>57503.169999999991</v>
      </c>
      <c r="H470" s="281">
        <v>6.1704890858638173E-2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24299.480000000003</v>
      </c>
      <c r="E472" s="317">
        <v>24299.480000000003</v>
      </c>
      <c r="F472" s="318"/>
      <c r="G472" s="318">
        <v>2784.74</v>
      </c>
      <c r="H472" s="281">
        <v>-0.28807565661777124</v>
      </c>
      <c r="I472" s="69"/>
    </row>
    <row r="473" spans="1:11" s="28" customFormat="1" x14ac:dyDescent="0.2">
      <c r="A473" s="54"/>
      <c r="B473" s="29" t="s">
        <v>155</v>
      </c>
      <c r="C473" s="308">
        <v>179223114.31000009</v>
      </c>
      <c r="D473" s="308">
        <v>459239169.5800032</v>
      </c>
      <c r="E473" s="308">
        <v>638462283.8900032</v>
      </c>
      <c r="F473" s="315"/>
      <c r="G473" s="315">
        <v>3557963.7600000016</v>
      </c>
      <c r="H473" s="186">
        <v>5.2862975222364161E-2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15583257.569999982</v>
      </c>
      <c r="D475" s="308">
        <v>9332501.1099999994</v>
      </c>
      <c r="E475" s="308">
        <v>24915758.679999985</v>
      </c>
      <c r="F475" s="315"/>
      <c r="G475" s="315">
        <v>99753.170000000013</v>
      </c>
      <c r="H475" s="186">
        <v>2.7428249974226881E-2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7369.3499999999995</v>
      </c>
      <c r="D477" s="306">
        <v>12972.210000000001</v>
      </c>
      <c r="E477" s="306">
        <v>20341.559999999998</v>
      </c>
      <c r="F477" s="313"/>
      <c r="G477" s="313">
        <v>7.3500000000000005</v>
      </c>
      <c r="H477" s="185">
        <v>0.3318414012463613</v>
      </c>
      <c r="I477" s="69"/>
    </row>
    <row r="478" spans="1:11" s="28" customFormat="1" ht="10.5" customHeight="1" x14ac:dyDescent="0.2">
      <c r="A478" s="54"/>
      <c r="B478" s="75" t="s">
        <v>159</v>
      </c>
      <c r="C478" s="306">
        <v>11349761.929999998</v>
      </c>
      <c r="D478" s="306">
        <v>110192984.93602987</v>
      </c>
      <c r="E478" s="306">
        <v>121542746.86602987</v>
      </c>
      <c r="F478" s="313"/>
      <c r="G478" s="313">
        <v>440446.77999999997</v>
      </c>
      <c r="H478" s="185">
        <v>3.465514869118369E-2</v>
      </c>
      <c r="I478" s="70"/>
    </row>
    <row r="479" spans="1:11" ht="10.5" customHeight="1" x14ac:dyDescent="0.2">
      <c r="A479" s="2"/>
      <c r="B479" s="75" t="s">
        <v>26</v>
      </c>
      <c r="C479" s="306">
        <v>3257397.22</v>
      </c>
      <c r="D479" s="306">
        <v>62207194.529999875</v>
      </c>
      <c r="E479" s="306">
        <v>65464591.749999873</v>
      </c>
      <c r="F479" s="313"/>
      <c r="G479" s="313">
        <v>329268.90000000031</v>
      </c>
      <c r="H479" s="185">
        <v>8.059822839004549E-2</v>
      </c>
      <c r="I479" s="69"/>
    </row>
    <row r="480" spans="1:11" ht="10.5" customHeight="1" x14ac:dyDescent="0.2">
      <c r="A480" s="2"/>
      <c r="B480" s="75" t="s">
        <v>27</v>
      </c>
      <c r="C480" s="306">
        <v>9714715.1300000045</v>
      </c>
      <c r="D480" s="306">
        <v>184327137.54999933</v>
      </c>
      <c r="E480" s="306">
        <v>194041852.67999932</v>
      </c>
      <c r="F480" s="313"/>
      <c r="G480" s="313">
        <v>968540.56999999983</v>
      </c>
      <c r="H480" s="185">
        <v>5.7778517494639692E-2</v>
      </c>
      <c r="I480" s="69"/>
    </row>
    <row r="481" spans="1:11" ht="10.5" customHeight="1" x14ac:dyDescent="0.2">
      <c r="A481" s="2"/>
      <c r="B481" s="75" t="s">
        <v>274</v>
      </c>
      <c r="C481" s="306">
        <v>293087.32999999961</v>
      </c>
      <c r="D481" s="306">
        <v>4763556.4799999949</v>
      </c>
      <c r="E481" s="306">
        <v>5056643.8099999949</v>
      </c>
      <c r="F481" s="313"/>
      <c r="G481" s="313">
        <v>39775.82</v>
      </c>
      <c r="H481" s="185">
        <v>1.234133009454963E-2</v>
      </c>
      <c r="I481" s="69"/>
    </row>
    <row r="482" spans="1:11" ht="10.5" customHeight="1" x14ac:dyDescent="0.2">
      <c r="A482" s="2"/>
      <c r="B482" s="75" t="s">
        <v>273</v>
      </c>
      <c r="C482" s="306">
        <v>1462.5</v>
      </c>
      <c r="D482" s="306">
        <v>4200</v>
      </c>
      <c r="E482" s="306">
        <v>5662.5</v>
      </c>
      <c r="F482" s="313"/>
      <c r="G482" s="313"/>
      <c r="H482" s="185"/>
      <c r="I482" s="69"/>
    </row>
    <row r="483" spans="1:11" ht="10.5" customHeight="1" x14ac:dyDescent="0.2">
      <c r="A483" s="2"/>
      <c r="B483" s="75" t="s">
        <v>49</v>
      </c>
      <c r="C483" s="306">
        <v>2849.67</v>
      </c>
      <c r="D483" s="306">
        <v>40984495.996545017</v>
      </c>
      <c r="E483" s="306">
        <v>40987345.666545019</v>
      </c>
      <c r="F483" s="313"/>
      <c r="G483" s="313">
        <v>131798.97999999995</v>
      </c>
      <c r="H483" s="185">
        <v>1.5877048789612047E-3</v>
      </c>
      <c r="I483" s="69"/>
    </row>
    <row r="484" spans="1:11" ht="10.5" customHeight="1" x14ac:dyDescent="0.2">
      <c r="A484" s="2"/>
      <c r="B484" s="37" t="s">
        <v>349</v>
      </c>
      <c r="C484" s="305"/>
      <c r="D484" s="306">
        <v>-4533.5367779999997</v>
      </c>
      <c r="E484" s="306">
        <v>-4533.5367779999997</v>
      </c>
      <c r="F484" s="313"/>
      <c r="G484" s="313"/>
      <c r="H484" s="185"/>
      <c r="I484" s="69"/>
    </row>
    <row r="485" spans="1:11" x14ac:dyDescent="0.2">
      <c r="A485" s="2"/>
      <c r="B485" s="574" t="s">
        <v>459</v>
      </c>
      <c r="C485" s="306"/>
      <c r="D485" s="306">
        <v>15326</v>
      </c>
      <c r="E485" s="306">
        <v>15326</v>
      </c>
      <c r="F485" s="313"/>
      <c r="G485" s="313"/>
      <c r="H485" s="185">
        <v>-0.90622801167408018</v>
      </c>
      <c r="I485" s="69"/>
    </row>
    <row r="486" spans="1:11" x14ac:dyDescent="0.2">
      <c r="A486" s="2"/>
      <c r="B486" s="75" t="s">
        <v>28</v>
      </c>
      <c r="C486" s="306">
        <v>202649.35000000006</v>
      </c>
      <c r="D486" s="306">
        <v>1796467.7400000014</v>
      </c>
      <c r="E486" s="306">
        <v>1999117.0900000012</v>
      </c>
      <c r="F486" s="313"/>
      <c r="G486" s="313">
        <v>3608.9400000000005</v>
      </c>
      <c r="H486" s="185">
        <v>0.14882978426349514</v>
      </c>
      <c r="I486" s="69"/>
    </row>
    <row r="487" spans="1:11" ht="10.5" customHeight="1" x14ac:dyDescent="0.2">
      <c r="A487" s="2"/>
      <c r="B487" s="37" t="s">
        <v>280</v>
      </c>
      <c r="C487" s="306"/>
      <c r="D487" s="306">
        <v>-1063669.3899999962</v>
      </c>
      <c r="E487" s="306">
        <v>-1063669.3899999962</v>
      </c>
      <c r="F487" s="313"/>
      <c r="G487" s="313">
        <v>-7033.0399999999991</v>
      </c>
      <c r="H487" s="185">
        <v>-6.3106792225542829E-2</v>
      </c>
      <c r="I487" s="69"/>
    </row>
    <row r="488" spans="1:11" ht="10.5" customHeight="1" x14ac:dyDescent="0.2">
      <c r="A488" s="2"/>
      <c r="B488" s="35" t="s">
        <v>160</v>
      </c>
      <c r="C488" s="308">
        <v>24829292.480000008</v>
      </c>
      <c r="D488" s="308">
        <v>403236132.51579607</v>
      </c>
      <c r="E488" s="308">
        <v>428065424.99579608</v>
      </c>
      <c r="F488" s="315"/>
      <c r="G488" s="315">
        <v>1906414.3000000003</v>
      </c>
      <c r="H488" s="186">
        <v>4.8322214023056143E-2</v>
      </c>
      <c r="I488" s="69"/>
      <c r="K488" s="209" t="b">
        <f>IF(ABS(E488-SUM(E477:E487))&lt;0.001,TRUE,FALSE)</f>
        <v>1</v>
      </c>
    </row>
    <row r="489" spans="1:11" ht="10.5" customHeight="1" x14ac:dyDescent="0.2">
      <c r="A489" s="2"/>
      <c r="B489" s="76" t="s">
        <v>33</v>
      </c>
      <c r="C489" s="306"/>
      <c r="D489" s="306">
        <v>285751.79000000004</v>
      </c>
      <c r="E489" s="306">
        <v>285751.79000000004</v>
      </c>
      <c r="F489" s="313"/>
      <c r="G489" s="313"/>
      <c r="H489" s="185"/>
      <c r="I489" s="69"/>
    </row>
    <row r="490" spans="1:11" x14ac:dyDescent="0.2">
      <c r="A490" s="2"/>
      <c r="B490" s="76" t="s">
        <v>383</v>
      </c>
      <c r="C490" s="306"/>
      <c r="D490" s="306">
        <v>803189.90839999996</v>
      </c>
      <c r="E490" s="306">
        <v>803189.90839999996</v>
      </c>
      <c r="F490" s="313"/>
      <c r="G490" s="313"/>
      <c r="H490" s="185"/>
      <c r="I490" s="69"/>
    </row>
    <row r="491" spans="1:11" ht="10.5" customHeight="1" x14ac:dyDescent="0.2">
      <c r="A491" s="2"/>
      <c r="B491" s="76" t="s">
        <v>446</v>
      </c>
      <c r="C491" s="306"/>
      <c r="D491" s="306">
        <v>20360.108980000001</v>
      </c>
      <c r="E491" s="306">
        <v>20360.108980000001</v>
      </c>
      <c r="F491" s="313"/>
      <c r="G491" s="313"/>
      <c r="H491" s="185"/>
      <c r="I491" s="69"/>
    </row>
    <row r="492" spans="1:11" ht="10.5" customHeight="1" x14ac:dyDescent="0.2">
      <c r="A492" s="2"/>
      <c r="B492" s="76" t="s">
        <v>477</v>
      </c>
      <c r="C492" s="306"/>
      <c r="D492" s="306">
        <v>79471.88060000012</v>
      </c>
      <c r="E492" s="306">
        <v>79471.88060000012</v>
      </c>
      <c r="F492" s="313"/>
      <c r="G492" s="313">
        <v>-112.22076499999982</v>
      </c>
      <c r="H492" s="185">
        <v>-0.87331206617790835</v>
      </c>
      <c r="I492" s="69"/>
    </row>
    <row r="493" spans="1:11" ht="10.5" customHeight="1" x14ac:dyDescent="0.2">
      <c r="A493" s="2"/>
      <c r="B493" s="76" t="s">
        <v>492</v>
      </c>
      <c r="C493" s="306"/>
      <c r="D493" s="306">
        <v>50744.967454999998</v>
      </c>
      <c r="E493" s="306">
        <v>50744.967454999998</v>
      </c>
      <c r="F493" s="313"/>
      <c r="G493" s="313">
        <v>239.64825000000005</v>
      </c>
      <c r="H493" s="185"/>
      <c r="I493" s="69"/>
    </row>
    <row r="494" spans="1:11" x14ac:dyDescent="0.2">
      <c r="A494" s="2"/>
      <c r="B494" s="76" t="s">
        <v>439</v>
      </c>
      <c r="C494" s="306"/>
      <c r="D494" s="306">
        <v>7095776.7749450011</v>
      </c>
      <c r="E494" s="306">
        <v>7095776.7749450011</v>
      </c>
      <c r="F494" s="313"/>
      <c r="G494" s="313"/>
      <c r="H494" s="185">
        <v>0.11986479913124248</v>
      </c>
      <c r="I494" s="69"/>
    </row>
    <row r="495" spans="1:11" x14ac:dyDescent="0.2">
      <c r="A495" s="2"/>
      <c r="B495" s="76" t="s">
        <v>480</v>
      </c>
      <c r="C495" s="306"/>
      <c r="D495" s="306">
        <v>127129.72</v>
      </c>
      <c r="E495" s="306">
        <v>127129.72</v>
      </c>
      <c r="F495" s="313"/>
      <c r="G495" s="313"/>
      <c r="H495" s="185">
        <v>0.49213286384976529</v>
      </c>
      <c r="I495" s="69"/>
    </row>
    <row r="496" spans="1:11" s="80" customFormat="1" ht="12.75" x14ac:dyDescent="0.2">
      <c r="A496" s="2"/>
      <c r="B496" s="76" t="s">
        <v>490</v>
      </c>
      <c r="C496" s="306">
        <v>71419.58</v>
      </c>
      <c r="D496" s="306">
        <v>3437419.1399999983</v>
      </c>
      <c r="E496" s="306">
        <v>3508838.7199999983</v>
      </c>
      <c r="F496" s="313"/>
      <c r="G496" s="313">
        <v>12755.210000000001</v>
      </c>
      <c r="H496" s="185"/>
      <c r="I496" s="79"/>
      <c r="J496" s="5"/>
    </row>
    <row r="497" spans="1:12" s="80" customFormat="1" ht="12.75" x14ac:dyDescent="0.2">
      <c r="A497" s="2"/>
      <c r="B497" s="76" t="s">
        <v>494</v>
      </c>
      <c r="C497" s="306"/>
      <c r="D497" s="306">
        <v>711733.19099800009</v>
      </c>
      <c r="E497" s="306">
        <v>711733.19099800009</v>
      </c>
      <c r="F497" s="313"/>
      <c r="G497" s="313"/>
      <c r="H497" s="185"/>
      <c r="I497" s="79"/>
      <c r="J497" s="5"/>
    </row>
    <row r="498" spans="1:12" s="80" customFormat="1" ht="12.75" x14ac:dyDescent="0.2">
      <c r="A498" s="2"/>
      <c r="B498" s="76" t="s">
        <v>499</v>
      </c>
      <c r="C498" s="306"/>
      <c r="D498" s="306">
        <v>1659265.8799999992</v>
      </c>
      <c r="E498" s="306">
        <v>1659265.8799999992</v>
      </c>
      <c r="F498" s="313"/>
      <c r="G498" s="313">
        <v>1508.66</v>
      </c>
      <c r="H498" s="185"/>
      <c r="I498" s="79"/>
      <c r="J498" s="5"/>
    </row>
    <row r="499" spans="1:12" s="80" customFormat="1" ht="12.75" x14ac:dyDescent="0.2">
      <c r="A499" s="2"/>
      <c r="B499" s="73" t="s">
        <v>158</v>
      </c>
      <c r="C499" s="306"/>
      <c r="D499" s="306">
        <v>95022.18</v>
      </c>
      <c r="E499" s="306">
        <v>95022.18</v>
      </c>
      <c r="F499" s="313"/>
      <c r="G499" s="313"/>
      <c r="H499" s="185"/>
      <c r="I499" s="79"/>
      <c r="J499" s="5"/>
    </row>
    <row r="500" spans="1:12" ht="16.5" customHeight="1" x14ac:dyDescent="0.2">
      <c r="A500" s="77"/>
      <c r="B500" s="78" t="s">
        <v>297</v>
      </c>
      <c r="C500" s="308">
        <v>40483969.629999995</v>
      </c>
      <c r="D500" s="308">
        <v>426934499.16717422</v>
      </c>
      <c r="E500" s="308">
        <v>467418468.79717422</v>
      </c>
      <c r="F500" s="315"/>
      <c r="G500" s="315">
        <v>2020558.7674850002</v>
      </c>
      <c r="H500" s="186">
        <v>6.0012230379589582E-2</v>
      </c>
      <c r="I500" s="69"/>
      <c r="K500" s="209" t="b">
        <f>IF(ABS(E500-SUM(E475,E488,E489:E499))&lt;0.001,TRUE,FALSE)</f>
        <v>1</v>
      </c>
      <c r="L500" s="164"/>
    </row>
    <row r="501" spans="1:12" ht="12" customHeight="1" x14ac:dyDescent="0.2">
      <c r="A501" s="2"/>
      <c r="B501" s="76" t="s">
        <v>80</v>
      </c>
      <c r="C501" s="306"/>
      <c r="D501" s="306">
        <v>442596615.67000055</v>
      </c>
      <c r="E501" s="306">
        <v>442596615.67000055</v>
      </c>
      <c r="F501" s="313"/>
      <c r="G501" s="313"/>
      <c r="H501" s="185">
        <v>2.1058769941649791E-2</v>
      </c>
      <c r="I501" s="69"/>
    </row>
    <row r="502" spans="1:12" ht="12" customHeight="1" x14ac:dyDescent="0.2">
      <c r="A502" s="2"/>
      <c r="B502" s="76" t="s">
        <v>81</v>
      </c>
      <c r="C502" s="306"/>
      <c r="D502" s="306">
        <v>370816184.5000006</v>
      </c>
      <c r="E502" s="306">
        <v>370816184.5000006</v>
      </c>
      <c r="F502" s="313"/>
      <c r="G502" s="313"/>
      <c r="H502" s="185">
        <v>7.7243466839253871E-2</v>
      </c>
      <c r="I502" s="69"/>
    </row>
    <row r="503" spans="1:12" ht="12" customHeight="1" x14ac:dyDescent="0.2">
      <c r="A503" s="2"/>
      <c r="B503" s="76" t="s">
        <v>438</v>
      </c>
      <c r="C503" s="306"/>
      <c r="D503" s="306">
        <v>37939404.839999996</v>
      </c>
      <c r="E503" s="306">
        <v>37939404.839999996</v>
      </c>
      <c r="F503" s="313"/>
      <c r="G503" s="313"/>
      <c r="H503" s="185">
        <v>0.2131584061761389</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851352205.01000106</v>
      </c>
      <c r="E507" s="308">
        <v>851352205.01000106</v>
      </c>
      <c r="F507" s="315"/>
      <c r="G507" s="315"/>
      <c r="H507" s="186">
        <v>5.2392332757823068E-2</v>
      </c>
      <c r="I507" s="70"/>
      <c r="J507" s="5"/>
      <c r="K507" s="209" t="b">
        <f>IF(ABS(E507-SUM(E501:E506))&lt;0.001,TRUE,FALSE)</f>
        <v>1</v>
      </c>
    </row>
    <row r="508" spans="1:12" ht="10.5" customHeight="1" x14ac:dyDescent="0.2">
      <c r="A508" s="54"/>
      <c r="B508" s="52" t="s">
        <v>157</v>
      </c>
      <c r="C508" s="308">
        <v>1083228825.2499933</v>
      </c>
      <c r="D508" s="308">
        <v>4450548899.9112225</v>
      </c>
      <c r="E508" s="308">
        <v>5533777725.1612158</v>
      </c>
      <c r="F508" s="315">
        <v>171802253.79545471</v>
      </c>
      <c r="G508" s="315">
        <v>23931110.137435038</v>
      </c>
      <c r="H508" s="186">
        <v>4.2570921307324205E-2</v>
      </c>
      <c r="I508" s="69"/>
      <c r="K508" s="209" t="b">
        <f>IF(ABS(E508-SUM(E421,E407,E452:E453,E473,E474,E475,E488:E499,E507))&lt;0.001,TRUE,FALSE)</f>
        <v>1</v>
      </c>
    </row>
    <row r="509" spans="1:12" ht="10.5" customHeight="1" x14ac:dyDescent="0.2">
      <c r="A509" s="2"/>
      <c r="B509" s="167" t="s">
        <v>181</v>
      </c>
      <c r="C509" s="319"/>
      <c r="D509" s="319">
        <v>57.86</v>
      </c>
      <c r="E509" s="319">
        <v>57.86</v>
      </c>
      <c r="F509" s="320"/>
      <c r="G509" s="320"/>
      <c r="H509" s="240"/>
      <c r="I509" s="69"/>
    </row>
    <row r="510" spans="1:12" s="28" customFormat="1" x14ac:dyDescent="0.2">
      <c r="A510" s="2"/>
      <c r="B510" s="168" t="s">
        <v>182</v>
      </c>
      <c r="C510" s="321"/>
      <c r="D510" s="321">
        <v>27</v>
      </c>
      <c r="E510" s="321">
        <v>27</v>
      </c>
      <c r="F510" s="322"/>
      <c r="G510" s="322"/>
      <c r="H510" s="194"/>
      <c r="I510" s="70"/>
      <c r="J510" s="5"/>
    </row>
    <row r="511" spans="1:12" s="28" customFormat="1" ht="12.75" x14ac:dyDescent="0.2">
      <c r="A511" s="54"/>
      <c r="B511" s="212" t="s">
        <v>31</v>
      </c>
      <c r="C511" s="431">
        <v>2034139815.5099921</v>
      </c>
      <c r="D511" s="431">
        <v>5651313831.0869179</v>
      </c>
      <c r="E511" s="431">
        <v>7685453646.5969124</v>
      </c>
      <c r="F511" s="432"/>
      <c r="G511" s="432">
        <v>35519250.798296034</v>
      </c>
      <c r="H511" s="433">
        <v>3.6573920328685006E-2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32252.2</v>
      </c>
      <c r="E515" s="323">
        <v>32252.2</v>
      </c>
      <c r="F515" s="324"/>
      <c r="G515" s="324"/>
      <c r="H515" s="433">
        <v>6.652725047527519E-2</v>
      </c>
      <c r="I515" s="70"/>
    </row>
    <row r="516" spans="1:11" s="28" customFormat="1" ht="12" x14ac:dyDescent="0.2">
      <c r="A516" s="54"/>
      <c r="B516" s="229" t="s">
        <v>421</v>
      </c>
      <c r="C516" s="229"/>
      <c r="D516" s="323">
        <v>60486.841738000003</v>
      </c>
      <c r="E516" s="323">
        <v>60486.841738000003</v>
      </c>
      <c r="F516" s="323"/>
      <c r="G516" s="324"/>
      <c r="H516" s="433">
        <v>1.9617358634291593E-2</v>
      </c>
      <c r="I516" s="70"/>
    </row>
    <row r="517" spans="1:11" s="28" customFormat="1" ht="12" hidden="1" x14ac:dyDescent="0.2">
      <c r="A517" s="54"/>
      <c r="B517" s="229" t="s">
        <v>495</v>
      </c>
      <c r="C517" s="323"/>
      <c r="D517" s="323">
        <v>2712.4265340000006</v>
      </c>
      <c r="E517" s="323">
        <v>2712.4265340000006</v>
      </c>
      <c r="F517" s="323"/>
      <c r="G517" s="324"/>
      <c r="H517" s="433">
        <v>-0.99558077436637482</v>
      </c>
      <c r="I517" s="70"/>
    </row>
    <row r="518" spans="1:11" s="28" customFormat="1" ht="12" x14ac:dyDescent="0.2">
      <c r="A518" s="54"/>
      <c r="B518" s="229" t="s">
        <v>389</v>
      </c>
      <c r="C518" s="323"/>
      <c r="D518" s="323">
        <v>8650.86</v>
      </c>
      <c r="E518" s="323">
        <v>8650.86</v>
      </c>
      <c r="F518" s="323"/>
      <c r="G518" s="324"/>
      <c r="H518" s="433">
        <v>0.75580321533749673</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MOIS DE SEPTEMBRE 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597"/>
      <c r="C526" s="598"/>
      <c r="D526" s="87"/>
      <c r="E526" s="750" t="s">
        <v>6</v>
      </c>
      <c r="F526" s="339" t="str">
        <f>$H$5</f>
        <v>GAM</v>
      </c>
      <c r="G526" s="749"/>
      <c r="H526" s="89"/>
      <c r="I526" s="20"/>
    </row>
    <row r="527" spans="1:11" ht="12.75" customHeight="1" x14ac:dyDescent="0.2">
      <c r="B527" s="616" t="s">
        <v>296</v>
      </c>
      <c r="C527" s="753"/>
      <c r="D527" s="90"/>
      <c r="E527" s="301"/>
      <c r="F527" s="239"/>
      <c r="G527" s="199"/>
      <c r="H527" s="90"/>
      <c r="I527" s="20"/>
    </row>
    <row r="528" spans="1:11" ht="22.5" customHeight="1" x14ac:dyDescent="0.2">
      <c r="A528" s="91"/>
      <c r="B528" s="620" t="s">
        <v>295</v>
      </c>
      <c r="C528" s="621"/>
      <c r="D528" s="93"/>
      <c r="E528" s="303"/>
      <c r="F528" s="237"/>
      <c r="G528" s="200"/>
      <c r="H528" s="93"/>
      <c r="I528" s="20"/>
    </row>
    <row r="529" spans="1:11" ht="22.5" customHeight="1" x14ac:dyDescent="0.2">
      <c r="A529" s="91"/>
      <c r="B529" s="92" t="s">
        <v>294</v>
      </c>
      <c r="C529" s="172"/>
      <c r="D529" s="93"/>
      <c r="E529" s="303">
        <v>5586679850.8774519</v>
      </c>
      <c r="F529" s="237">
        <v>-1.0578764269811192E-2</v>
      </c>
      <c r="G529" s="200"/>
      <c r="H529" s="93"/>
      <c r="I529" s="20"/>
      <c r="J529" s="104"/>
      <c r="K529" s="209" t="b">
        <f>IF(ABS(E529-SUM(E530,E535,E547:E548,E551:E556))&lt;0.001,TRUE,FALSE)</f>
        <v>1</v>
      </c>
    </row>
    <row r="530" spans="1:11" ht="15" customHeight="1" x14ac:dyDescent="0.2">
      <c r="B530" s="618" t="s">
        <v>410</v>
      </c>
      <c r="C530" s="619"/>
      <c r="D530" s="90"/>
      <c r="E530" s="303">
        <v>1245680625.0205641</v>
      </c>
      <c r="F530" s="237">
        <v>-8.9661175668491966E-2</v>
      </c>
      <c r="G530" s="201"/>
      <c r="H530" s="90"/>
      <c r="I530" s="20"/>
      <c r="J530" s="104"/>
      <c r="K530" s="209" t="b">
        <f>IF(ABS(E530-SUM(E531:E534))&lt;0.001,TRUE,FALSE)</f>
        <v>1</v>
      </c>
    </row>
    <row r="531" spans="1:11" ht="15" customHeight="1" x14ac:dyDescent="0.2">
      <c r="B531" s="609" t="s">
        <v>72</v>
      </c>
      <c r="C531" s="610"/>
      <c r="D531" s="90"/>
      <c r="E531" s="301">
        <v>97170303.833714992</v>
      </c>
      <c r="F531" s="239">
        <v>8.8062120658523035E-2</v>
      </c>
      <c r="G531" s="199"/>
      <c r="H531" s="90"/>
      <c r="I531" s="20"/>
      <c r="J531" s="104"/>
    </row>
    <row r="532" spans="1:11" ht="15" customHeight="1" x14ac:dyDescent="0.2">
      <c r="B532" s="421" t="s">
        <v>404</v>
      </c>
      <c r="C532" s="404"/>
      <c r="D532" s="90"/>
      <c r="E532" s="301">
        <v>962601622.76538634</v>
      </c>
      <c r="F532" s="239">
        <v>-0.2154838490333052</v>
      </c>
      <c r="G532" s="199"/>
      <c r="H532" s="90"/>
      <c r="I532" s="20"/>
      <c r="J532" s="104"/>
    </row>
    <row r="533" spans="1:11" ht="15" customHeight="1" x14ac:dyDescent="0.2">
      <c r="B533" s="421" t="s">
        <v>407</v>
      </c>
      <c r="C533" s="404"/>
      <c r="D533" s="90"/>
      <c r="E533" s="301">
        <v>2805556.0410311311</v>
      </c>
      <c r="F533" s="239">
        <v>-0.42506060539556567</v>
      </c>
      <c r="G533" s="199"/>
      <c r="H533" s="90"/>
      <c r="I533" s="20"/>
      <c r="J533" s="104"/>
    </row>
    <row r="534" spans="1:11" ht="15" customHeight="1" x14ac:dyDescent="0.2">
      <c r="B534" s="421" t="s">
        <v>405</v>
      </c>
      <c r="C534" s="404"/>
      <c r="D534" s="90"/>
      <c r="E534" s="301">
        <v>183103142.38043165</v>
      </c>
      <c r="F534" s="239"/>
      <c r="G534" s="199"/>
      <c r="H534" s="90"/>
      <c r="I534" s="20"/>
      <c r="J534" s="104"/>
    </row>
    <row r="535" spans="1:11" ht="15" customHeight="1" x14ac:dyDescent="0.2">
      <c r="B535" s="601" t="s">
        <v>71</v>
      </c>
      <c r="C535" s="602"/>
      <c r="D535" s="90"/>
      <c r="E535" s="303">
        <v>3838911840.8202248</v>
      </c>
      <c r="F535" s="237">
        <v>1.5719370123902676E-2</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v>0</v>
      </c>
      <c r="F537" s="239"/>
      <c r="G537" s="199"/>
      <c r="H537" s="90"/>
      <c r="I537" s="20"/>
      <c r="J537" s="104"/>
    </row>
    <row r="538" spans="1:11" ht="15" customHeight="1" x14ac:dyDescent="0.2">
      <c r="B538" s="622" t="s">
        <v>413</v>
      </c>
      <c r="C538" s="623"/>
      <c r="D538" s="90"/>
      <c r="E538" s="301">
        <v>2969692307.7280383</v>
      </c>
      <c r="F538" s="239">
        <v>1.4132122271658609E-2</v>
      </c>
      <c r="G538" s="199"/>
      <c r="H538" s="90"/>
      <c r="I538" s="20"/>
      <c r="J538" s="104"/>
    </row>
    <row r="539" spans="1:11" ht="15" customHeight="1" x14ac:dyDescent="0.2">
      <c r="B539" s="609" t="s">
        <v>357</v>
      </c>
      <c r="C539" s="610"/>
      <c r="D539" s="90"/>
      <c r="E539" s="301">
        <v>515849853.1523236</v>
      </c>
      <c r="F539" s="239">
        <v>2.9163960809993617E-2</v>
      </c>
      <c r="G539" s="199"/>
      <c r="H539" s="90"/>
      <c r="I539" s="20"/>
      <c r="J539" s="104"/>
    </row>
    <row r="540" spans="1:11" ht="15" customHeight="1" x14ac:dyDescent="0.2">
      <c r="B540" s="609" t="s">
        <v>358</v>
      </c>
      <c r="C540" s="610"/>
      <c r="D540" s="90"/>
      <c r="E540" s="301">
        <v>96198707.967761904</v>
      </c>
      <c r="F540" s="239">
        <v>-2.5682215757031668E-2</v>
      </c>
      <c r="G540" s="199"/>
      <c r="H540" s="90"/>
      <c r="I540" s="20"/>
      <c r="J540" s="104"/>
    </row>
    <row r="541" spans="1:11" ht="12.75" customHeight="1" x14ac:dyDescent="0.2">
      <c r="B541" s="609" t="s">
        <v>359</v>
      </c>
      <c r="C541" s="610"/>
      <c r="D541" s="90"/>
      <c r="E541" s="301">
        <v>257170971.97210091</v>
      </c>
      <c r="F541" s="239">
        <v>2.3667845361038831E-2</v>
      </c>
      <c r="G541" s="199"/>
      <c r="H541" s="90"/>
      <c r="I541" s="20"/>
      <c r="J541" s="104"/>
      <c r="K541" s="209" t="b">
        <f>IF(ABS(E541-SUM(E542:E546))&lt;0.001,TRUE,FALSE)</f>
        <v>1</v>
      </c>
    </row>
    <row r="542" spans="1:11" ht="15" customHeight="1" x14ac:dyDescent="0.2">
      <c r="B542" s="614" t="s">
        <v>394</v>
      </c>
      <c r="C542" s="615"/>
      <c r="D542" s="90"/>
      <c r="E542" s="301">
        <v>208387923.10641092</v>
      </c>
      <c r="F542" s="239">
        <v>3.8296992794317086E-2</v>
      </c>
      <c r="G542" s="199"/>
      <c r="H542" s="90"/>
      <c r="I542" s="20"/>
      <c r="J542" s="104"/>
    </row>
    <row r="543" spans="1:11" ht="15" customHeight="1" x14ac:dyDescent="0.2">
      <c r="B543" s="614" t="s">
        <v>395</v>
      </c>
      <c r="C543" s="615"/>
      <c r="D543" s="90"/>
      <c r="E543" s="301">
        <v>4636053.9551980011</v>
      </c>
      <c r="F543" s="239">
        <v>8.1823726185389356E-2</v>
      </c>
      <c r="G543" s="199"/>
      <c r="H543" s="90"/>
      <c r="I543" s="20"/>
      <c r="J543" s="104"/>
    </row>
    <row r="544" spans="1:11" ht="15" customHeight="1" x14ac:dyDescent="0.2">
      <c r="B544" s="614" t="s">
        <v>396</v>
      </c>
      <c r="C544" s="615"/>
      <c r="D544" s="90"/>
      <c r="E544" s="301">
        <v>8221035.1335650003</v>
      </c>
      <c r="F544" s="239">
        <v>-5.4661448407780977E-2</v>
      </c>
      <c r="G544" s="199"/>
      <c r="H544" s="90"/>
      <c r="I544" s="20"/>
      <c r="J544" s="104"/>
    </row>
    <row r="545" spans="1:11" ht="15" customHeight="1" x14ac:dyDescent="0.2">
      <c r="B545" s="614" t="s">
        <v>397</v>
      </c>
      <c r="C545" s="615"/>
      <c r="D545" s="90"/>
      <c r="E545" s="301">
        <v>1827407.5732249997</v>
      </c>
      <c r="F545" s="239">
        <v>-1.9889633893075631E-2</v>
      </c>
      <c r="G545" s="199"/>
      <c r="H545" s="90"/>
      <c r="I545" s="20"/>
      <c r="J545" s="104"/>
    </row>
    <row r="546" spans="1:11" ht="12.75" x14ac:dyDescent="0.2">
      <c r="B546" s="628" t="s">
        <v>406</v>
      </c>
      <c r="C546" s="629"/>
      <c r="D546" s="90"/>
      <c r="E546" s="301">
        <v>34098552.203702003</v>
      </c>
      <c r="F546" s="239">
        <v>-4.4244697862449334E-2</v>
      </c>
      <c r="G546" s="199"/>
      <c r="H546" s="90"/>
      <c r="I546" s="20"/>
      <c r="J546" s="104"/>
    </row>
    <row r="547" spans="1:11" ht="18.75" customHeight="1" x14ac:dyDescent="0.2">
      <c r="B547" s="601" t="s">
        <v>362</v>
      </c>
      <c r="C547" s="602"/>
      <c r="D547" s="90"/>
      <c r="E547" s="303">
        <v>1683467.8900000008</v>
      </c>
      <c r="F547" s="237">
        <v>-0.10446705195372685</v>
      </c>
      <c r="G547" s="199"/>
      <c r="H547" s="90"/>
      <c r="I547" s="20"/>
      <c r="J547" s="104"/>
      <c r="K547" s="209"/>
    </row>
    <row r="548" spans="1:11" ht="27.75" customHeight="1" x14ac:dyDescent="0.2">
      <c r="B548" s="611" t="s">
        <v>363</v>
      </c>
      <c r="C548" s="613"/>
      <c r="D548" s="90"/>
      <c r="E548" s="303">
        <v>500403917.14666289</v>
      </c>
      <c r="F548" s="237">
        <v>7.5356113642157663E-3</v>
      </c>
      <c r="G548" s="201"/>
      <c r="H548" s="90"/>
      <c r="I548" s="20"/>
      <c r="J548" s="104"/>
      <c r="K548" s="209" t="b">
        <f>IF(ABS(E548-SUM(E549:E550))&lt;0.001,TRUE,FALSE)</f>
        <v>1</v>
      </c>
    </row>
    <row r="549" spans="1:11" ht="17.25" customHeight="1" x14ac:dyDescent="0.2">
      <c r="B549" s="423" t="s">
        <v>408</v>
      </c>
      <c r="C549" s="405"/>
      <c r="D549" s="90"/>
      <c r="E549" s="301">
        <v>476020442.1488995</v>
      </c>
      <c r="F549" s="239">
        <v>-2.3230376947252052E-2</v>
      </c>
      <c r="G549" s="201"/>
      <c r="H549" s="90"/>
      <c r="I549" s="20"/>
      <c r="J549" s="104"/>
    </row>
    <row r="550" spans="1:11" ht="24" customHeight="1" x14ac:dyDescent="0.2">
      <c r="B550" s="423" t="s">
        <v>409</v>
      </c>
      <c r="C550" s="405"/>
      <c r="D550" s="90"/>
      <c r="E550" s="301">
        <v>24383474.997763418</v>
      </c>
      <c r="F550" s="239"/>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7"/>
      <c r="D552" s="360"/>
      <c r="E552" s="301"/>
      <c r="F552" s="239"/>
      <c r="G552" s="361"/>
      <c r="H552" s="360"/>
      <c r="I552" s="362"/>
      <c r="J552" s="359"/>
    </row>
    <row r="553" spans="1:11" s="363" customFormat="1" ht="19.5" customHeight="1" x14ac:dyDescent="0.2">
      <c r="A553" s="356"/>
      <c r="B553" s="611" t="s">
        <v>366</v>
      </c>
      <c r="C553" s="627"/>
      <c r="D553" s="360"/>
      <c r="E553" s="301"/>
      <c r="F553" s="239"/>
      <c r="G553" s="361"/>
      <c r="H553" s="360"/>
      <c r="I553" s="362"/>
      <c r="J553" s="359"/>
    </row>
    <row r="554" spans="1:11" s="363" customFormat="1" ht="18.75" customHeight="1" x14ac:dyDescent="0.2">
      <c r="A554" s="356"/>
      <c r="B554" s="611" t="s">
        <v>367</v>
      </c>
      <c r="C554" s="627"/>
      <c r="D554" s="360"/>
      <c r="E554" s="301"/>
      <c r="F554" s="239"/>
      <c r="G554" s="361"/>
      <c r="H554" s="360"/>
      <c r="I554" s="362"/>
      <c r="J554" s="359"/>
    </row>
    <row r="555" spans="1:11" ht="12.75" customHeight="1" x14ac:dyDescent="0.2">
      <c r="A555" s="356"/>
      <c r="B555" s="611" t="s">
        <v>368</v>
      </c>
      <c r="C555" s="752"/>
      <c r="D555" s="360"/>
      <c r="E555" s="301"/>
      <c r="F555" s="239"/>
      <c r="G555" s="361"/>
      <c r="H555" s="360"/>
      <c r="I555" s="20"/>
      <c r="J555" s="104"/>
    </row>
    <row r="556" spans="1:11" s="95" customFormat="1" ht="16.5" customHeight="1" x14ac:dyDescent="0.2">
      <c r="A556" s="6"/>
      <c r="B556" s="611" t="s">
        <v>369</v>
      </c>
      <c r="C556" s="752"/>
      <c r="D556" s="90"/>
      <c r="E556" s="301"/>
      <c r="F556" s="239"/>
      <c r="G556" s="201"/>
      <c r="H556" s="90"/>
      <c r="I556" s="94"/>
      <c r="J556" s="104"/>
    </row>
    <row r="557" spans="1:11" s="95" customFormat="1" ht="16.5" customHeight="1" x14ac:dyDescent="0.2">
      <c r="A557" s="91"/>
      <c r="B557" s="599" t="s">
        <v>66</v>
      </c>
      <c r="C557" s="600"/>
      <c r="D557" s="93"/>
      <c r="E557" s="303">
        <v>228588534.66000363</v>
      </c>
      <c r="F557" s="237">
        <v>8.706277985291444E-2</v>
      </c>
      <c r="G557" s="200"/>
      <c r="H557" s="93"/>
      <c r="I557" s="94"/>
      <c r="J557" s="104"/>
    </row>
    <row r="558" spans="1:11" ht="16.5" customHeight="1" x14ac:dyDescent="0.2">
      <c r="A558" s="91"/>
      <c r="B558" s="601" t="s">
        <v>375</v>
      </c>
      <c r="C558" s="602"/>
      <c r="D558" s="93"/>
      <c r="E558" s="301">
        <v>224879852.41000316</v>
      </c>
      <c r="F558" s="239">
        <v>8.3123028789992892E-2</v>
      </c>
      <c r="G558" s="200"/>
      <c r="H558" s="93"/>
      <c r="I558" s="20"/>
      <c r="J558" s="104"/>
    </row>
    <row r="559" spans="1:11" ht="13.5" customHeight="1" x14ac:dyDescent="0.2">
      <c r="B559" s="601" t="s">
        <v>236</v>
      </c>
      <c r="C559" s="602"/>
      <c r="D559" s="90"/>
      <c r="E559" s="301">
        <v>-78471</v>
      </c>
      <c r="F559" s="239">
        <v>-0.67369147666551621</v>
      </c>
      <c r="G559" s="199"/>
      <c r="H559" s="90"/>
      <c r="I559" s="20"/>
      <c r="J559" s="104"/>
    </row>
    <row r="560" spans="1:11" s="95" customFormat="1" ht="16.5" customHeight="1" x14ac:dyDescent="0.2">
      <c r="A560" s="6"/>
      <c r="B560" s="601" t="s">
        <v>316</v>
      </c>
      <c r="C560" s="602"/>
      <c r="D560" s="90"/>
      <c r="E560" s="301">
        <v>-5184</v>
      </c>
      <c r="F560" s="239">
        <v>0.42105263157894735</v>
      </c>
      <c r="G560" s="199"/>
      <c r="H560" s="90"/>
      <c r="I560" s="94"/>
      <c r="J560" s="104"/>
    </row>
    <row r="561" spans="1:11" ht="18" customHeight="1" x14ac:dyDescent="0.2">
      <c r="A561" s="91"/>
      <c r="B561" s="599" t="s">
        <v>67</v>
      </c>
      <c r="C561" s="600"/>
      <c r="D561" s="93"/>
      <c r="E561" s="303">
        <v>42047838.570341833</v>
      </c>
      <c r="F561" s="237">
        <v>2.1080284350779133E-2</v>
      </c>
      <c r="G561" s="200"/>
      <c r="H561" s="93"/>
      <c r="I561" s="20"/>
      <c r="J561" s="104"/>
      <c r="K561" s="209" t="b">
        <f>IF(ABS(E561-SUM(E562:E563))&lt;0.001,TRUE,FALSE)</f>
        <v>1</v>
      </c>
    </row>
    <row r="562" spans="1:11" ht="12.75" x14ac:dyDescent="0.2">
      <c r="B562" s="601" t="s">
        <v>68</v>
      </c>
      <c r="C562" s="602"/>
      <c r="D562" s="90"/>
      <c r="E562" s="301">
        <v>38110940.77999983</v>
      </c>
      <c r="F562" s="239">
        <v>1.1207318256414078E-2</v>
      </c>
      <c r="G562" s="199"/>
      <c r="H562" s="90"/>
      <c r="I562" s="20"/>
      <c r="J562" s="104"/>
    </row>
    <row r="563" spans="1:11" s="95" customFormat="1" ht="12.75" x14ac:dyDescent="0.2">
      <c r="A563" s="6"/>
      <c r="B563" s="601" t="s">
        <v>69</v>
      </c>
      <c r="C563" s="602"/>
      <c r="D563" s="90"/>
      <c r="E563" s="301">
        <v>3936897.7903420054</v>
      </c>
      <c r="F563" s="239">
        <v>0.12766178598399791</v>
      </c>
      <c r="G563" s="199"/>
      <c r="H563" s="90"/>
      <c r="I563" s="94"/>
      <c r="J563" s="104"/>
    </row>
    <row r="564" spans="1:11" ht="31.5" customHeight="1" x14ac:dyDescent="0.2">
      <c r="A564" s="91"/>
      <c r="B564" s="630" t="s">
        <v>293</v>
      </c>
      <c r="C564" s="631"/>
      <c r="D564" s="98"/>
      <c r="E564" s="326">
        <v>5857316224.1077976</v>
      </c>
      <c r="F564" s="243">
        <v>-6.8764355010563216E-3</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DE SEPTEMBRE 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750" t="s">
        <v>6</v>
      </c>
      <c r="F568" s="339" t="str">
        <f>$H$5</f>
        <v>GAM</v>
      </c>
      <c r="G568" s="89"/>
      <c r="H568" s="20"/>
    </row>
    <row r="569" spans="1:11" s="104" customFormat="1" ht="27" customHeight="1" x14ac:dyDescent="0.2">
      <c r="A569" s="6"/>
      <c r="B569" s="632" t="s">
        <v>292</v>
      </c>
      <c r="C569" s="633"/>
      <c r="D569" s="634"/>
      <c r="E569" s="101"/>
      <c r="F569" s="176"/>
      <c r="G569" s="102"/>
      <c r="H569" s="103"/>
    </row>
    <row r="570" spans="1:11" s="104" customFormat="1" ht="32.25" customHeight="1" x14ac:dyDescent="0.2">
      <c r="A570" s="6"/>
      <c r="B570" s="624" t="s">
        <v>291</v>
      </c>
      <c r="C570" s="625"/>
      <c r="D570" s="626"/>
      <c r="E570" s="327">
        <v>968774183.13372815</v>
      </c>
      <c r="F570" s="177">
        <v>3.7150420702075415E-2</v>
      </c>
      <c r="G570" s="105"/>
      <c r="H570" s="106"/>
      <c r="K570" s="209" t="b">
        <f>IF(ABS(E570-SUM(E571,E585,E593:E594,E598))&lt;0.001,TRUE,FALSE)</f>
        <v>1</v>
      </c>
    </row>
    <row r="571" spans="1:11" s="104" customFormat="1" ht="28.5" customHeight="1" x14ac:dyDescent="0.2">
      <c r="A571" s="6"/>
      <c r="B571" s="595" t="s">
        <v>183</v>
      </c>
      <c r="C571" s="596"/>
      <c r="D571" s="635"/>
      <c r="E571" s="327">
        <v>774810087.53786695</v>
      </c>
      <c r="F571" s="177">
        <v>3.984037029912435E-2</v>
      </c>
      <c r="G571" s="109"/>
      <c r="H571" s="106"/>
      <c r="K571" s="209" t="b">
        <f>IF(ABS(E571-SUM(E572:E584))&lt;0.001,TRUE,FALSE)</f>
        <v>1</v>
      </c>
    </row>
    <row r="572" spans="1:11" s="104" customFormat="1" ht="12.75" x14ac:dyDescent="0.2">
      <c r="A572" s="6"/>
      <c r="B572" s="603" t="s">
        <v>53</v>
      </c>
      <c r="C572" s="604"/>
      <c r="D572" s="605"/>
      <c r="E572" s="328">
        <v>570899155.32000005</v>
      </c>
      <c r="F572" s="174">
        <v>2.5371873941793632E-2</v>
      </c>
      <c r="G572" s="109"/>
      <c r="H572" s="106"/>
    </row>
    <row r="573" spans="1:11" s="104" customFormat="1" ht="12.75" x14ac:dyDescent="0.2">
      <c r="A573" s="6"/>
      <c r="B573" s="169" t="s">
        <v>360</v>
      </c>
      <c r="C573" s="383"/>
      <c r="D573" s="384"/>
      <c r="E573" s="328">
        <v>1425090.6566000001</v>
      </c>
      <c r="F573" s="174"/>
      <c r="G573" s="109"/>
      <c r="H573" s="106"/>
    </row>
    <row r="574" spans="1:11" s="104" customFormat="1" ht="42.75" customHeight="1" x14ac:dyDescent="0.2">
      <c r="A574" s="6"/>
      <c r="B574" s="603" t="s">
        <v>429</v>
      </c>
      <c r="C574" s="604"/>
      <c r="D574" s="605"/>
      <c r="E574" s="328">
        <v>33977953.710000038</v>
      </c>
      <c r="F574" s="174">
        <v>1.1515265271513586E-2</v>
      </c>
      <c r="G574" s="109"/>
      <c r="H574" s="106"/>
    </row>
    <row r="575" spans="1:11" s="104" customFormat="1" ht="15" customHeight="1" x14ac:dyDescent="0.2">
      <c r="A575" s="6"/>
      <c r="B575" s="603" t="s">
        <v>54</v>
      </c>
      <c r="C575" s="604"/>
      <c r="D575" s="605"/>
      <c r="E575" s="328">
        <v>2378097.4899999993</v>
      </c>
      <c r="F575" s="174">
        <v>2.3038576884856443E-2</v>
      </c>
      <c r="G575" s="109"/>
      <c r="H575" s="106"/>
    </row>
    <row r="576" spans="1:11" s="104" customFormat="1" ht="15" customHeight="1" x14ac:dyDescent="0.2">
      <c r="A576" s="6"/>
      <c r="B576" s="603" t="s">
        <v>627</v>
      </c>
      <c r="C576" s="604"/>
      <c r="D576" s="605"/>
      <c r="E576" s="328">
        <v>5485619.3500000034</v>
      </c>
      <c r="F576" s="174">
        <v>1.4874577699812708E-2</v>
      </c>
      <c r="G576" s="109"/>
      <c r="H576" s="106"/>
    </row>
    <row r="577" spans="1:11" s="104" customFormat="1" ht="12.75" x14ac:dyDescent="0.2">
      <c r="A577" s="6"/>
      <c r="B577" s="603" t="s">
        <v>302</v>
      </c>
      <c r="C577" s="604"/>
      <c r="D577" s="605"/>
      <c r="E577" s="328">
        <v>509.28999999999996</v>
      </c>
      <c r="F577" s="174">
        <v>0.7545993247433338</v>
      </c>
      <c r="G577" s="109"/>
      <c r="H577" s="106"/>
    </row>
    <row r="578" spans="1:11" s="104" customFormat="1" ht="12.75" x14ac:dyDescent="0.2">
      <c r="A578" s="6"/>
      <c r="B578" s="169" t="s">
        <v>184</v>
      </c>
      <c r="C578" s="170"/>
      <c r="D578" s="171"/>
      <c r="E578" s="328">
        <v>72994846.530000091</v>
      </c>
      <c r="F578" s="174">
        <v>6.6947827277567651E-2</v>
      </c>
      <c r="G578" s="109"/>
      <c r="H578" s="110"/>
    </row>
    <row r="579" spans="1:11" s="104" customFormat="1" ht="12.75" x14ac:dyDescent="0.2">
      <c r="A579" s="6"/>
      <c r="B579" s="395" t="s">
        <v>373</v>
      </c>
      <c r="C579" s="170"/>
      <c r="D579" s="171"/>
      <c r="E579" s="328">
        <v>76510578.219999835</v>
      </c>
      <c r="F579" s="174">
        <v>0.10412346999631006</v>
      </c>
      <c r="G579" s="109"/>
      <c r="H579" s="110"/>
    </row>
    <row r="580" spans="1:11" s="104" customFormat="1" ht="14.25" customHeight="1" x14ac:dyDescent="0.2">
      <c r="A580" s="6"/>
      <c r="B580" s="169" t="s">
        <v>185</v>
      </c>
      <c r="C580" s="170"/>
      <c r="D580" s="171"/>
      <c r="E580" s="328">
        <v>59419.721267000074</v>
      </c>
      <c r="F580" s="174">
        <v>-0.41045236067032886</v>
      </c>
      <c r="G580" s="109"/>
      <c r="H580" s="110"/>
    </row>
    <row r="581" spans="1:11" s="104" customFormat="1" ht="12.75" x14ac:dyDescent="0.2">
      <c r="A581" s="6"/>
      <c r="B581" s="603" t="s">
        <v>186</v>
      </c>
      <c r="C581" s="604"/>
      <c r="D581" s="605"/>
      <c r="E581" s="328">
        <v>10730957.749999996</v>
      </c>
      <c r="F581" s="174">
        <v>0.19952876632603878</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112026.50000000004</v>
      </c>
      <c r="F583" s="174">
        <v>0.28573999443131104</v>
      </c>
      <c r="G583" s="109"/>
      <c r="H583" s="106"/>
    </row>
    <row r="584" spans="1:11" s="104" customFormat="1" ht="21" customHeight="1" x14ac:dyDescent="0.2">
      <c r="A584" s="6"/>
      <c r="B584" s="603" t="s">
        <v>378</v>
      </c>
      <c r="C584" s="604"/>
      <c r="D584" s="605"/>
      <c r="E584" s="328">
        <v>235833</v>
      </c>
      <c r="F584" s="174">
        <v>0.18181818181818188</v>
      </c>
      <c r="G584" s="109"/>
      <c r="H584" s="106"/>
    </row>
    <row r="585" spans="1:11" s="104" customFormat="1" ht="18" customHeight="1" x14ac:dyDescent="0.2">
      <c r="A585" s="6"/>
      <c r="B585" s="595" t="s">
        <v>55</v>
      </c>
      <c r="C585" s="596"/>
      <c r="D585" s="635"/>
      <c r="E585" s="327">
        <v>18745313.625860993</v>
      </c>
      <c r="F585" s="177">
        <v>-0.10226199534938873</v>
      </c>
      <c r="G585" s="108"/>
      <c r="H585" s="106"/>
      <c r="K585" s="209" t="b">
        <f>IF(ABS(E585-SUM(E586,E589,E592))&lt;0.001,TRUE,FALSE)</f>
        <v>1</v>
      </c>
    </row>
    <row r="586" spans="1:11" s="104" customFormat="1" ht="15" customHeight="1" x14ac:dyDescent="0.2">
      <c r="A586" s="6"/>
      <c r="B586" s="606" t="s">
        <v>56</v>
      </c>
      <c r="C586" s="607"/>
      <c r="D586" s="608"/>
      <c r="E586" s="328">
        <v>11792067.895599989</v>
      </c>
      <c r="F586" s="174">
        <v>-4.9706222092086638E-2</v>
      </c>
      <c r="G586" s="109"/>
      <c r="H586" s="106"/>
      <c r="K586" s="209" t="b">
        <f>IF(ABS(E586-SUM(E587:E588))&lt;0.001,TRUE,FALSE)</f>
        <v>1</v>
      </c>
    </row>
    <row r="587" spans="1:11" s="104" customFormat="1" ht="15" customHeight="1" x14ac:dyDescent="0.2">
      <c r="A587" s="6"/>
      <c r="B587" s="603" t="s">
        <v>57</v>
      </c>
      <c r="C587" s="604"/>
      <c r="D587" s="605"/>
      <c r="E587" s="328">
        <v>495917.28999999835</v>
      </c>
      <c r="F587" s="174">
        <v>8.4093494874471819E-2</v>
      </c>
      <c r="G587" s="109"/>
      <c r="H587" s="111"/>
    </row>
    <row r="588" spans="1:11" s="104" customFormat="1" ht="18" customHeight="1" x14ac:dyDescent="0.2">
      <c r="A588" s="24"/>
      <c r="B588" s="603" t="s">
        <v>58</v>
      </c>
      <c r="C588" s="604"/>
      <c r="D588" s="605"/>
      <c r="E588" s="328">
        <v>11296150.60559999</v>
      </c>
      <c r="F588" s="174">
        <v>-5.4827499602158714E-2</v>
      </c>
      <c r="G588" s="109"/>
      <c r="H588" s="112"/>
    </row>
    <row r="589" spans="1:11" s="104" customFormat="1" ht="15" customHeight="1" x14ac:dyDescent="0.2">
      <c r="A589" s="24"/>
      <c r="B589" s="606" t="s">
        <v>379</v>
      </c>
      <c r="C589" s="607"/>
      <c r="D589" s="608"/>
      <c r="E589" s="328">
        <v>6953245.7302610045</v>
      </c>
      <c r="F589" s="174">
        <v>-0.17924234507681491</v>
      </c>
      <c r="G589" s="109"/>
      <c r="H589" s="107"/>
      <c r="K589" s="209" t="b">
        <f>IF(ABS(E589-SUM(E590:E591))&lt;0.001,TRUE,FALSE)</f>
        <v>1</v>
      </c>
    </row>
    <row r="590" spans="1:11" s="104" customFormat="1" ht="15" customHeight="1" x14ac:dyDescent="0.2">
      <c r="A590" s="6"/>
      <c r="B590" s="603" t="s">
        <v>372</v>
      </c>
      <c r="C590" s="604"/>
      <c r="D590" s="605"/>
      <c r="E590" s="328"/>
      <c r="F590" s="174"/>
      <c r="G590" s="109"/>
      <c r="H590" s="106"/>
    </row>
    <row r="591" spans="1:11" s="104" customFormat="1" ht="15" customHeight="1" x14ac:dyDescent="0.2">
      <c r="A591" s="6"/>
      <c r="B591" s="603" t="s">
        <v>434</v>
      </c>
      <c r="C591" s="604"/>
      <c r="D591" s="605"/>
      <c r="E591" s="328">
        <v>6953245.7302610045</v>
      </c>
      <c r="F591" s="174">
        <v>-0.17924234507681491</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5"/>
      <c r="E593" s="327">
        <v>67439759.060000345</v>
      </c>
      <c r="F593" s="177">
        <v>-1.139644655253691E-2</v>
      </c>
      <c r="G593" s="109"/>
      <c r="H593" s="107"/>
    </row>
    <row r="594" spans="1:11" s="104" customFormat="1" ht="17.25" customHeight="1" x14ac:dyDescent="0.2">
      <c r="A594" s="6"/>
      <c r="B594" s="595" t="s">
        <v>190</v>
      </c>
      <c r="C594" s="596"/>
      <c r="D594" s="635"/>
      <c r="E594" s="327">
        <v>115195399.26999998</v>
      </c>
      <c r="F594" s="177">
        <v>7.5070542591022527E-2</v>
      </c>
      <c r="G594" s="109"/>
      <c r="H594" s="106"/>
      <c r="K594" s="209" t="b">
        <f>IF(ABS(E594-SUM(E595:E597))&lt;0.001,TRUE,FALSE)</f>
        <v>1</v>
      </c>
    </row>
    <row r="595" spans="1:11" s="104" customFormat="1" ht="17.25" customHeight="1" x14ac:dyDescent="0.2">
      <c r="A595" s="6"/>
      <c r="B595" s="603" t="s">
        <v>191</v>
      </c>
      <c r="C595" s="604"/>
      <c r="D595" s="605"/>
      <c r="E595" s="328">
        <v>99940822.069999993</v>
      </c>
      <c r="F595" s="174">
        <v>9.8166883218674394E-2</v>
      </c>
      <c r="G595" s="109"/>
      <c r="H595" s="106"/>
    </row>
    <row r="596" spans="1:11" s="104" customFormat="1" ht="17.25" customHeight="1" x14ac:dyDescent="0.2">
      <c r="A596" s="6"/>
      <c r="B596" s="603" t="s">
        <v>392</v>
      </c>
      <c r="C596" s="604"/>
      <c r="D596" s="605"/>
      <c r="E596" s="328">
        <v>46591.909999999982</v>
      </c>
      <c r="F596" s="174">
        <v>9.3885526837248268E-2</v>
      </c>
      <c r="G596" s="109"/>
      <c r="H596" s="106"/>
    </row>
    <row r="597" spans="1:11" s="104" customFormat="1" ht="33" customHeight="1" x14ac:dyDescent="0.2">
      <c r="A597" s="6"/>
      <c r="B597" s="587" t="s">
        <v>393</v>
      </c>
      <c r="C597" s="383"/>
      <c r="D597" s="384"/>
      <c r="E597" s="328">
        <v>15207985.289999997</v>
      </c>
      <c r="F597" s="174">
        <v>-5.5518059747731274E-2</v>
      </c>
      <c r="G597" s="109"/>
      <c r="H597" s="106"/>
    </row>
    <row r="598" spans="1:11" s="104" customFormat="1" ht="32.25" customHeight="1" x14ac:dyDescent="0.2">
      <c r="A598" s="6"/>
      <c r="B598" s="595" t="s">
        <v>82</v>
      </c>
      <c r="C598" s="647"/>
      <c r="D598" s="648"/>
      <c r="E598" s="327">
        <v>-7416376.3599999994</v>
      </c>
      <c r="F598" s="177">
        <v>1.5890755096181319E-2</v>
      </c>
      <c r="G598" s="102"/>
      <c r="H598" s="106"/>
    </row>
    <row r="599" spans="1:11" s="104" customFormat="1" ht="12.75" customHeight="1" x14ac:dyDescent="0.2">
      <c r="A599" s="24"/>
      <c r="B599" s="624" t="s">
        <v>60</v>
      </c>
      <c r="C599" s="625"/>
      <c r="D599" s="626"/>
      <c r="E599" s="327">
        <v>29729985.299495</v>
      </c>
      <c r="F599" s="177">
        <v>5.7837294770666903E-2</v>
      </c>
      <c r="G599" s="105"/>
      <c r="H599" s="107"/>
      <c r="K599" s="209" t="b">
        <f>IF(ABS(E599-SUM(E600:E602))&lt;0.001,TRUE,FALSE)</f>
        <v>1</v>
      </c>
    </row>
    <row r="600" spans="1:11" s="104" customFormat="1" ht="12.75" customHeight="1" x14ac:dyDescent="0.2">
      <c r="A600" s="24"/>
      <c r="B600" s="638" t="s">
        <v>390</v>
      </c>
      <c r="C600" s="639"/>
      <c r="D600" s="640"/>
      <c r="E600" s="328">
        <v>20067840.929463007</v>
      </c>
      <c r="F600" s="174">
        <v>0.77812868254743939</v>
      </c>
      <c r="G600" s="105"/>
      <c r="H600" s="107"/>
    </row>
    <row r="601" spans="1:11" s="104" customFormat="1" ht="12.75" x14ac:dyDescent="0.2">
      <c r="A601" s="24"/>
      <c r="B601" s="638" t="s">
        <v>391</v>
      </c>
      <c r="C601" s="639"/>
      <c r="D601" s="640"/>
      <c r="E601" s="328">
        <v>9662144.3700319938</v>
      </c>
      <c r="F601" s="174">
        <v>-0.42550718542022459</v>
      </c>
      <c r="G601" s="105"/>
      <c r="H601" s="107"/>
    </row>
    <row r="602" spans="1:11" s="104" customFormat="1" ht="12.75" x14ac:dyDescent="0.2">
      <c r="A602" s="24"/>
      <c r="B602" s="638" t="s">
        <v>462</v>
      </c>
      <c r="C602" s="639"/>
      <c r="D602" s="640"/>
      <c r="E602" s="328"/>
      <c r="F602" s="174"/>
      <c r="G602" s="105"/>
      <c r="H602" s="107"/>
    </row>
    <row r="603" spans="1:11" s="359" customFormat="1" ht="12.75" hidden="1" x14ac:dyDescent="0.2">
      <c r="A603" s="6"/>
      <c r="B603" s="624"/>
      <c r="C603" s="625"/>
      <c r="D603" s="626"/>
      <c r="E603" s="327"/>
      <c r="F603" s="177"/>
      <c r="G603" s="109"/>
      <c r="H603" s="106"/>
    </row>
    <row r="604" spans="1:11" s="359" customFormat="1" ht="32.25" customHeight="1" x14ac:dyDescent="0.2">
      <c r="A604" s="356"/>
      <c r="B604" s="624" t="s">
        <v>481</v>
      </c>
      <c r="C604" s="625"/>
      <c r="D604" s="626"/>
      <c r="E604" s="327"/>
      <c r="F604" s="327"/>
      <c r="G604" s="357"/>
      <c r="H604" s="358"/>
    </row>
    <row r="605" spans="1:11" s="359" customFormat="1" ht="24.75" customHeight="1" x14ac:dyDescent="0.2">
      <c r="A605" s="356"/>
      <c r="B605" s="624" t="s">
        <v>482</v>
      </c>
      <c r="C605" s="636"/>
      <c r="D605" s="637"/>
      <c r="E605" s="328"/>
      <c r="F605" s="174"/>
      <c r="G605" s="357"/>
      <c r="H605" s="358"/>
    </row>
    <row r="606" spans="1:11" s="359" customFormat="1" ht="21" customHeight="1" x14ac:dyDescent="0.2">
      <c r="A606" s="356"/>
      <c r="B606" s="624" t="s">
        <v>342</v>
      </c>
      <c r="C606" s="636"/>
      <c r="D606" s="637"/>
      <c r="E606" s="327">
        <v>255101543.18681592</v>
      </c>
      <c r="F606" s="177">
        <v>6.4126518719187509E-3</v>
      </c>
      <c r="G606" s="357"/>
      <c r="H606" s="358"/>
      <c r="K606" s="209" t="b">
        <f>IF(ABS(E606-SUM(E607,E616))&lt;0.001,TRUE,FALSE)</f>
        <v>1</v>
      </c>
    </row>
    <row r="607" spans="1:11" s="104" customFormat="1" ht="18" customHeight="1" x14ac:dyDescent="0.2">
      <c r="A607" s="356"/>
      <c r="B607" s="595" t="s">
        <v>61</v>
      </c>
      <c r="C607" s="596"/>
      <c r="D607" s="635"/>
      <c r="E607" s="327">
        <v>67824531.146859095</v>
      </c>
      <c r="F607" s="177">
        <v>1.3879836551469404E-2</v>
      </c>
      <c r="G607" s="357"/>
      <c r="H607" s="358"/>
      <c r="K607" s="209" t="b">
        <f>IF(ABS(E607-SUM(E608:E615))&lt;0.001,TRUE,FALSE)</f>
        <v>1</v>
      </c>
    </row>
    <row r="608" spans="1:11" s="104" customFormat="1" ht="15" customHeight="1" x14ac:dyDescent="0.2">
      <c r="A608" s="6"/>
      <c r="B608" s="603" t="s">
        <v>471</v>
      </c>
      <c r="C608" s="604"/>
      <c r="D608" s="605"/>
      <c r="E608" s="328">
        <v>6655.9400000000005</v>
      </c>
      <c r="F608" s="174">
        <v>6.6110735481794691E-5</v>
      </c>
      <c r="G608" s="108"/>
      <c r="H608" s="106"/>
    </row>
    <row r="609" spans="1:11" s="104" customFormat="1" ht="15" customHeight="1" x14ac:dyDescent="0.2">
      <c r="A609" s="6"/>
      <c r="B609" s="603" t="s">
        <v>473</v>
      </c>
      <c r="C609" s="604"/>
      <c r="D609" s="605"/>
      <c r="E609" s="328">
        <v>67203210.400531039</v>
      </c>
      <c r="F609" s="174">
        <v>1.4562151407808033E-2</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v>-35</v>
      </c>
      <c r="F611" s="174"/>
      <c r="G611" s="109"/>
      <c r="H611" s="106"/>
    </row>
    <row r="612" spans="1:11" s="104" customFormat="1" ht="12.75" customHeight="1" x14ac:dyDescent="0.2">
      <c r="A612" s="6"/>
      <c r="B612" s="603" t="s">
        <v>399</v>
      </c>
      <c r="C612" s="604"/>
      <c r="D612" s="605"/>
      <c r="E612" s="328"/>
      <c r="F612" s="174"/>
      <c r="G612" s="109"/>
      <c r="H612" s="106"/>
    </row>
    <row r="613" spans="1:11" s="104" customFormat="1" ht="12.75" customHeight="1" x14ac:dyDescent="0.2">
      <c r="A613" s="6"/>
      <c r="B613" s="603" t="s">
        <v>400</v>
      </c>
      <c r="C613" s="604"/>
      <c r="D613" s="605"/>
      <c r="E613" s="328"/>
      <c r="F613" s="174"/>
      <c r="G613" s="102"/>
      <c r="H613" s="106"/>
    </row>
    <row r="614" spans="1:11" s="104" customFormat="1" ht="12.75" customHeight="1" x14ac:dyDescent="0.2">
      <c r="A614" s="6"/>
      <c r="B614" s="638" t="s">
        <v>443</v>
      </c>
      <c r="C614" s="639"/>
      <c r="D614" s="640"/>
      <c r="E614" s="328">
        <v>586309.93632800039</v>
      </c>
      <c r="F614" s="174">
        <v>-6.1501806606072629E-2</v>
      </c>
      <c r="G614" s="102"/>
      <c r="H614" s="106"/>
    </row>
    <row r="615" spans="1:11" s="104" customFormat="1" ht="11.25" customHeight="1" x14ac:dyDescent="0.2">
      <c r="A615" s="6"/>
      <c r="B615" s="638" t="s">
        <v>401</v>
      </c>
      <c r="C615" s="639"/>
      <c r="D615" s="640"/>
      <c r="E615" s="328">
        <v>28389.869999999992</v>
      </c>
      <c r="F615" s="174">
        <v>0.31526530120593454</v>
      </c>
      <c r="G615" s="102"/>
      <c r="H615" s="106"/>
    </row>
    <row r="616" spans="1:11" s="104" customFormat="1" ht="18.75" customHeight="1" x14ac:dyDescent="0.2">
      <c r="A616" s="6"/>
      <c r="B616" s="595" t="s">
        <v>62</v>
      </c>
      <c r="C616" s="596"/>
      <c r="D616" s="635"/>
      <c r="E616" s="327">
        <v>187277012.03995684</v>
      </c>
      <c r="F616" s="177">
        <v>3.735383121359126E-3</v>
      </c>
      <c r="G616" s="109"/>
      <c r="H616" s="113"/>
      <c r="K616" s="209" t="b">
        <f>IF(ABS(E616-SUM(E617:E625))&lt;0.001,TRUE,FALSE)</f>
        <v>1</v>
      </c>
    </row>
    <row r="617" spans="1:11" s="104" customFormat="1" ht="12.75" customHeight="1" x14ac:dyDescent="0.2">
      <c r="A617" s="6"/>
      <c r="B617" s="603" t="s">
        <v>470</v>
      </c>
      <c r="C617" s="604"/>
      <c r="D617" s="605"/>
      <c r="E617" s="328">
        <v>95649010.443696171</v>
      </c>
      <c r="F617" s="174">
        <v>-0.42134999825049957</v>
      </c>
      <c r="G617" s="109"/>
      <c r="H617" s="113"/>
    </row>
    <row r="618" spans="1:11" s="104" customFormat="1" ht="12.75" customHeight="1" x14ac:dyDescent="0.2">
      <c r="A618" s="6"/>
      <c r="B618" s="603" t="s">
        <v>474</v>
      </c>
      <c r="C618" s="604"/>
      <c r="D618" s="605"/>
      <c r="E618" s="328">
        <v>74588804.404792994</v>
      </c>
      <c r="F618" s="174"/>
      <c r="G618" s="109"/>
      <c r="H618" s="113"/>
    </row>
    <row r="619" spans="1:11" s="104" customFormat="1" ht="12.75" customHeight="1" x14ac:dyDescent="0.2">
      <c r="A619" s="6"/>
      <c r="B619" s="603" t="s">
        <v>402</v>
      </c>
      <c r="C619" s="604"/>
      <c r="D619" s="605"/>
      <c r="E619" s="328">
        <v>-15511.489999999998</v>
      </c>
      <c r="F619" s="174"/>
      <c r="G619" s="109"/>
      <c r="H619" s="113"/>
    </row>
    <row r="620" spans="1:11" s="104" customFormat="1" ht="12.75" customHeight="1" x14ac:dyDescent="0.2">
      <c r="A620" s="6"/>
      <c r="B620" s="603" t="s">
        <v>469</v>
      </c>
      <c r="C620" s="604"/>
      <c r="D620" s="605"/>
      <c r="E620" s="328">
        <v>577781.86999999976</v>
      </c>
      <c r="F620" s="174">
        <v>-0.63401624257490674</v>
      </c>
      <c r="G620" s="109"/>
      <c r="H620" s="113"/>
    </row>
    <row r="621" spans="1:11" s="104" customFormat="1" ht="12.75" customHeight="1" x14ac:dyDescent="0.2">
      <c r="A621" s="6"/>
      <c r="B621" s="603" t="s">
        <v>472</v>
      </c>
      <c r="C621" s="604"/>
      <c r="D621" s="605"/>
      <c r="E621" s="328">
        <v>13840205.080000002</v>
      </c>
      <c r="F621" s="174"/>
      <c r="G621" s="109"/>
      <c r="H621" s="113"/>
    </row>
    <row r="622" spans="1:11" s="104" customFormat="1" ht="12.75" customHeight="1" x14ac:dyDescent="0.2">
      <c r="A622" s="6"/>
      <c r="B622" s="603" t="s">
        <v>399</v>
      </c>
      <c r="C622" s="604"/>
      <c r="D622" s="605"/>
      <c r="E622" s="328">
        <v>0</v>
      </c>
      <c r="F622" s="174">
        <v>-1</v>
      </c>
      <c r="G622" s="109"/>
      <c r="H622" s="113"/>
    </row>
    <row r="623" spans="1:11" s="104" customFormat="1" ht="12.75" customHeight="1" x14ac:dyDescent="0.2">
      <c r="A623" s="6"/>
      <c r="B623" s="603" t="s">
        <v>400</v>
      </c>
      <c r="C623" s="604"/>
      <c r="D623" s="605"/>
      <c r="E623" s="328">
        <v>-192</v>
      </c>
      <c r="F623" s="174">
        <v>-0.9834368530020704</v>
      </c>
      <c r="G623" s="109"/>
      <c r="H623" s="113"/>
    </row>
    <row r="624" spans="1:11" s="457" customFormat="1" ht="12.75" customHeight="1" x14ac:dyDescent="0.2">
      <c r="A624" s="6"/>
      <c r="B624" s="169" t="s">
        <v>425</v>
      </c>
      <c r="C624" s="383"/>
      <c r="D624" s="384"/>
      <c r="E624" s="328">
        <v>2120713.9047930003</v>
      </c>
      <c r="F624" s="174">
        <v>-6.8500591290471258E-3</v>
      </c>
      <c r="G624" s="109"/>
      <c r="H624" s="113"/>
    </row>
    <row r="625" spans="1:11" s="457" customFormat="1" ht="21" customHeight="1" x14ac:dyDescent="0.2">
      <c r="A625" s="452"/>
      <c r="B625" s="644" t="s">
        <v>403</v>
      </c>
      <c r="C625" s="645"/>
      <c r="D625" s="646"/>
      <c r="E625" s="453">
        <v>516199.82667499996</v>
      </c>
      <c r="F625" s="454">
        <v>-0.79079603284179179</v>
      </c>
      <c r="G625" s="455"/>
      <c r="H625" s="456"/>
    </row>
    <row r="626" spans="1:11" s="457" customFormat="1" ht="18.75" customHeight="1" x14ac:dyDescent="0.2">
      <c r="A626" s="452"/>
      <c r="B626" s="624" t="s">
        <v>343</v>
      </c>
      <c r="C626" s="625"/>
      <c r="D626" s="625"/>
      <c r="E626" s="458"/>
      <c r="F626" s="459"/>
      <c r="G626" s="460"/>
      <c r="H626" s="461"/>
    </row>
    <row r="627" spans="1:11" s="457" customFormat="1" ht="15" customHeight="1" x14ac:dyDescent="0.2">
      <c r="A627" s="452"/>
      <c r="B627" s="624" t="s">
        <v>344</v>
      </c>
      <c r="C627" s="625"/>
      <c r="D627" s="625"/>
      <c r="E627" s="458">
        <v>18299941.364476006</v>
      </c>
      <c r="F627" s="459">
        <v>1.3825993531156433E-2</v>
      </c>
      <c r="G627" s="460"/>
      <c r="H627" s="461"/>
      <c r="K627" s="209" t="b">
        <f>IF(ABS(E627-SUM(E628:E630))&lt;0.001,TRUE,FALSE)</f>
        <v>1</v>
      </c>
    </row>
    <row r="628" spans="1:11" s="457" customFormat="1" ht="12.75" customHeight="1" x14ac:dyDescent="0.2">
      <c r="A628" s="452"/>
      <c r="B628" s="595" t="s">
        <v>63</v>
      </c>
      <c r="C628" s="596"/>
      <c r="D628" s="596"/>
      <c r="E628" s="453">
        <v>6234941.3644760018</v>
      </c>
      <c r="F628" s="454">
        <v>4.463755700631955E-3</v>
      </c>
      <c r="G628" s="462"/>
      <c r="H628" s="461"/>
    </row>
    <row r="629" spans="1:11" s="751" customFormat="1" ht="22.5" customHeight="1" x14ac:dyDescent="0.2">
      <c r="A629" s="452"/>
      <c r="B629" s="595" t="s">
        <v>64</v>
      </c>
      <c r="C629" s="596"/>
      <c r="D629" s="596"/>
      <c r="E629" s="453">
        <v>12065000.000000004</v>
      </c>
      <c r="F629" s="454">
        <v>0.11468365863519625</v>
      </c>
      <c r="G629" s="462"/>
      <c r="H629" s="461"/>
      <c r="J629" s="457"/>
    </row>
    <row r="630" spans="1:11" s="751" customFormat="1" ht="22.5" customHeight="1" x14ac:dyDescent="0.2">
      <c r="A630" s="452"/>
      <c r="B630" s="595" t="s">
        <v>478</v>
      </c>
      <c r="C630" s="596"/>
      <c r="D630" s="596"/>
      <c r="E630" s="453"/>
      <c r="F630" s="454"/>
      <c r="G630" s="462"/>
      <c r="H630" s="461"/>
      <c r="J630" s="457"/>
    </row>
    <row r="631" spans="1:11" s="751" customFormat="1" ht="22.5" customHeight="1" x14ac:dyDescent="0.2">
      <c r="A631" s="452"/>
      <c r="B631" s="595" t="s">
        <v>479</v>
      </c>
      <c r="C631" s="596"/>
      <c r="D631" s="596"/>
      <c r="E631" s="453"/>
      <c r="F631" s="454"/>
      <c r="G631" s="462"/>
      <c r="H631" s="461"/>
      <c r="J631" s="457"/>
    </row>
    <row r="632" spans="1:11" ht="18.75" customHeight="1" x14ac:dyDescent="0.2">
      <c r="A632" s="463"/>
      <c r="B632" s="641" t="s">
        <v>290</v>
      </c>
      <c r="C632" s="642"/>
      <c r="D632" s="643"/>
      <c r="E632" s="326">
        <v>1271905652.984515</v>
      </c>
      <c r="F632" s="243">
        <v>3.096505508731906E-2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DE SEPTEMBRE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750" t="s">
        <v>6</v>
      </c>
      <c r="F636" s="339" t="str">
        <f>$H$5</f>
        <v>GAM</v>
      </c>
      <c r="G636" s="749"/>
      <c r="H636" s="89"/>
      <c r="I636" s="20"/>
    </row>
    <row r="637" spans="1:11" ht="15.75" customHeight="1" x14ac:dyDescent="0.2">
      <c r="A637" s="114"/>
      <c r="B637" s="126" t="s">
        <v>475</v>
      </c>
      <c r="C637" s="126"/>
      <c r="D637" s="126"/>
      <c r="E637" s="326">
        <v>82797911.248829409</v>
      </c>
      <c r="F637" s="243">
        <v>0.19712386622690126</v>
      </c>
      <c r="G637" s="204"/>
      <c r="H637" s="119"/>
      <c r="I637" s="111"/>
      <c r="K637" s="209"/>
    </row>
    <row r="638" spans="1:11" s="121" customFormat="1" ht="17.25" customHeight="1" x14ac:dyDescent="0.2">
      <c r="A638" s="6"/>
      <c r="B638" s="123"/>
      <c r="C638" s="124"/>
      <c r="D638" s="124"/>
      <c r="E638" s="748"/>
      <c r="F638" s="747"/>
      <c r="G638" s="205"/>
      <c r="H638" s="125"/>
      <c r="I638" s="120"/>
      <c r="J638" s="104"/>
    </row>
    <row r="639" spans="1:11" ht="12.75" x14ac:dyDescent="0.2">
      <c r="A639" s="114"/>
      <c r="B639" s="126" t="s">
        <v>30</v>
      </c>
      <c r="C639" s="127"/>
      <c r="D639" s="128"/>
      <c r="E639" s="411">
        <v>7212019788.3411427</v>
      </c>
      <c r="F639" s="412">
        <v>1.5664015718357405E-3</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4504798.8500000006</v>
      </c>
      <c r="F641" s="412">
        <v>8.4251170467705805E-2</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7048894.3699999992</v>
      </c>
      <c r="F643" s="408">
        <v>0.23307914973606447</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746"/>
      <c r="E650" s="30">
        <v>273.5</v>
      </c>
      <c r="F650" s="179"/>
      <c r="G650" s="173"/>
      <c r="H650" s="130"/>
      <c r="I650" s="111"/>
      <c r="J650" s="104"/>
    </row>
    <row r="651" spans="1:10" ht="16.5" customHeight="1" x14ac:dyDescent="0.2">
      <c r="B651" s="162" t="s">
        <v>84</v>
      </c>
      <c r="C651" s="231"/>
      <c r="D651" s="745"/>
      <c r="E651" s="744"/>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377342175</v>
      </c>
      <c r="F657" s="412">
        <v>0</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15286473678.98633</v>
      </c>
      <c r="F659" s="418">
        <v>1.8897738461469249E-2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1:D631"/>
    <mergeCell ref="B636:C636"/>
    <mergeCell ref="B561:C561"/>
    <mergeCell ref="B558:C558"/>
    <mergeCell ref="B560:C560"/>
    <mergeCell ref="B572:D572"/>
    <mergeCell ref="B574:D574"/>
    <mergeCell ref="B559:C559"/>
    <mergeCell ref="B586:D586"/>
    <mergeCell ref="B581:D581"/>
    <mergeCell ref="B526:C526"/>
    <mergeCell ref="B541:C541"/>
    <mergeCell ref="B556:C556"/>
    <mergeCell ref="B548:C548"/>
    <mergeCell ref="B544:C544"/>
    <mergeCell ref="B527:C527"/>
    <mergeCell ref="B530:C530"/>
    <mergeCell ref="B547:C547"/>
    <mergeCell ref="B528:C528"/>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DE SEPTEMBRE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2289625.4700000007</v>
      </c>
      <c r="D9" s="290">
        <v>27503.420000000006</v>
      </c>
      <c r="E9" s="290">
        <v>12519.97</v>
      </c>
      <c r="F9" s="179">
        <v>-2.1575824942547728E-2</v>
      </c>
      <c r="G9" s="20"/>
      <c r="H9" s="5"/>
      <c r="I9" s="5"/>
    </row>
    <row r="10" spans="1:9" ht="10.5" customHeight="1" x14ac:dyDescent="0.2">
      <c r="B10" s="16" t="s">
        <v>100</v>
      </c>
      <c r="C10" s="289">
        <v>39406.69</v>
      </c>
      <c r="D10" s="290"/>
      <c r="E10" s="290">
        <v>46.26</v>
      </c>
      <c r="F10" s="179">
        <v>-0.10639994739085867</v>
      </c>
      <c r="G10" s="20"/>
      <c r="H10" s="5"/>
      <c r="I10" s="5"/>
    </row>
    <row r="11" spans="1:9" ht="10.5" customHeight="1" x14ac:dyDescent="0.2">
      <c r="B11" s="16" t="s">
        <v>340</v>
      </c>
      <c r="C11" s="289">
        <v>345272.92000000016</v>
      </c>
      <c r="D11" s="290">
        <v>4999.1299999999992</v>
      </c>
      <c r="E11" s="290">
        <v>1156.7</v>
      </c>
      <c r="F11" s="179">
        <v>-0.15077277498974517</v>
      </c>
      <c r="G11" s="20"/>
      <c r="H11" s="5"/>
      <c r="I11" s="5"/>
    </row>
    <row r="12" spans="1:9" ht="10.5" customHeight="1" x14ac:dyDescent="0.2">
      <c r="B12" s="340" t="s">
        <v>90</v>
      </c>
      <c r="C12" s="289">
        <v>345066.38000000012</v>
      </c>
      <c r="D12" s="290">
        <v>4999.1299999999992</v>
      </c>
      <c r="E12" s="290">
        <v>1110.6200000000001</v>
      </c>
      <c r="F12" s="179">
        <v>-0.15051796865241274</v>
      </c>
      <c r="G12" s="20"/>
      <c r="H12" s="5"/>
      <c r="I12" s="5"/>
    </row>
    <row r="13" spans="1:9" ht="10.5" customHeight="1" x14ac:dyDescent="0.2">
      <c r="B13" s="33" t="s">
        <v>304</v>
      </c>
      <c r="C13" s="289">
        <v>5819.64</v>
      </c>
      <c r="D13" s="290">
        <v>389.59000000000003</v>
      </c>
      <c r="E13" s="290">
        <v>38.29</v>
      </c>
      <c r="F13" s="179">
        <v>6.9218742249062437E-2</v>
      </c>
      <c r="G13" s="20"/>
      <c r="H13" s="5"/>
      <c r="I13" s="5"/>
    </row>
    <row r="14" spans="1:9" ht="10.5" customHeight="1" x14ac:dyDescent="0.2">
      <c r="B14" s="33" t="s">
        <v>305</v>
      </c>
      <c r="C14" s="289">
        <v>67.2</v>
      </c>
      <c r="D14" s="290">
        <v>67.2</v>
      </c>
      <c r="E14" s="290"/>
      <c r="F14" s="179"/>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258671.03000000017</v>
      </c>
      <c r="D16" s="290">
        <v>2733.9599999999996</v>
      </c>
      <c r="E16" s="290">
        <v>795.8900000000001</v>
      </c>
      <c r="F16" s="179">
        <v>-0.19237804861866625</v>
      </c>
      <c r="G16" s="20"/>
      <c r="H16" s="5"/>
      <c r="I16" s="5"/>
    </row>
    <row r="17" spans="1:9" ht="10.5" customHeight="1" x14ac:dyDescent="0.2">
      <c r="B17" s="33" t="s">
        <v>308</v>
      </c>
      <c r="C17" s="289">
        <v>53.120000000000005</v>
      </c>
      <c r="D17" s="290"/>
      <c r="E17" s="290"/>
      <c r="F17" s="179">
        <v>-0.499104196133899</v>
      </c>
      <c r="G17" s="20"/>
      <c r="H17" s="5"/>
      <c r="I17" s="5"/>
    </row>
    <row r="18" spans="1:9" ht="10.5" customHeight="1" x14ac:dyDescent="0.2">
      <c r="B18" s="33" t="s">
        <v>309</v>
      </c>
      <c r="C18" s="289">
        <v>80455.38999999997</v>
      </c>
      <c r="D18" s="290">
        <v>1808.38</v>
      </c>
      <c r="E18" s="290">
        <v>276.44</v>
      </c>
      <c r="F18" s="179">
        <v>3.3245291112973252E-3</v>
      </c>
      <c r="G18" s="20"/>
      <c r="H18" s="5"/>
      <c r="I18" s="5"/>
    </row>
    <row r="19" spans="1:9" ht="10.5" customHeight="1" x14ac:dyDescent="0.2">
      <c r="B19" s="33" t="s">
        <v>89</v>
      </c>
      <c r="C19" s="289">
        <v>206.53999999999996</v>
      </c>
      <c r="D19" s="290"/>
      <c r="E19" s="290">
        <v>46.08</v>
      </c>
      <c r="F19" s="179">
        <v>-0.43427647977211115</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c r="D23" s="290"/>
      <c r="E23" s="290"/>
      <c r="F23" s="179"/>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18.400000000000002</v>
      </c>
      <c r="D25" s="290">
        <v>18.400000000000002</v>
      </c>
      <c r="E25" s="290"/>
      <c r="F25" s="179"/>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698530.16375500057</v>
      </c>
      <c r="D30" s="290"/>
      <c r="E30" s="290"/>
      <c r="F30" s="179">
        <v>0.12363755580988145</v>
      </c>
      <c r="G30" s="34"/>
      <c r="H30" s="5"/>
      <c r="I30" s="5"/>
    </row>
    <row r="31" spans="1:9" ht="10.5" customHeight="1" x14ac:dyDescent="0.2">
      <c r="B31" s="16" t="s">
        <v>381</v>
      </c>
      <c r="C31" s="289">
        <v>74985.719999999987</v>
      </c>
      <c r="D31" s="290"/>
      <c r="E31" s="290">
        <v>850</v>
      </c>
      <c r="F31" s="179">
        <v>-0.10173010977510943</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555</v>
      </c>
      <c r="D34" s="290">
        <v>320</v>
      </c>
      <c r="E34" s="290"/>
      <c r="F34" s="179">
        <v>-0.17777777777777781</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3448394.3637550012</v>
      </c>
      <c r="D37" s="292">
        <v>32840.950000000004</v>
      </c>
      <c r="E37" s="292">
        <v>14572.93</v>
      </c>
      <c r="F37" s="178">
        <v>-1.3788907847162912E-2</v>
      </c>
      <c r="G37" s="36"/>
    </row>
    <row r="38" spans="1:9" ht="10.5" customHeight="1" x14ac:dyDescent="0.2">
      <c r="B38" s="31" t="s">
        <v>102</v>
      </c>
      <c r="C38" s="291"/>
      <c r="D38" s="292"/>
      <c r="E38" s="292"/>
      <c r="F38" s="178"/>
      <c r="G38" s="20"/>
      <c r="H38" s="5"/>
      <c r="I38" s="5"/>
    </row>
    <row r="39" spans="1:9" ht="10.5" customHeight="1" x14ac:dyDescent="0.2">
      <c r="B39" s="16" t="s">
        <v>104</v>
      </c>
      <c r="C39" s="289">
        <v>11844988.070000002</v>
      </c>
      <c r="D39" s="290">
        <v>6750502.9300000034</v>
      </c>
      <c r="E39" s="290">
        <v>50589.100000000006</v>
      </c>
      <c r="F39" s="179">
        <v>-1.9281054891405525E-2</v>
      </c>
      <c r="G39" s="34"/>
      <c r="H39" s="5"/>
      <c r="I39" s="5"/>
    </row>
    <row r="40" spans="1:9" ht="10.5" customHeight="1" x14ac:dyDescent="0.2">
      <c r="B40" s="33" t="s">
        <v>106</v>
      </c>
      <c r="C40" s="289">
        <v>11838117.980000002</v>
      </c>
      <c r="D40" s="290">
        <v>6748725.0200000033</v>
      </c>
      <c r="E40" s="290">
        <v>50583.34</v>
      </c>
      <c r="F40" s="179">
        <v>-1.9252964358734692E-2</v>
      </c>
      <c r="G40" s="34"/>
      <c r="H40" s="5"/>
      <c r="I40" s="5"/>
    </row>
    <row r="41" spans="1:9" ht="10.5" customHeight="1" x14ac:dyDescent="0.2">
      <c r="B41" s="33" t="s">
        <v>304</v>
      </c>
      <c r="C41" s="289">
        <v>80319.35000000002</v>
      </c>
      <c r="D41" s="290">
        <v>65632.110000000015</v>
      </c>
      <c r="E41" s="290">
        <v>956.88</v>
      </c>
      <c r="F41" s="179">
        <v>1.3476494776365033E-2</v>
      </c>
      <c r="G41" s="34"/>
      <c r="H41" s="5"/>
      <c r="I41" s="5"/>
    </row>
    <row r="42" spans="1:9" ht="10.5" customHeight="1" x14ac:dyDescent="0.2">
      <c r="B42" s="33" t="s">
        <v>305</v>
      </c>
      <c r="C42" s="289">
        <v>3890875.6800000011</v>
      </c>
      <c r="D42" s="290">
        <v>3801436.4500000011</v>
      </c>
      <c r="E42" s="290">
        <v>16339.890000000001</v>
      </c>
      <c r="F42" s="179">
        <v>-1.0360302090417162E-2</v>
      </c>
      <c r="G42" s="34"/>
      <c r="H42" s="5"/>
      <c r="I42" s="5"/>
    </row>
    <row r="43" spans="1:9" ht="10.5" customHeight="1" x14ac:dyDescent="0.2">
      <c r="B43" s="33" t="s">
        <v>306</v>
      </c>
      <c r="C43" s="289">
        <v>2516805.9200000027</v>
      </c>
      <c r="D43" s="290">
        <v>2355386.6900000027</v>
      </c>
      <c r="E43" s="290">
        <v>10336.680000000002</v>
      </c>
      <c r="F43" s="179">
        <v>6.6915616461793448E-4</v>
      </c>
      <c r="G43" s="34"/>
      <c r="H43" s="5"/>
      <c r="I43" s="5"/>
    </row>
    <row r="44" spans="1:9" ht="10.5" customHeight="1" x14ac:dyDescent="0.2">
      <c r="B44" s="33" t="s">
        <v>307</v>
      </c>
      <c r="C44" s="289">
        <v>4429447.17</v>
      </c>
      <c r="D44" s="290">
        <v>88929.520000000048</v>
      </c>
      <c r="E44" s="290">
        <v>19651.399999999998</v>
      </c>
      <c r="F44" s="179">
        <v>-4.5978416252902776E-2</v>
      </c>
      <c r="G44" s="34"/>
      <c r="H44" s="5"/>
      <c r="I44" s="5"/>
    </row>
    <row r="45" spans="1:9" ht="10.5" customHeight="1" x14ac:dyDescent="0.2">
      <c r="B45" s="33" t="s">
        <v>308</v>
      </c>
      <c r="C45" s="289">
        <v>74503.56000000007</v>
      </c>
      <c r="D45" s="290">
        <v>14140.34</v>
      </c>
      <c r="E45" s="290">
        <v>389.47</v>
      </c>
      <c r="F45" s="179">
        <v>2.0635160913595518E-2</v>
      </c>
      <c r="G45" s="34"/>
      <c r="H45" s="5"/>
      <c r="I45" s="5"/>
    </row>
    <row r="46" spans="1:9" ht="10.5" customHeight="1" x14ac:dyDescent="0.2">
      <c r="B46" s="33" t="s">
        <v>309</v>
      </c>
      <c r="C46" s="289">
        <v>846166.29999999981</v>
      </c>
      <c r="D46" s="290">
        <v>423199.90999999951</v>
      </c>
      <c r="E46" s="290">
        <v>2909.0199999999995</v>
      </c>
      <c r="F46" s="179">
        <v>2.1187713229849026E-2</v>
      </c>
      <c r="G46" s="34"/>
      <c r="H46" s="5"/>
      <c r="I46" s="5"/>
    </row>
    <row r="47" spans="1:9" ht="10.5" customHeight="1" x14ac:dyDescent="0.2">
      <c r="B47" s="33" t="s">
        <v>105</v>
      </c>
      <c r="C47" s="289">
        <v>6870.0900000000029</v>
      </c>
      <c r="D47" s="290">
        <v>1777.9099999999996</v>
      </c>
      <c r="E47" s="290">
        <v>5.76</v>
      </c>
      <c r="F47" s="179">
        <v>-6.5407045949537945E-2</v>
      </c>
      <c r="G47" s="34"/>
      <c r="H47" s="5"/>
      <c r="I47" s="5"/>
    </row>
    <row r="48" spans="1:9" ht="10.5" customHeight="1" x14ac:dyDescent="0.2">
      <c r="B48" s="16" t="s">
        <v>22</v>
      </c>
      <c r="C48" s="289">
        <v>5061723.9900000012</v>
      </c>
      <c r="D48" s="290">
        <v>892622.80000000028</v>
      </c>
      <c r="E48" s="290">
        <v>21264.77</v>
      </c>
      <c r="F48" s="179">
        <v>-4.9917822795341849E-2</v>
      </c>
      <c r="G48" s="34"/>
      <c r="H48" s="5"/>
      <c r="I48" s="5"/>
    </row>
    <row r="49" spans="1:9" ht="10.5" customHeight="1" x14ac:dyDescent="0.2">
      <c r="B49" s="16" t="s">
        <v>107</v>
      </c>
      <c r="C49" s="289">
        <v>73868.029999999984</v>
      </c>
      <c r="D49" s="290">
        <v>73368.029999999984</v>
      </c>
      <c r="E49" s="290">
        <v>531.04</v>
      </c>
      <c r="F49" s="179">
        <v>7.1743901655189291E-2</v>
      </c>
      <c r="G49" s="34"/>
      <c r="H49" s="5"/>
      <c r="I49" s="5"/>
    </row>
    <row r="50" spans="1:9" ht="10.5" customHeight="1" x14ac:dyDescent="0.2">
      <c r="B50" s="33" t="s">
        <v>110</v>
      </c>
      <c r="C50" s="289">
        <v>51291.149999999987</v>
      </c>
      <c r="D50" s="290">
        <v>51291.149999999987</v>
      </c>
      <c r="E50" s="290">
        <v>359.07</v>
      </c>
      <c r="F50" s="179">
        <v>0.13290444875351226</v>
      </c>
      <c r="G50" s="34"/>
      <c r="H50" s="5"/>
      <c r="I50" s="5"/>
    </row>
    <row r="51" spans="1:9" ht="10.5" customHeight="1" x14ac:dyDescent="0.2">
      <c r="B51" s="33" t="s">
        <v>109</v>
      </c>
      <c r="C51" s="289">
        <v>22076.879999999997</v>
      </c>
      <c r="D51" s="290">
        <v>22076.879999999997</v>
      </c>
      <c r="E51" s="290">
        <v>171.97</v>
      </c>
      <c r="F51" s="179">
        <v>-6.6484334763403874E-2</v>
      </c>
      <c r="G51" s="34"/>
      <c r="H51" s="5"/>
      <c r="I51" s="5"/>
    </row>
    <row r="52" spans="1:9" ht="10.5" customHeight="1" x14ac:dyDescent="0.2">
      <c r="B52" s="33" t="s">
        <v>112</v>
      </c>
      <c r="C52" s="289"/>
      <c r="D52" s="290"/>
      <c r="E52" s="290"/>
      <c r="F52" s="179"/>
      <c r="G52" s="20"/>
      <c r="H52" s="5"/>
      <c r="I52" s="5"/>
    </row>
    <row r="53" spans="1:9" ht="10.5" customHeight="1" x14ac:dyDescent="0.2">
      <c r="B53" s="33" t="s">
        <v>111</v>
      </c>
      <c r="C53" s="289">
        <v>500</v>
      </c>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31912.120000000003</v>
      </c>
      <c r="D56" s="290">
        <v>31912.120000000003</v>
      </c>
      <c r="E56" s="290">
        <v>55.2</v>
      </c>
      <c r="F56" s="179">
        <v>-8.059884159116415E-2</v>
      </c>
      <c r="G56" s="34"/>
      <c r="H56" s="5"/>
      <c r="I56" s="5"/>
    </row>
    <row r="57" spans="1:9" ht="10.5" customHeight="1" x14ac:dyDescent="0.2">
      <c r="B57" s="16" t="s">
        <v>381</v>
      </c>
      <c r="C57" s="289">
        <v>88439.759999999966</v>
      </c>
      <c r="D57" s="290">
        <v>180</v>
      </c>
      <c r="E57" s="290">
        <v>407.2</v>
      </c>
      <c r="F57" s="179">
        <v>0.15328870738988254</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277933.78949999996</v>
      </c>
      <c r="D62" s="290"/>
      <c r="E62" s="290"/>
      <c r="F62" s="179">
        <v>7.4029952729248061E-2</v>
      </c>
      <c r="G62" s="34"/>
      <c r="H62" s="5"/>
      <c r="I62" s="5"/>
    </row>
    <row r="63" spans="1:9" ht="10.5" customHeight="1" x14ac:dyDescent="0.2">
      <c r="B63" s="16" t="s">
        <v>94</v>
      </c>
      <c r="C63" s="289"/>
      <c r="D63" s="290"/>
      <c r="E63" s="290"/>
      <c r="F63" s="179"/>
      <c r="G63" s="34"/>
      <c r="H63" s="5"/>
      <c r="I63" s="5"/>
    </row>
    <row r="64" spans="1:9" s="28" customFormat="1" ht="10.5" customHeight="1" x14ac:dyDescent="0.2">
      <c r="A64" s="24"/>
      <c r="B64" s="16" t="s">
        <v>92</v>
      </c>
      <c r="C64" s="289">
        <v>437.4</v>
      </c>
      <c r="D64" s="290"/>
      <c r="E64" s="290"/>
      <c r="F64" s="179">
        <v>-0.21268629850961207</v>
      </c>
      <c r="G64" s="27"/>
      <c r="H64" s="5"/>
    </row>
    <row r="65" spans="1:9" ht="10.5" customHeight="1" x14ac:dyDescent="0.2">
      <c r="B65" s="16" t="s">
        <v>93</v>
      </c>
      <c r="C65" s="289">
        <v>107.5</v>
      </c>
      <c r="D65" s="290"/>
      <c r="E65" s="290"/>
      <c r="F65" s="179"/>
      <c r="G65" s="20"/>
      <c r="H65" s="5"/>
      <c r="I65" s="5"/>
    </row>
    <row r="66" spans="1:9" ht="12" customHeight="1" x14ac:dyDescent="0.2">
      <c r="B66" s="16" t="s">
        <v>91</v>
      </c>
      <c r="C66" s="289"/>
      <c r="D66" s="290"/>
      <c r="E66" s="290"/>
      <c r="F66" s="179"/>
      <c r="G66" s="34"/>
      <c r="H66" s="5"/>
      <c r="I66" s="5"/>
    </row>
    <row r="67" spans="1:9" ht="10.5" customHeight="1" x14ac:dyDescent="0.2">
      <c r="B67" s="16" t="s">
        <v>100</v>
      </c>
      <c r="C67" s="289">
        <v>305.39999999999998</v>
      </c>
      <c r="D67" s="290"/>
      <c r="E67" s="290"/>
      <c r="F67" s="179">
        <v>-0.54118654507759567</v>
      </c>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432055.80000000005</v>
      </c>
      <c r="D71" s="290">
        <v>432055.80000000005</v>
      </c>
      <c r="E71" s="290">
        <v>2950.76</v>
      </c>
      <c r="F71" s="179">
        <v>1.2188929151522032E-2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4282</v>
      </c>
      <c r="D74" s="290">
        <v>3160</v>
      </c>
      <c r="E74" s="290"/>
      <c r="F74" s="179">
        <v>-0.23336663408206304</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17816277.859500006</v>
      </c>
      <c r="D77" s="292">
        <v>8183801.6800000044</v>
      </c>
      <c r="E77" s="292">
        <v>75826.070000000007</v>
      </c>
      <c r="F77" s="178">
        <v>-2.5329130215016926E-2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7351349.4600000018</v>
      </c>
      <c r="D79" s="290">
        <v>920126.2200000002</v>
      </c>
      <c r="E79" s="290">
        <v>33784.74</v>
      </c>
      <c r="F79" s="179">
        <v>-4.1268187349618235E-2</v>
      </c>
      <c r="G79" s="27"/>
      <c r="H79" s="5"/>
    </row>
    <row r="80" spans="1:9" s="28" customFormat="1" ht="10.5" customHeight="1" x14ac:dyDescent="0.2">
      <c r="A80" s="24"/>
      <c r="B80" s="16" t="s">
        <v>104</v>
      </c>
      <c r="C80" s="289">
        <v>12190260.990000002</v>
      </c>
      <c r="D80" s="290">
        <v>6755502.0600000033</v>
      </c>
      <c r="E80" s="290">
        <v>51745.8</v>
      </c>
      <c r="F80" s="179">
        <v>-2.3563266466301247E-2</v>
      </c>
      <c r="G80" s="27"/>
      <c r="H80" s="5"/>
    </row>
    <row r="81" spans="1:9" s="28" customFormat="1" ht="10.5" customHeight="1" x14ac:dyDescent="0.2">
      <c r="A81" s="24"/>
      <c r="B81" s="33" t="s">
        <v>106</v>
      </c>
      <c r="C81" s="289">
        <v>12183184.360000003</v>
      </c>
      <c r="D81" s="290">
        <v>6753724.1500000032</v>
      </c>
      <c r="E81" s="290">
        <v>51693.96</v>
      </c>
      <c r="F81" s="179">
        <v>-2.3526595262575167E-2</v>
      </c>
      <c r="G81" s="27"/>
      <c r="H81" s="5"/>
    </row>
    <row r="82" spans="1:9" s="28" customFormat="1" ht="10.5" customHeight="1" x14ac:dyDescent="0.2">
      <c r="A82" s="24"/>
      <c r="B82" s="33" t="s">
        <v>304</v>
      </c>
      <c r="C82" s="289">
        <v>86138.99</v>
      </c>
      <c r="D82" s="290">
        <v>66021.700000000012</v>
      </c>
      <c r="E82" s="290">
        <v>995.17000000000007</v>
      </c>
      <c r="F82" s="179">
        <v>1.7058781231916731E-2</v>
      </c>
      <c r="G82" s="27"/>
      <c r="H82" s="5"/>
    </row>
    <row r="83" spans="1:9" s="28" customFormat="1" ht="10.5" customHeight="1" x14ac:dyDescent="0.2">
      <c r="A83" s="24"/>
      <c r="B83" s="33" t="s">
        <v>305</v>
      </c>
      <c r="C83" s="289">
        <v>3890942.8800000013</v>
      </c>
      <c r="D83" s="290">
        <v>3801503.6500000013</v>
      </c>
      <c r="E83" s="290">
        <v>16339.890000000001</v>
      </c>
      <c r="F83" s="179">
        <v>-1.0445021842807711E-2</v>
      </c>
      <c r="G83" s="27"/>
      <c r="H83" s="5"/>
    </row>
    <row r="84" spans="1:9" s="28" customFormat="1" ht="10.5" customHeight="1" x14ac:dyDescent="0.2">
      <c r="A84" s="24"/>
      <c r="B84" s="33" t="s">
        <v>306</v>
      </c>
      <c r="C84" s="289">
        <v>2516805.9200000027</v>
      </c>
      <c r="D84" s="290">
        <v>2355386.6900000027</v>
      </c>
      <c r="E84" s="290">
        <v>10336.680000000002</v>
      </c>
      <c r="F84" s="179">
        <v>7.5730604099133458E-4</v>
      </c>
      <c r="G84" s="27"/>
      <c r="H84" s="5"/>
    </row>
    <row r="85" spans="1:9" s="28" customFormat="1" ht="10.5" customHeight="1" x14ac:dyDescent="0.2">
      <c r="A85" s="24"/>
      <c r="B85" s="33" t="s">
        <v>307</v>
      </c>
      <c r="C85" s="289">
        <v>4688118.1999999993</v>
      </c>
      <c r="D85" s="290">
        <v>91663.480000000054</v>
      </c>
      <c r="E85" s="290">
        <v>20447.289999999997</v>
      </c>
      <c r="F85" s="179">
        <v>-5.5425921337609707E-2</v>
      </c>
      <c r="G85" s="27"/>
      <c r="H85" s="5"/>
    </row>
    <row r="86" spans="1:9" ht="10.5" customHeight="1" x14ac:dyDescent="0.2">
      <c r="B86" s="33" t="s">
        <v>308</v>
      </c>
      <c r="C86" s="289">
        <v>74556.68000000008</v>
      </c>
      <c r="D86" s="290">
        <v>14140.34</v>
      </c>
      <c r="E86" s="290">
        <v>389.47</v>
      </c>
      <c r="F86" s="179">
        <v>1.9881181834472184E-2</v>
      </c>
      <c r="G86" s="34"/>
      <c r="H86" s="5"/>
      <c r="I86" s="5"/>
    </row>
    <row r="87" spans="1:9" ht="10.5" customHeight="1" x14ac:dyDescent="0.2">
      <c r="B87" s="33" t="s">
        <v>309</v>
      </c>
      <c r="C87" s="289">
        <v>926621.68999999971</v>
      </c>
      <c r="D87" s="290">
        <v>425008.28999999951</v>
      </c>
      <c r="E87" s="290">
        <v>3185.46</v>
      </c>
      <c r="F87" s="179">
        <v>1.9611536657592854E-2</v>
      </c>
      <c r="G87" s="34"/>
      <c r="H87" s="5"/>
      <c r="I87" s="5"/>
    </row>
    <row r="88" spans="1:9" ht="10.5" customHeight="1" x14ac:dyDescent="0.2">
      <c r="B88" s="33" t="s">
        <v>105</v>
      </c>
      <c r="C88" s="289">
        <v>7076.6300000000028</v>
      </c>
      <c r="D88" s="290">
        <v>1777.9099999999996</v>
      </c>
      <c r="E88" s="290">
        <v>51.839999999999996</v>
      </c>
      <c r="F88" s="179">
        <v>-8.2860505081661651E-2</v>
      </c>
      <c r="G88" s="34"/>
      <c r="H88" s="5"/>
      <c r="I88" s="5"/>
    </row>
    <row r="89" spans="1:9" s="28" customFormat="1" ht="10.5" customHeight="1" x14ac:dyDescent="0.2">
      <c r="A89" s="24"/>
      <c r="B89" s="16" t="s">
        <v>100</v>
      </c>
      <c r="C89" s="289">
        <v>39712.090000000004</v>
      </c>
      <c r="D89" s="290"/>
      <c r="E89" s="290">
        <v>46.26</v>
      </c>
      <c r="F89" s="179">
        <v>-0.11286505826165993</v>
      </c>
      <c r="G89" s="27"/>
      <c r="H89" s="5"/>
    </row>
    <row r="90" spans="1:9" ht="10.5" customHeight="1" x14ac:dyDescent="0.2">
      <c r="B90" s="16" t="s">
        <v>107</v>
      </c>
      <c r="C90" s="289">
        <v>73868.029999999984</v>
      </c>
      <c r="D90" s="290">
        <v>73368.029999999984</v>
      </c>
      <c r="E90" s="290">
        <v>531.04</v>
      </c>
      <c r="F90" s="179">
        <v>7.1743901655189291E-2</v>
      </c>
      <c r="G90" s="34"/>
      <c r="H90" s="5"/>
      <c r="I90" s="5"/>
    </row>
    <row r="91" spans="1:9" ht="10.5" customHeight="1" x14ac:dyDescent="0.2">
      <c r="B91" s="33" t="s">
        <v>110</v>
      </c>
      <c r="C91" s="289">
        <v>51291.149999999987</v>
      </c>
      <c r="D91" s="290">
        <v>51291.149999999987</v>
      </c>
      <c r="E91" s="290">
        <v>359.07</v>
      </c>
      <c r="F91" s="179">
        <v>0.13290444875351226</v>
      </c>
      <c r="G91" s="34"/>
      <c r="H91" s="5"/>
      <c r="I91" s="5"/>
    </row>
    <row r="92" spans="1:9" ht="10.5" customHeight="1" x14ac:dyDescent="0.2">
      <c r="B92" s="33" t="s">
        <v>109</v>
      </c>
      <c r="C92" s="289">
        <v>22076.879999999997</v>
      </c>
      <c r="D92" s="290">
        <v>22076.879999999997</v>
      </c>
      <c r="E92" s="290">
        <v>171.97</v>
      </c>
      <c r="F92" s="179">
        <v>-6.6484334763403874E-2</v>
      </c>
      <c r="G92" s="20"/>
      <c r="H92" s="5"/>
      <c r="I92" s="5"/>
    </row>
    <row r="93" spans="1:9" ht="10.5" customHeight="1" x14ac:dyDescent="0.2">
      <c r="B93" s="33" t="s">
        <v>112</v>
      </c>
      <c r="C93" s="289"/>
      <c r="D93" s="290"/>
      <c r="E93" s="290"/>
      <c r="F93" s="179"/>
      <c r="G93" s="34"/>
      <c r="H93" s="5"/>
      <c r="I93" s="5"/>
    </row>
    <row r="94" spans="1:9" ht="10.5" customHeight="1" x14ac:dyDescent="0.2">
      <c r="B94" s="33" t="s">
        <v>111</v>
      </c>
      <c r="C94" s="289">
        <v>500</v>
      </c>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31930.520000000004</v>
      </c>
      <c r="D99" s="290">
        <v>31930.520000000004</v>
      </c>
      <c r="E99" s="290">
        <v>55.2</v>
      </c>
      <c r="F99" s="179">
        <v>-8.0068730106414021E-2</v>
      </c>
      <c r="G99" s="34"/>
      <c r="H99" s="5"/>
      <c r="I99" s="5"/>
    </row>
    <row r="100" spans="1:9" ht="10.5" customHeight="1" x14ac:dyDescent="0.2">
      <c r="B100" s="16" t="s">
        <v>381</v>
      </c>
      <c r="C100" s="289">
        <v>163425.47999999998</v>
      </c>
      <c r="D100" s="290">
        <v>180</v>
      </c>
      <c r="E100" s="290">
        <v>1257.2</v>
      </c>
      <c r="F100" s="179">
        <v>2.0371149901369012E-2</v>
      </c>
      <c r="G100" s="34"/>
      <c r="H100" s="5"/>
      <c r="I100" s="5"/>
    </row>
    <row r="101" spans="1:9" ht="10.5" customHeight="1" x14ac:dyDescent="0.2">
      <c r="B101" s="16" t="s">
        <v>417</v>
      </c>
      <c r="C101" s="289">
        <v>976463.95325500052</v>
      </c>
      <c r="D101" s="290"/>
      <c r="E101" s="290"/>
      <c r="F101" s="179">
        <v>0.10905710699409221</v>
      </c>
      <c r="G101" s="34"/>
      <c r="H101" s="5"/>
      <c r="I101" s="5"/>
    </row>
    <row r="102" spans="1:9" ht="10.5" customHeight="1" x14ac:dyDescent="0.2">
      <c r="B102" s="16" t="s">
        <v>91</v>
      </c>
      <c r="C102" s="289"/>
      <c r="D102" s="290"/>
      <c r="E102" s="290"/>
      <c r="F102" s="179"/>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c r="D107" s="290"/>
      <c r="E107" s="290"/>
      <c r="F107" s="179"/>
      <c r="G107" s="34"/>
      <c r="H107" s="5"/>
      <c r="I107" s="5"/>
    </row>
    <row r="108" spans="1:9" ht="10.5" customHeight="1" x14ac:dyDescent="0.2">
      <c r="B108" s="16" t="s">
        <v>92</v>
      </c>
      <c r="C108" s="289">
        <v>437.4</v>
      </c>
      <c r="D108" s="290"/>
      <c r="E108" s="290"/>
      <c r="F108" s="179">
        <v>-0.21268629850961207</v>
      </c>
      <c r="G108" s="34"/>
      <c r="H108" s="5"/>
      <c r="I108" s="5"/>
    </row>
    <row r="109" spans="1:9" ht="10.5" customHeight="1" x14ac:dyDescent="0.2">
      <c r="B109" s="16" t="s">
        <v>93</v>
      </c>
      <c r="C109" s="289">
        <v>107.5</v>
      </c>
      <c r="D109" s="290"/>
      <c r="E109" s="290"/>
      <c r="F109" s="179"/>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432055.80000000005</v>
      </c>
      <c r="D112" s="290">
        <v>432055.80000000005</v>
      </c>
      <c r="E112" s="290">
        <v>2950.76</v>
      </c>
      <c r="F112" s="179">
        <v>1.2188929151522032E-2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4837</v>
      </c>
      <c r="D115" s="290">
        <v>3480</v>
      </c>
      <c r="E115" s="290"/>
      <c r="F115" s="179">
        <v>-0.22737306843267113</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21264672.223255005</v>
      </c>
      <c r="D118" s="292">
        <v>8216642.6300000036</v>
      </c>
      <c r="E118" s="292">
        <v>90399</v>
      </c>
      <c r="F118" s="178">
        <v>-2.3476087584542782E-2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16363384.399999987</v>
      </c>
      <c r="D120" s="290">
        <v>6933.75</v>
      </c>
      <c r="E120" s="290">
        <v>118262.71999999997</v>
      </c>
      <c r="F120" s="179">
        <v>0.11307798186512952</v>
      </c>
      <c r="G120" s="34"/>
      <c r="H120" s="5"/>
      <c r="I120" s="5"/>
    </row>
    <row r="121" spans="1:9" ht="10.5" customHeight="1" x14ac:dyDescent="0.2">
      <c r="B121" s="16" t="s">
        <v>100</v>
      </c>
      <c r="C121" s="289">
        <v>1577277.8299999996</v>
      </c>
      <c r="D121" s="290"/>
      <c r="E121" s="290">
        <v>12198.67</v>
      </c>
      <c r="F121" s="179">
        <v>0.54443767940399224</v>
      </c>
      <c r="G121" s="34"/>
      <c r="H121" s="5"/>
      <c r="I121" s="5"/>
    </row>
    <row r="122" spans="1:9" ht="10.5" customHeight="1" x14ac:dyDescent="0.2">
      <c r="B122" s="16" t="s">
        <v>177</v>
      </c>
      <c r="C122" s="289">
        <v>255029.0600000002</v>
      </c>
      <c r="D122" s="290"/>
      <c r="E122" s="290">
        <v>1551.5500000000002</v>
      </c>
      <c r="F122" s="179">
        <v>0.15202676011324812</v>
      </c>
      <c r="G122" s="34"/>
      <c r="H122" s="5"/>
      <c r="I122" s="5"/>
    </row>
    <row r="123" spans="1:9" ht="10.5" customHeight="1" x14ac:dyDescent="0.2">
      <c r="B123" s="16" t="s">
        <v>22</v>
      </c>
      <c r="C123" s="289">
        <v>3003073.870000001</v>
      </c>
      <c r="D123" s="290">
        <v>5363</v>
      </c>
      <c r="E123" s="290">
        <v>19150.75</v>
      </c>
      <c r="F123" s="179">
        <v>0.12255607228705023</v>
      </c>
      <c r="G123" s="34"/>
      <c r="H123" s="5"/>
      <c r="I123" s="5"/>
    </row>
    <row r="124" spans="1:9" ht="10.5" customHeight="1" x14ac:dyDescent="0.2">
      <c r="B124" s="16" t="s">
        <v>381</v>
      </c>
      <c r="C124" s="289">
        <v>49532.2</v>
      </c>
      <c r="D124" s="290"/>
      <c r="E124" s="290">
        <v>220</v>
      </c>
      <c r="F124" s="179">
        <v>0.31346438755051231</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2540884.46</v>
      </c>
      <c r="D126" s="290">
        <v>2137.5100000000002</v>
      </c>
      <c r="E126" s="290">
        <v>16103.100000000002</v>
      </c>
      <c r="F126" s="179">
        <v>8.1817605023828177E-2</v>
      </c>
      <c r="G126" s="34"/>
      <c r="H126" s="5"/>
      <c r="I126" s="5"/>
    </row>
    <row r="127" spans="1:9" ht="10.5" customHeight="1" x14ac:dyDescent="0.2">
      <c r="B127" s="37" t="s">
        <v>382</v>
      </c>
      <c r="C127" s="289">
        <v>159406</v>
      </c>
      <c r="D127" s="290"/>
      <c r="E127" s="290">
        <v>950</v>
      </c>
      <c r="F127" s="179">
        <v>-0.11451687715078473</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670</v>
      </c>
      <c r="D130" s="290"/>
      <c r="E130" s="290"/>
      <c r="F130" s="179">
        <v>-0.25884955752212391</v>
      </c>
      <c r="G130" s="208"/>
      <c r="H130" s="205"/>
      <c r="I130" s="34"/>
    </row>
    <row r="131" spans="1:9" ht="10.5" customHeight="1" x14ac:dyDescent="0.2">
      <c r="B131" s="41" t="s">
        <v>120</v>
      </c>
      <c r="C131" s="293">
        <v>23949257.819999993</v>
      </c>
      <c r="D131" s="294">
        <v>14434.26</v>
      </c>
      <c r="E131" s="294">
        <v>168436.78999999998</v>
      </c>
      <c r="F131" s="286">
        <v>0.1304164575354998</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DE SEPTEMBRE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562161.82000000007</v>
      </c>
      <c r="D144" s="290"/>
      <c r="E144" s="290">
        <v>3861.9700000000003</v>
      </c>
      <c r="F144" s="179">
        <v>8.6988771447758406E-2</v>
      </c>
      <c r="G144" s="36"/>
      <c r="H144" s="5"/>
    </row>
    <row r="145" spans="1:8" s="28" customFormat="1" ht="10.5" customHeight="1" x14ac:dyDescent="0.2">
      <c r="A145" s="24"/>
      <c r="B145" s="16" t="s">
        <v>117</v>
      </c>
      <c r="C145" s="289">
        <v>80218.28</v>
      </c>
      <c r="D145" s="290"/>
      <c r="E145" s="290">
        <v>210</v>
      </c>
      <c r="F145" s="179">
        <v>-9.2236600668898494E-2</v>
      </c>
      <c r="G145" s="36"/>
      <c r="H145" s="5"/>
    </row>
    <row r="146" spans="1:8" s="28" customFormat="1" ht="10.5" customHeight="1" x14ac:dyDescent="0.2">
      <c r="A146" s="24"/>
      <c r="B146" s="16" t="s">
        <v>118</v>
      </c>
      <c r="C146" s="289">
        <v>2322</v>
      </c>
      <c r="D146" s="290"/>
      <c r="E146" s="290"/>
      <c r="F146" s="179">
        <v>0.1020408163265305</v>
      </c>
      <c r="G146" s="36"/>
      <c r="H146" s="5"/>
    </row>
    <row r="147" spans="1:8" s="28" customFormat="1" ht="10.5" customHeight="1" x14ac:dyDescent="0.2">
      <c r="A147" s="24"/>
      <c r="B147" s="16" t="s">
        <v>166</v>
      </c>
      <c r="C147" s="289">
        <v>26414.129999999968</v>
      </c>
      <c r="D147" s="290"/>
      <c r="E147" s="290">
        <v>219.45</v>
      </c>
      <c r="F147" s="179">
        <v>8.8766110992261948E-2</v>
      </c>
      <c r="G147" s="36"/>
      <c r="H147" s="5"/>
    </row>
    <row r="148" spans="1:8" s="28" customFormat="1" ht="10.5" customHeight="1" x14ac:dyDescent="0.2">
      <c r="A148" s="24"/>
      <c r="B148" s="16" t="s">
        <v>22</v>
      </c>
      <c r="C148" s="289">
        <v>48046.19</v>
      </c>
      <c r="D148" s="290"/>
      <c r="E148" s="290">
        <v>276</v>
      </c>
      <c r="F148" s="179">
        <v>1.1969142708863512E-2</v>
      </c>
      <c r="G148" s="36"/>
      <c r="H148" s="5"/>
    </row>
    <row r="149" spans="1:8" s="28" customFormat="1" ht="10.5" customHeight="1" x14ac:dyDescent="0.2">
      <c r="A149" s="24"/>
      <c r="B149" s="16" t="s">
        <v>115</v>
      </c>
      <c r="C149" s="289">
        <v>21440.339999999997</v>
      </c>
      <c r="D149" s="290"/>
      <c r="E149" s="290"/>
      <c r="F149" s="179">
        <v>3.305930071089147E-2</v>
      </c>
      <c r="G149" s="36"/>
      <c r="H149" s="5"/>
    </row>
    <row r="150" spans="1:8" s="28" customFormat="1" ht="12.75" customHeight="1" x14ac:dyDescent="0.2">
      <c r="A150" s="24"/>
      <c r="B150" s="16" t="s">
        <v>114</v>
      </c>
      <c r="C150" s="289">
        <v>23580.189999999984</v>
      </c>
      <c r="D150" s="290"/>
      <c r="E150" s="290"/>
      <c r="F150" s="179">
        <v>0.33507283958306178</v>
      </c>
      <c r="G150" s="36"/>
      <c r="H150" s="5"/>
    </row>
    <row r="151" spans="1:8" s="28" customFormat="1" ht="12.75" customHeight="1" x14ac:dyDescent="0.2">
      <c r="A151" s="24"/>
      <c r="B151" s="16" t="s">
        <v>100</v>
      </c>
      <c r="C151" s="289"/>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1410</v>
      </c>
      <c r="D155" s="290"/>
      <c r="E155" s="290"/>
      <c r="F155" s="179">
        <v>-0.25396825396825395</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217474</v>
      </c>
      <c r="D158" s="290"/>
      <c r="E158" s="290">
        <v>1668</v>
      </c>
      <c r="F158" s="179">
        <v>0.6627740359402452</v>
      </c>
      <c r="G158" s="36"/>
      <c r="H158" s="5"/>
    </row>
    <row r="159" spans="1:8" s="28" customFormat="1" ht="10.5" customHeight="1" x14ac:dyDescent="0.2">
      <c r="A159" s="24"/>
      <c r="B159" s="35" t="s">
        <v>119</v>
      </c>
      <c r="C159" s="291">
        <v>983066.95000000007</v>
      </c>
      <c r="D159" s="292"/>
      <c r="E159" s="292">
        <v>6235.42</v>
      </c>
      <c r="F159" s="178">
        <v>0.1558906312684869</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551575.47000000009</v>
      </c>
      <c r="D161" s="290"/>
      <c r="E161" s="290">
        <v>2538.06</v>
      </c>
      <c r="F161" s="179">
        <v>2.4302242916837358E-2</v>
      </c>
      <c r="G161" s="36"/>
      <c r="H161" s="5"/>
    </row>
    <row r="162" spans="1:9" s="28" customFormat="1" ht="10.5" customHeight="1" x14ac:dyDescent="0.2">
      <c r="A162" s="24"/>
      <c r="B162" s="16" t="s">
        <v>104</v>
      </c>
      <c r="C162" s="289">
        <v>447814.30999999994</v>
      </c>
      <c r="D162" s="290"/>
      <c r="E162" s="290">
        <v>2247.4299999999998</v>
      </c>
      <c r="F162" s="179">
        <v>5.155532578728339E-2</v>
      </c>
      <c r="G162" s="36"/>
      <c r="H162" s="5"/>
    </row>
    <row r="163" spans="1:9" s="28" customFormat="1" ht="10.5" customHeight="1" x14ac:dyDescent="0.2">
      <c r="A163" s="24"/>
      <c r="B163" s="33" t="s">
        <v>106</v>
      </c>
      <c r="C163" s="289">
        <v>287197.18</v>
      </c>
      <c r="D163" s="290"/>
      <c r="E163" s="290">
        <v>1934.8600000000001</v>
      </c>
      <c r="F163" s="179">
        <v>-3.3391892454503025E-2</v>
      </c>
      <c r="G163" s="36"/>
      <c r="H163" s="5"/>
    </row>
    <row r="164" spans="1:9" s="28" customFormat="1" ht="10.5" customHeight="1" x14ac:dyDescent="0.2">
      <c r="A164" s="24"/>
      <c r="B164" s="33" t="s">
        <v>304</v>
      </c>
      <c r="C164" s="289">
        <v>1412.99</v>
      </c>
      <c r="D164" s="290"/>
      <c r="E164" s="290"/>
      <c r="F164" s="179">
        <v>0.29362703360890596</v>
      </c>
      <c r="G164" s="36"/>
      <c r="H164" s="5"/>
    </row>
    <row r="165" spans="1:9" s="28" customFormat="1" ht="10.5" customHeight="1" x14ac:dyDescent="0.2">
      <c r="A165" s="24"/>
      <c r="B165" s="33" t="s">
        <v>305</v>
      </c>
      <c r="C165" s="289">
        <v>107150.56999999999</v>
      </c>
      <c r="D165" s="290"/>
      <c r="E165" s="290">
        <v>802.4</v>
      </c>
      <c r="F165" s="179">
        <v>0.18921107723970865</v>
      </c>
      <c r="G165" s="36"/>
      <c r="H165" s="5"/>
    </row>
    <row r="166" spans="1:9" ht="10.5" customHeight="1" x14ac:dyDescent="0.2">
      <c r="B166" s="33" t="s">
        <v>306</v>
      </c>
      <c r="C166" s="289">
        <v>17117.78</v>
      </c>
      <c r="D166" s="290"/>
      <c r="E166" s="290"/>
      <c r="F166" s="179">
        <v>-0.6289495069612423</v>
      </c>
      <c r="G166" s="34"/>
      <c r="H166" s="5"/>
      <c r="I166" s="5"/>
    </row>
    <row r="167" spans="1:9" ht="10.5" customHeight="1" x14ac:dyDescent="0.2">
      <c r="B167" s="33" t="s">
        <v>307</v>
      </c>
      <c r="C167" s="289">
        <v>50368.679999999986</v>
      </c>
      <c r="D167" s="290"/>
      <c r="E167" s="290">
        <v>462.27</v>
      </c>
      <c r="F167" s="179">
        <v>-2.9247831409638159E-2</v>
      </c>
      <c r="G167" s="34"/>
      <c r="H167" s="5"/>
      <c r="I167" s="5"/>
    </row>
    <row r="168" spans="1:9" ht="10.5" customHeight="1" x14ac:dyDescent="0.2">
      <c r="B168" s="33" t="s">
        <v>308</v>
      </c>
      <c r="C168" s="289">
        <v>6000.4500000000007</v>
      </c>
      <c r="D168" s="290"/>
      <c r="E168" s="290"/>
      <c r="F168" s="179">
        <v>0.18405084722351006</v>
      </c>
      <c r="G168" s="34"/>
      <c r="H168" s="5"/>
      <c r="I168" s="5"/>
    </row>
    <row r="169" spans="1:9" ht="10.5" customHeight="1" x14ac:dyDescent="0.2">
      <c r="B169" s="33" t="s">
        <v>309</v>
      </c>
      <c r="C169" s="289">
        <v>105146.70999999999</v>
      </c>
      <c r="D169" s="290"/>
      <c r="E169" s="290">
        <v>670.18999999999994</v>
      </c>
      <c r="F169" s="179">
        <v>2.2462199075291567E-2</v>
      </c>
      <c r="G169" s="34"/>
      <c r="H169" s="5"/>
      <c r="I169" s="5"/>
    </row>
    <row r="170" spans="1:9" s="28" customFormat="1" ht="10.5" customHeight="1" x14ac:dyDescent="0.2">
      <c r="A170" s="24"/>
      <c r="B170" s="33" t="s">
        <v>105</v>
      </c>
      <c r="C170" s="289">
        <v>160617.12999999998</v>
      </c>
      <c r="D170" s="290"/>
      <c r="E170" s="290">
        <v>312.57000000000005</v>
      </c>
      <c r="F170" s="179">
        <v>0.24760393933594149</v>
      </c>
      <c r="G170" s="36"/>
      <c r="H170" s="5"/>
    </row>
    <row r="171" spans="1:9" s="28" customFormat="1" ht="10.5" customHeight="1" x14ac:dyDescent="0.2">
      <c r="A171" s="24"/>
      <c r="B171" s="16" t="s">
        <v>116</v>
      </c>
      <c r="C171" s="289">
        <v>114119.88999999997</v>
      </c>
      <c r="D171" s="290"/>
      <c r="E171" s="290">
        <v>570.20000000000005</v>
      </c>
      <c r="F171" s="179">
        <v>0.10492295352812664</v>
      </c>
      <c r="G171" s="36"/>
      <c r="H171" s="5"/>
    </row>
    <row r="172" spans="1:9" ht="10.5" customHeight="1" x14ac:dyDescent="0.2">
      <c r="B172" s="16" t="s">
        <v>117</v>
      </c>
      <c r="C172" s="289">
        <v>35292.25</v>
      </c>
      <c r="D172" s="290"/>
      <c r="E172" s="290"/>
      <c r="F172" s="179">
        <v>0.53333898143079361</v>
      </c>
      <c r="G172" s="20"/>
      <c r="H172" s="5"/>
      <c r="I172" s="5"/>
    </row>
    <row r="173" spans="1:9" ht="10.5" customHeight="1" x14ac:dyDescent="0.2">
      <c r="B173" s="16" t="s">
        <v>118</v>
      </c>
      <c r="C173" s="289">
        <v>193.5</v>
      </c>
      <c r="D173" s="290"/>
      <c r="E173" s="290"/>
      <c r="F173" s="179">
        <v>0.19999999999999996</v>
      </c>
      <c r="G173" s="20"/>
      <c r="H173" s="5"/>
      <c r="I173" s="5"/>
    </row>
    <row r="174" spans="1:9" ht="10.5" customHeight="1" x14ac:dyDescent="0.2">
      <c r="B174" s="16" t="s">
        <v>115</v>
      </c>
      <c r="C174" s="289">
        <v>5507.58</v>
      </c>
      <c r="D174" s="290"/>
      <c r="E174" s="290"/>
      <c r="F174" s="179">
        <v>-0.13805073180503558</v>
      </c>
      <c r="G174" s="20"/>
      <c r="H174" s="5"/>
      <c r="I174" s="5"/>
    </row>
    <row r="175" spans="1:9" ht="10.5" customHeight="1" x14ac:dyDescent="0.2">
      <c r="B175" s="16" t="s">
        <v>114</v>
      </c>
      <c r="C175" s="289">
        <v>8316.4500000000025</v>
      </c>
      <c r="D175" s="290"/>
      <c r="E175" s="290"/>
      <c r="F175" s="179">
        <v>0.12538058701741583</v>
      </c>
      <c r="G175" s="20"/>
      <c r="H175" s="5"/>
      <c r="I175" s="5"/>
    </row>
    <row r="176" spans="1:9" ht="10.5" customHeight="1" x14ac:dyDescent="0.2">
      <c r="B176" s="16" t="s">
        <v>95</v>
      </c>
      <c r="C176" s="289">
        <v>1620</v>
      </c>
      <c r="D176" s="290"/>
      <c r="E176" s="290">
        <v>36.800000000000004</v>
      </c>
      <c r="F176" s="179">
        <v>0.29355776294356262</v>
      </c>
      <c r="G176" s="20"/>
      <c r="H176" s="5"/>
      <c r="I176" s="5"/>
    </row>
    <row r="177" spans="1:9" ht="10.5" customHeight="1" x14ac:dyDescent="0.2">
      <c r="B177" s="16" t="s">
        <v>381</v>
      </c>
      <c r="C177" s="289">
        <v>68280.2</v>
      </c>
      <c r="D177" s="290"/>
      <c r="E177" s="290">
        <v>215</v>
      </c>
      <c r="F177" s="179">
        <v>0.62597765549377837</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36200.519999999997</v>
      </c>
      <c r="D185" s="290"/>
      <c r="E185" s="290">
        <v>27</v>
      </c>
      <c r="F185" s="179">
        <v>-2.7704125483455133E-2</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93.38</v>
      </c>
      <c r="D187" s="290"/>
      <c r="E187" s="290"/>
      <c r="F187" s="179"/>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899328.89000000025</v>
      </c>
      <c r="D190" s="290"/>
      <c r="E190" s="290">
        <v>4145.8099999999995</v>
      </c>
      <c r="F190" s="179">
        <v>0.87163990763349086</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11609.799999999997</v>
      </c>
      <c r="D196" s="290"/>
      <c r="E196" s="290">
        <v>43.4</v>
      </c>
      <c r="F196" s="179">
        <v>0.10029332183423278</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550</v>
      </c>
      <c r="D200" s="296"/>
      <c r="E200" s="296"/>
      <c r="F200" s="190">
        <v>-8.333333333333337E-2</v>
      </c>
      <c r="G200" s="47"/>
      <c r="H200" s="5"/>
    </row>
    <row r="201" spans="1:9" s="28" customFormat="1" ht="10.5" customHeight="1" x14ac:dyDescent="0.2">
      <c r="A201" s="24"/>
      <c r="B201" s="268" t="s">
        <v>255</v>
      </c>
      <c r="C201" s="295">
        <v>30900</v>
      </c>
      <c r="D201" s="296"/>
      <c r="E201" s="296">
        <v>300</v>
      </c>
      <c r="F201" s="190">
        <v>-2.5398112508344672E-3</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120</v>
      </c>
      <c r="D205" s="296"/>
      <c r="E205" s="296">
        <v>30</v>
      </c>
      <c r="F205" s="190">
        <v>0.33333333333333326</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45350.3</v>
      </c>
      <c r="D208" s="296"/>
      <c r="E208" s="296">
        <v>210</v>
      </c>
      <c r="F208" s="190">
        <v>0.84920533627790684</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2256928.5400000005</v>
      </c>
      <c r="D211" s="298"/>
      <c r="E211" s="298">
        <v>10363.700000000001</v>
      </c>
      <c r="F211" s="180">
        <v>0.30256600411052537</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10954044.990000006</v>
      </c>
      <c r="D213" s="296">
        <v>925489.2200000002</v>
      </c>
      <c r="E213" s="296">
        <v>55749.55</v>
      </c>
      <c r="F213" s="190">
        <v>2.2950458430159859E-3</v>
      </c>
      <c r="G213" s="47"/>
      <c r="H213" s="5"/>
      <c r="I213" s="5"/>
    </row>
    <row r="214" spans="2:9" ht="10.5" customHeight="1" x14ac:dyDescent="0.2">
      <c r="B214" s="16" t="s">
        <v>104</v>
      </c>
      <c r="C214" s="295">
        <v>15205373.890000002</v>
      </c>
      <c r="D214" s="296">
        <v>6757639.5700000031</v>
      </c>
      <c r="E214" s="296">
        <v>70315.78</v>
      </c>
      <c r="F214" s="190">
        <v>-5.0969953708860372E-3</v>
      </c>
      <c r="G214" s="47"/>
      <c r="H214" s="5"/>
      <c r="I214" s="5"/>
    </row>
    <row r="215" spans="2:9" ht="10.5" customHeight="1" x14ac:dyDescent="0.2">
      <c r="B215" s="33" t="s">
        <v>106</v>
      </c>
      <c r="C215" s="295">
        <v>12470381.540000003</v>
      </c>
      <c r="D215" s="296">
        <v>6753724.1500000032</v>
      </c>
      <c r="E215" s="296">
        <v>53628.82</v>
      </c>
      <c r="F215" s="190">
        <v>-2.3756061354846869E-2</v>
      </c>
      <c r="G215" s="47"/>
      <c r="H215" s="5"/>
      <c r="I215" s="5"/>
    </row>
    <row r="216" spans="2:9" ht="10.5" customHeight="1" x14ac:dyDescent="0.2">
      <c r="B216" s="33" t="s">
        <v>326</v>
      </c>
      <c r="C216" s="295">
        <v>87551.98000000001</v>
      </c>
      <c r="D216" s="296">
        <v>66021.700000000012</v>
      </c>
      <c r="E216" s="296">
        <v>995.17000000000007</v>
      </c>
      <c r="F216" s="190">
        <v>2.0580166012173606E-2</v>
      </c>
      <c r="G216" s="47"/>
      <c r="H216" s="5"/>
      <c r="I216" s="5"/>
    </row>
    <row r="217" spans="2:9" ht="10.5" customHeight="1" x14ac:dyDescent="0.2">
      <c r="B217" s="33" t="s">
        <v>327</v>
      </c>
      <c r="C217" s="295">
        <v>3998093.4500000011</v>
      </c>
      <c r="D217" s="296">
        <v>3801503.6500000013</v>
      </c>
      <c r="E217" s="296">
        <v>17142.29</v>
      </c>
      <c r="F217" s="190">
        <v>-5.9723850715190929E-3</v>
      </c>
      <c r="G217" s="47"/>
      <c r="H217" s="5"/>
      <c r="I217" s="5"/>
    </row>
    <row r="218" spans="2:9" ht="10.5" customHeight="1" x14ac:dyDescent="0.2">
      <c r="B218" s="33" t="s">
        <v>328</v>
      </c>
      <c r="C218" s="295">
        <v>2533923.7000000025</v>
      </c>
      <c r="D218" s="296">
        <v>2355386.6900000027</v>
      </c>
      <c r="E218" s="296">
        <v>10336.680000000002</v>
      </c>
      <c r="F218" s="190">
        <v>-1.0585940293366347E-2</v>
      </c>
      <c r="G218" s="47"/>
      <c r="H218" s="5"/>
      <c r="I218" s="5"/>
    </row>
    <row r="219" spans="2:9" ht="10.5" customHeight="1" x14ac:dyDescent="0.2">
      <c r="B219" s="33" t="s">
        <v>329</v>
      </c>
      <c r="C219" s="295">
        <v>4738486.879999999</v>
      </c>
      <c r="D219" s="296">
        <v>91663.480000000054</v>
      </c>
      <c r="E219" s="296">
        <v>20909.559999999998</v>
      </c>
      <c r="F219" s="190">
        <v>-5.5155082460705107E-2</v>
      </c>
      <c r="G219" s="47"/>
      <c r="H219" s="5"/>
      <c r="I219" s="5"/>
    </row>
    <row r="220" spans="2:9" ht="10.5" customHeight="1" x14ac:dyDescent="0.2">
      <c r="B220" s="33" t="s">
        <v>330</v>
      </c>
      <c r="C220" s="295">
        <v>80557.130000000077</v>
      </c>
      <c r="D220" s="296">
        <v>14140.34</v>
      </c>
      <c r="E220" s="296">
        <v>389.47</v>
      </c>
      <c r="F220" s="190">
        <v>3.0524095691203845E-2</v>
      </c>
      <c r="G220" s="47"/>
      <c r="H220" s="5"/>
      <c r="I220" s="5"/>
    </row>
    <row r="221" spans="2:9" ht="10.5" customHeight="1" x14ac:dyDescent="0.2">
      <c r="B221" s="33" t="s">
        <v>331</v>
      </c>
      <c r="C221" s="295">
        <v>1031768.3999999998</v>
      </c>
      <c r="D221" s="296">
        <v>425008.28999999951</v>
      </c>
      <c r="E221" s="296">
        <v>3855.6499999999996</v>
      </c>
      <c r="F221" s="190">
        <v>1.9901317818496134E-2</v>
      </c>
      <c r="G221" s="47"/>
      <c r="H221" s="5"/>
      <c r="I221" s="5"/>
    </row>
    <row r="222" spans="2:9" ht="10.5" customHeight="1" x14ac:dyDescent="0.2">
      <c r="B222" s="33" t="s">
        <v>105</v>
      </c>
      <c r="C222" s="295">
        <v>2734992.35</v>
      </c>
      <c r="D222" s="296">
        <v>3915.42</v>
      </c>
      <c r="E222" s="296">
        <v>16686.960000000003</v>
      </c>
      <c r="F222" s="190">
        <v>8.9883697129361062E-2</v>
      </c>
      <c r="G222" s="47"/>
      <c r="H222" s="5"/>
      <c r="I222" s="5"/>
    </row>
    <row r="223" spans="2:9" ht="10.5" customHeight="1" x14ac:dyDescent="0.2">
      <c r="B223" s="16" t="s">
        <v>116</v>
      </c>
      <c r="C223" s="295">
        <v>676281.71000000008</v>
      </c>
      <c r="D223" s="296"/>
      <c r="E223" s="296">
        <v>4432.17</v>
      </c>
      <c r="F223" s="190">
        <v>8.9974150490611082E-2</v>
      </c>
      <c r="G223" s="20"/>
      <c r="H223" s="5"/>
      <c r="I223" s="5"/>
    </row>
    <row r="224" spans="2:9" ht="10.5" customHeight="1" x14ac:dyDescent="0.2">
      <c r="B224" s="16" t="s">
        <v>117</v>
      </c>
      <c r="C224" s="295">
        <v>115510.53</v>
      </c>
      <c r="D224" s="296"/>
      <c r="E224" s="296">
        <v>210</v>
      </c>
      <c r="F224" s="190">
        <v>3.703148742096718E-2</v>
      </c>
      <c r="G224" s="47"/>
      <c r="H224" s="5"/>
      <c r="I224" s="5"/>
    </row>
    <row r="225" spans="2:9" ht="10.5" customHeight="1" x14ac:dyDescent="0.2">
      <c r="B225" s="16" t="s">
        <v>118</v>
      </c>
      <c r="C225" s="295">
        <v>2515.5</v>
      </c>
      <c r="D225" s="296"/>
      <c r="E225" s="296"/>
      <c r="F225" s="190">
        <v>0.1090047393364928</v>
      </c>
      <c r="G225" s="47"/>
      <c r="H225" s="5"/>
      <c r="I225" s="5"/>
    </row>
    <row r="226" spans="2:9" ht="10.5" customHeight="1" x14ac:dyDescent="0.2">
      <c r="B226" s="16" t="s">
        <v>100</v>
      </c>
      <c r="C226" s="295">
        <v>1653190.4399999997</v>
      </c>
      <c r="D226" s="296"/>
      <c r="E226" s="296">
        <v>12271.93</v>
      </c>
      <c r="F226" s="190">
        <v>0.49845960597880068</v>
      </c>
      <c r="G226" s="47"/>
      <c r="H226" s="5"/>
      <c r="I226" s="5"/>
    </row>
    <row r="227" spans="2:9" ht="10.5" customHeight="1" x14ac:dyDescent="0.2">
      <c r="B227" s="16" t="s">
        <v>107</v>
      </c>
      <c r="C227" s="295">
        <v>73868.029999999984</v>
      </c>
      <c r="D227" s="296">
        <v>73368.029999999984</v>
      </c>
      <c r="E227" s="296">
        <v>531.04</v>
      </c>
      <c r="F227" s="190">
        <v>7.1743901655189291E-2</v>
      </c>
      <c r="G227" s="47"/>
      <c r="H227" s="5"/>
      <c r="I227" s="5"/>
    </row>
    <row r="228" spans="2:9" ht="10.5" customHeight="1" x14ac:dyDescent="0.2">
      <c r="B228" s="33" t="s">
        <v>110</v>
      </c>
      <c r="C228" s="289">
        <v>51291.149999999987</v>
      </c>
      <c r="D228" s="290">
        <v>51291.149999999987</v>
      </c>
      <c r="E228" s="290">
        <v>359.07</v>
      </c>
      <c r="F228" s="179">
        <v>0.13290444875351226</v>
      </c>
      <c r="G228" s="47"/>
      <c r="H228" s="5"/>
      <c r="I228" s="5"/>
    </row>
    <row r="229" spans="2:9" ht="10.5" customHeight="1" x14ac:dyDescent="0.2">
      <c r="B229" s="33" t="s">
        <v>109</v>
      </c>
      <c r="C229" s="295">
        <v>22076.879999999997</v>
      </c>
      <c r="D229" s="296">
        <v>22076.879999999997</v>
      </c>
      <c r="E229" s="296">
        <v>171.97</v>
      </c>
      <c r="F229" s="190">
        <v>-6.6484334763403874E-2</v>
      </c>
      <c r="G229" s="47"/>
      <c r="H229" s="5"/>
      <c r="I229" s="5"/>
    </row>
    <row r="230" spans="2:9" ht="10.5" customHeight="1" x14ac:dyDescent="0.2">
      <c r="B230" s="33" t="s">
        <v>112</v>
      </c>
      <c r="C230" s="295"/>
      <c r="D230" s="296"/>
      <c r="E230" s="296"/>
      <c r="F230" s="190"/>
      <c r="G230" s="47"/>
      <c r="H230" s="5"/>
      <c r="I230" s="5"/>
    </row>
    <row r="231" spans="2:9" ht="10.5" customHeight="1" x14ac:dyDescent="0.2">
      <c r="B231" s="33" t="s">
        <v>111</v>
      </c>
      <c r="C231" s="295">
        <v>500</v>
      </c>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26947.919999999998</v>
      </c>
      <c r="D236" s="296"/>
      <c r="E236" s="296"/>
      <c r="F236" s="190">
        <v>-7.2200383879987839E-3</v>
      </c>
      <c r="G236" s="47"/>
      <c r="H236" s="5"/>
      <c r="I236" s="5"/>
    </row>
    <row r="237" spans="2:9" ht="10.5" customHeight="1" x14ac:dyDescent="0.2">
      <c r="B237" s="16" t="s">
        <v>114</v>
      </c>
      <c r="C237" s="295">
        <v>31896.639999999985</v>
      </c>
      <c r="D237" s="296"/>
      <c r="E237" s="296"/>
      <c r="F237" s="190">
        <v>0.27321730799936117</v>
      </c>
      <c r="G237" s="47"/>
      <c r="H237" s="5"/>
      <c r="I237" s="5"/>
    </row>
    <row r="238" spans="2:9" ht="10.5" customHeight="1" x14ac:dyDescent="0.2">
      <c r="B238" s="16" t="s">
        <v>123</v>
      </c>
      <c r="C238" s="295">
        <v>17262713.289999988</v>
      </c>
      <c r="D238" s="296">
        <v>6933.75</v>
      </c>
      <c r="E238" s="296">
        <v>122408.52999999997</v>
      </c>
      <c r="F238" s="190">
        <v>0.13708686027108441</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33550.520000000004</v>
      </c>
      <c r="D240" s="296">
        <v>31930.520000000004</v>
      </c>
      <c r="E240" s="296">
        <v>92</v>
      </c>
      <c r="F240" s="190">
        <v>-6.7057374943134351E-2</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281237.88</v>
      </c>
      <c r="D247" s="296">
        <v>180</v>
      </c>
      <c r="E247" s="296">
        <v>1692.2</v>
      </c>
      <c r="F247" s="190">
        <v>0.1724732196618286</v>
      </c>
      <c r="G247" s="47"/>
      <c r="H247" s="5"/>
      <c r="I247" s="5"/>
    </row>
    <row r="248" spans="1:9" ht="10.5" customHeight="1" x14ac:dyDescent="0.2">
      <c r="B248" s="16" t="s">
        <v>444</v>
      </c>
      <c r="C248" s="295">
        <v>976463.95325500052</v>
      </c>
      <c r="D248" s="296"/>
      <c r="E248" s="296"/>
      <c r="F248" s="190">
        <v>0.10905710699409221</v>
      </c>
      <c r="G248" s="47"/>
      <c r="H248" s="5"/>
      <c r="I248" s="5"/>
    </row>
    <row r="249" spans="1:9" ht="10.5" customHeight="1" x14ac:dyDescent="0.2">
      <c r="B249" s="16" t="s">
        <v>94</v>
      </c>
      <c r="C249" s="295"/>
      <c r="D249" s="296"/>
      <c r="E249" s="296"/>
      <c r="F249" s="190"/>
      <c r="G249" s="47"/>
      <c r="H249" s="5"/>
      <c r="I249" s="5"/>
    </row>
    <row r="250" spans="1:9" ht="10.5" customHeight="1" x14ac:dyDescent="0.2">
      <c r="B250" s="16" t="s">
        <v>92</v>
      </c>
      <c r="C250" s="295">
        <v>530.78</v>
      </c>
      <c r="D250" s="296"/>
      <c r="E250" s="296"/>
      <c r="F250" s="190">
        <v>-0.42342244478964131</v>
      </c>
      <c r="G250" s="47"/>
      <c r="H250" s="5"/>
      <c r="I250" s="5"/>
    </row>
    <row r="251" spans="1:9" ht="10.5" customHeight="1" x14ac:dyDescent="0.2">
      <c r="B251" s="16" t="s">
        <v>93</v>
      </c>
      <c r="C251" s="295">
        <v>107.5</v>
      </c>
      <c r="D251" s="296"/>
      <c r="E251" s="296"/>
      <c r="F251" s="190"/>
      <c r="G251" s="47"/>
      <c r="H251" s="5"/>
      <c r="I251" s="5"/>
    </row>
    <row r="252" spans="1:9" ht="10.5" customHeight="1" x14ac:dyDescent="0.2">
      <c r="B252" s="16" t="s">
        <v>91</v>
      </c>
      <c r="C252" s="295"/>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266638.86000000022</v>
      </c>
      <c r="D254" s="296"/>
      <c r="E254" s="296">
        <v>1594.9500000000003</v>
      </c>
      <c r="F254" s="190">
        <v>0.14967312821600798</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159956</v>
      </c>
      <c r="D256" s="296"/>
      <c r="E256" s="296">
        <v>950</v>
      </c>
      <c r="F256" s="190">
        <v>-0.11441328966928077</v>
      </c>
      <c r="G256" s="117"/>
      <c r="H256" s="5"/>
      <c r="I256" s="5"/>
    </row>
    <row r="257" spans="1:9" s="28" customFormat="1" ht="18.75" customHeight="1" x14ac:dyDescent="0.2">
      <c r="A257" s="24"/>
      <c r="B257" s="268" t="s">
        <v>255</v>
      </c>
      <c r="C257" s="295">
        <v>462955.80000000005</v>
      </c>
      <c r="D257" s="296">
        <v>432055.80000000005</v>
      </c>
      <c r="E257" s="296">
        <v>3250.76</v>
      </c>
      <c r="F257" s="190">
        <v>1.1192324863553038E-2</v>
      </c>
      <c r="G257" s="47"/>
      <c r="H257" s="5"/>
    </row>
    <row r="258" spans="1:9" s="28" customFormat="1" ht="15" customHeight="1" x14ac:dyDescent="0.2">
      <c r="A258" s="24"/>
      <c r="B258" s="16" t="s">
        <v>374</v>
      </c>
      <c r="C258" s="295">
        <v>1530</v>
      </c>
      <c r="D258" s="296"/>
      <c r="E258" s="296">
        <v>30</v>
      </c>
      <c r="F258" s="190">
        <v>-0.22727272727272729</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268331.3</v>
      </c>
      <c r="D261" s="296">
        <v>3480</v>
      </c>
      <c r="E261" s="296">
        <v>1878</v>
      </c>
      <c r="F261" s="190">
        <v>0.65148763645955965</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48453925.533254988</v>
      </c>
      <c r="D264" s="300">
        <v>8231076.8900000034</v>
      </c>
      <c r="E264" s="300">
        <v>275434.90999999997</v>
      </c>
      <c r="F264" s="234">
        <v>6.3862875871098845E-2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DE SEPTEMBRE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1515374.2299999997</v>
      </c>
      <c r="D278" s="302">
        <v>45013.49999999984</v>
      </c>
      <c r="E278" s="302">
        <v>10091.360000000004</v>
      </c>
      <c r="F278" s="239">
        <v>-5.4916707296888134E-3</v>
      </c>
      <c r="G278" s="20"/>
      <c r="H278" s="5"/>
      <c r="I278" s="5"/>
    </row>
    <row r="279" spans="1:9" ht="10.5" customHeight="1" x14ac:dyDescent="0.2">
      <c r="A279" s="2"/>
      <c r="B279" s="37" t="s">
        <v>126</v>
      </c>
      <c r="C279" s="301">
        <v>88.55</v>
      </c>
      <c r="D279" s="302"/>
      <c r="E279" s="302"/>
      <c r="F279" s="239"/>
      <c r="G279" s="20"/>
      <c r="H279" s="5"/>
      <c r="I279" s="5"/>
    </row>
    <row r="280" spans="1:9" ht="10.5" customHeight="1" x14ac:dyDescent="0.2">
      <c r="A280" s="2"/>
      <c r="B280" s="37" t="s">
        <v>127</v>
      </c>
      <c r="C280" s="301">
        <v>9484.5500000000011</v>
      </c>
      <c r="D280" s="302"/>
      <c r="E280" s="302"/>
      <c r="F280" s="239"/>
      <c r="G280" s="20"/>
      <c r="H280" s="5"/>
      <c r="I280" s="5"/>
    </row>
    <row r="281" spans="1:9" ht="10.5" customHeight="1" x14ac:dyDescent="0.2">
      <c r="A281" s="2"/>
      <c r="B281" s="37" t="s">
        <v>219</v>
      </c>
      <c r="C281" s="301">
        <v>313731.90000000008</v>
      </c>
      <c r="D281" s="302"/>
      <c r="E281" s="302">
        <v>1278.8</v>
      </c>
      <c r="F281" s="239">
        <v>5.4554202540946894E-2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20</v>
      </c>
      <c r="D285" s="302"/>
      <c r="E285" s="302"/>
      <c r="F285" s="239"/>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1838699.2299999997</v>
      </c>
      <c r="D290" s="304">
        <v>45013.49999999984</v>
      </c>
      <c r="E290" s="304">
        <v>11370.160000000003</v>
      </c>
      <c r="F290" s="237">
        <v>4.3151595709829405E-3</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694308.00000000081</v>
      </c>
      <c r="D292" s="302">
        <v>33348.480000000018</v>
      </c>
      <c r="E292" s="302">
        <v>3545.5</v>
      </c>
      <c r="F292" s="239">
        <v>-8.1159542386995853E-2</v>
      </c>
      <c r="G292" s="20"/>
      <c r="H292" s="5"/>
      <c r="I292" s="5"/>
    </row>
    <row r="293" spans="1:9" ht="10.5" customHeight="1" x14ac:dyDescent="0.2">
      <c r="A293" s="2"/>
      <c r="B293" s="37" t="s">
        <v>133</v>
      </c>
      <c r="C293" s="301">
        <v>1093471.9499999983</v>
      </c>
      <c r="D293" s="302">
        <v>13252.94</v>
      </c>
      <c r="E293" s="302">
        <v>6636.4800000000005</v>
      </c>
      <c r="F293" s="239">
        <v>0.2167432641128626</v>
      </c>
      <c r="G293" s="20"/>
      <c r="H293" s="5"/>
      <c r="I293" s="5"/>
    </row>
    <row r="294" spans="1:9" ht="10.5" customHeight="1" x14ac:dyDescent="0.2">
      <c r="A294" s="2"/>
      <c r="B294" s="37" t="s">
        <v>134</v>
      </c>
      <c r="C294" s="301">
        <v>12091.3</v>
      </c>
      <c r="D294" s="302">
        <v>7790.699999999998</v>
      </c>
      <c r="E294" s="302">
        <v>82.88000000000001</v>
      </c>
      <c r="F294" s="239"/>
      <c r="G294" s="20"/>
      <c r="H294" s="5"/>
      <c r="I294" s="5"/>
    </row>
    <row r="295" spans="1:9" ht="10.5" customHeight="1" x14ac:dyDescent="0.2">
      <c r="A295" s="2"/>
      <c r="B295" s="37" t="s">
        <v>220</v>
      </c>
      <c r="C295" s="301">
        <v>9351.6099999999988</v>
      </c>
      <c r="D295" s="302"/>
      <c r="E295" s="302"/>
      <c r="F295" s="239">
        <v>0.6736662192393732</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12</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v>20</v>
      </c>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1809254.8599999994</v>
      </c>
      <c r="D302" s="304">
        <v>54392.120000000017</v>
      </c>
      <c r="E302" s="304">
        <v>10264.86</v>
      </c>
      <c r="F302" s="237">
        <v>5.7487934908970084E-2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8446.8799999999992</v>
      </c>
      <c r="D304" s="302">
        <v>1258.4000000000001</v>
      </c>
      <c r="E304" s="302"/>
      <c r="F304" s="239">
        <v>0.18894784995425429</v>
      </c>
      <c r="G304" s="27"/>
      <c r="H304" s="5"/>
    </row>
    <row r="305" spans="1:9" x14ac:dyDescent="0.2">
      <c r="A305" s="2"/>
      <c r="B305" s="37" t="s">
        <v>221</v>
      </c>
      <c r="C305" s="301">
        <v>5</v>
      </c>
      <c r="D305" s="302"/>
      <c r="E305" s="302"/>
      <c r="F305" s="239">
        <v>-0.5</v>
      </c>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200</v>
      </c>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8651.8799999999992</v>
      </c>
      <c r="D313" s="304">
        <v>1258.4000000000001</v>
      </c>
      <c r="E313" s="304"/>
      <c r="F313" s="237">
        <v>0.20760415939702681</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23701.800000000003</v>
      </c>
      <c r="D315" s="302"/>
      <c r="E315" s="302">
        <v>80.599999999999994</v>
      </c>
      <c r="F315" s="239">
        <v>0.14332932474888405</v>
      </c>
      <c r="G315" s="56"/>
    </row>
    <row r="316" spans="1:9" s="60" customFormat="1" ht="14.25" customHeight="1" x14ac:dyDescent="0.2">
      <c r="A316" s="24"/>
      <c r="B316" s="16" t="s">
        <v>222</v>
      </c>
      <c r="C316" s="301"/>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23701.800000000003</v>
      </c>
      <c r="D324" s="309"/>
      <c r="E324" s="309">
        <v>80.599999999999994</v>
      </c>
      <c r="F324" s="183">
        <v>0.1411274927770183</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2502.1999999999998</v>
      </c>
      <c r="D326" s="307"/>
      <c r="E326" s="307"/>
      <c r="F326" s="182"/>
      <c r="G326" s="59"/>
    </row>
    <row r="327" spans="1:9" s="60" customFormat="1" ht="11.25" customHeight="1" x14ac:dyDescent="0.2">
      <c r="A327" s="24"/>
      <c r="B327" s="37" t="s">
        <v>179</v>
      </c>
      <c r="C327" s="306">
        <v>746.7</v>
      </c>
      <c r="D327" s="307"/>
      <c r="E327" s="307">
        <v>30</v>
      </c>
      <c r="F327" s="182">
        <v>-0.3101632438125328</v>
      </c>
      <c r="G327" s="59"/>
    </row>
    <row r="328" spans="1:9" s="57" customFormat="1" ht="10.5" customHeight="1" x14ac:dyDescent="0.2">
      <c r="A328" s="6"/>
      <c r="B328" s="37" t="s">
        <v>223</v>
      </c>
      <c r="C328" s="306"/>
      <c r="D328" s="307"/>
      <c r="E328" s="307"/>
      <c r="F328" s="182"/>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3248.8999999999996</v>
      </c>
      <c r="D333" s="309"/>
      <c r="E333" s="309">
        <v>30</v>
      </c>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16730</v>
      </c>
      <c r="D335" s="309"/>
      <c r="E335" s="309">
        <v>440</v>
      </c>
      <c r="F335" s="183"/>
      <c r="G335" s="62"/>
    </row>
    <row r="336" spans="1:9" s="63" customFormat="1" ht="14.25" customHeight="1" x14ac:dyDescent="0.2">
      <c r="A336" s="61"/>
      <c r="B336" s="35" t="s">
        <v>467</v>
      </c>
      <c r="C336" s="306">
        <v>16730</v>
      </c>
      <c r="D336" s="307"/>
      <c r="E336" s="307">
        <v>440</v>
      </c>
      <c r="F336" s="182"/>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650.10000000000025</v>
      </c>
      <c r="D338" s="307"/>
      <c r="E338" s="307"/>
      <c r="F338" s="182">
        <v>-0.21024818688727687</v>
      </c>
      <c r="G338" s="59"/>
      <c r="H338" s="5"/>
    </row>
    <row r="339" spans="1:8" s="57" customFormat="1" ht="10.5" customHeight="1" x14ac:dyDescent="0.2">
      <c r="A339" s="6"/>
      <c r="B339" s="37" t="s">
        <v>224</v>
      </c>
      <c r="C339" s="306">
        <v>133.69999999999999</v>
      </c>
      <c r="D339" s="307"/>
      <c r="E339" s="307"/>
      <c r="F339" s="182">
        <v>0.57907169009094117</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783.80000000000018</v>
      </c>
      <c r="D342" s="302"/>
      <c r="E342" s="302"/>
      <c r="F342" s="239">
        <v>-0.13663200563976008</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10.9</v>
      </c>
      <c r="D344" s="307"/>
      <c r="E344" s="307"/>
      <c r="F344" s="182">
        <v>0.25</v>
      </c>
      <c r="G344" s="56"/>
      <c r="H344" s="5"/>
    </row>
    <row r="345" spans="1:8" s="57" customFormat="1" ht="10.5" customHeight="1" x14ac:dyDescent="0.2">
      <c r="A345" s="6"/>
      <c r="B345" s="37" t="s">
        <v>125</v>
      </c>
      <c r="C345" s="306">
        <v>20975.809999999969</v>
      </c>
      <c r="D345" s="307"/>
      <c r="E345" s="307">
        <v>230.46</v>
      </c>
      <c r="F345" s="182">
        <v>-9.231424317076653E-2</v>
      </c>
      <c r="G345" s="56"/>
      <c r="H345" s="5"/>
    </row>
    <row r="346" spans="1:8" s="57" customFormat="1" ht="10.5" customHeight="1" x14ac:dyDescent="0.2">
      <c r="A346" s="6"/>
      <c r="B346" s="37" t="s">
        <v>126</v>
      </c>
      <c r="C346" s="306">
        <v>15.9</v>
      </c>
      <c r="D346" s="307"/>
      <c r="E346" s="307"/>
      <c r="F346" s="182">
        <v>-0.49999999999999989</v>
      </c>
      <c r="G346" s="56"/>
      <c r="H346" s="5"/>
    </row>
    <row r="347" spans="1:8" s="57" customFormat="1" ht="10.5" customHeight="1" x14ac:dyDescent="0.2">
      <c r="A347" s="6"/>
      <c r="B347" s="37" t="s">
        <v>127</v>
      </c>
      <c r="C347" s="306">
        <v>368</v>
      </c>
      <c r="D347" s="307"/>
      <c r="E347" s="307"/>
      <c r="F347" s="182"/>
      <c r="G347" s="56"/>
      <c r="H347" s="5"/>
    </row>
    <row r="348" spans="1:8" s="57" customFormat="1" ht="10.5" customHeight="1" x14ac:dyDescent="0.2">
      <c r="A348" s="6"/>
      <c r="B348" s="37" t="s">
        <v>133</v>
      </c>
      <c r="C348" s="306">
        <v>4021.6299999999997</v>
      </c>
      <c r="D348" s="307"/>
      <c r="E348" s="307"/>
      <c r="F348" s="182">
        <v>2.9468758559430208E-2</v>
      </c>
      <c r="G348" s="56"/>
      <c r="H348" s="5"/>
    </row>
    <row r="349" spans="1:8" s="57" customFormat="1" ht="10.5" customHeight="1" x14ac:dyDescent="0.2">
      <c r="A349" s="6"/>
      <c r="B349" s="37" t="s">
        <v>134</v>
      </c>
      <c r="C349" s="306"/>
      <c r="D349" s="307"/>
      <c r="E349" s="307"/>
      <c r="F349" s="182"/>
      <c r="G349" s="56"/>
      <c r="H349" s="5"/>
    </row>
    <row r="350" spans="1:8" s="57" customFormat="1" ht="11.25" customHeight="1" x14ac:dyDescent="0.2">
      <c r="A350" s="6"/>
      <c r="B350" s="37" t="s">
        <v>24</v>
      </c>
      <c r="C350" s="306">
        <v>898.31000000000006</v>
      </c>
      <c r="D350" s="307"/>
      <c r="E350" s="307"/>
      <c r="F350" s="182">
        <v>7.0755110554860279E-2</v>
      </c>
      <c r="G350" s="56"/>
      <c r="H350" s="5"/>
    </row>
    <row r="351" spans="1:8" s="57" customFormat="1" ht="11.25" customHeight="1" x14ac:dyDescent="0.2">
      <c r="A351" s="6"/>
      <c r="B351" s="37" t="s">
        <v>138</v>
      </c>
      <c r="C351" s="306"/>
      <c r="D351" s="307"/>
      <c r="E351" s="307"/>
      <c r="F351" s="182"/>
      <c r="G351" s="56"/>
      <c r="H351" s="5"/>
    </row>
    <row r="352" spans="1:8" s="57" customFormat="1" ht="10.5" customHeight="1" x14ac:dyDescent="0.2">
      <c r="A352" s="6"/>
      <c r="B352" s="37" t="s">
        <v>151</v>
      </c>
      <c r="C352" s="306">
        <v>16340.400000000003</v>
      </c>
      <c r="D352" s="307"/>
      <c r="E352" s="307">
        <v>39</v>
      </c>
      <c r="F352" s="182">
        <v>0.10582649370898922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6184.3</v>
      </c>
      <c r="D354" s="307"/>
      <c r="E354" s="307">
        <v>49.5</v>
      </c>
      <c r="F354" s="182">
        <v>-3.7560402449557384E-2</v>
      </c>
      <c r="G354" s="59"/>
      <c r="H354" s="5"/>
    </row>
    <row r="355" spans="1:8" s="60" customFormat="1" ht="13.5" customHeight="1" x14ac:dyDescent="0.2">
      <c r="A355" s="24"/>
      <c r="B355" s="16" t="s">
        <v>416</v>
      </c>
      <c r="C355" s="306"/>
      <c r="D355" s="307"/>
      <c r="E355" s="307"/>
      <c r="F355" s="182"/>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30</v>
      </c>
      <c r="D358" s="307"/>
      <c r="E358" s="307"/>
      <c r="F358" s="182"/>
      <c r="G358" s="59"/>
      <c r="H358" s="5"/>
    </row>
    <row r="359" spans="1:8" s="60" customFormat="1" ht="10.5" customHeight="1" x14ac:dyDescent="0.2">
      <c r="A359" s="24"/>
      <c r="B359" s="37" t="s">
        <v>468</v>
      </c>
      <c r="C359" s="306">
        <v>130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48975.249999999978</v>
      </c>
      <c r="D364" s="309"/>
      <c r="E364" s="309">
        <v>318.96000000000004</v>
      </c>
      <c r="F364" s="183">
        <v>-3.3656460314719361E-3</v>
      </c>
      <c r="G364" s="56"/>
      <c r="H364" s="5"/>
    </row>
    <row r="365" spans="1:8" s="57" customFormat="1" ht="10.5" customHeight="1" x14ac:dyDescent="0.2">
      <c r="A365" s="6"/>
      <c r="B365" s="35" t="s">
        <v>8</v>
      </c>
      <c r="C365" s="308">
        <v>3750045.72</v>
      </c>
      <c r="D365" s="309">
        <v>100664.01999999984</v>
      </c>
      <c r="E365" s="309">
        <v>22504.58</v>
      </c>
      <c r="F365" s="183">
        <v>3.3933609947179644E-2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8042290.959999999</v>
      </c>
      <c r="D367" s="307">
        <v>1166027.8799999997</v>
      </c>
      <c r="E367" s="307">
        <v>48909.31</v>
      </c>
      <c r="F367" s="182">
        <v>-7.6760446193272602E-2</v>
      </c>
      <c r="G367" s="59"/>
      <c r="H367" s="5"/>
    </row>
    <row r="368" spans="1:8" s="60" customFormat="1" ht="10.5" customHeight="1" x14ac:dyDescent="0.2">
      <c r="A368" s="24"/>
      <c r="B368" s="37" t="s">
        <v>442</v>
      </c>
      <c r="C368" s="306">
        <v>20863.160000000047</v>
      </c>
      <c r="D368" s="307">
        <v>2121.54</v>
      </c>
      <c r="E368" s="307">
        <v>53.52</v>
      </c>
      <c r="F368" s="182">
        <v>-8.9631133913915528E-2</v>
      </c>
      <c r="G368" s="266"/>
      <c r="H368" s="5"/>
    </row>
    <row r="369" spans="1:9" s="60" customFormat="1" ht="10.5" customHeight="1" x14ac:dyDescent="0.2">
      <c r="A369" s="24"/>
      <c r="B369" s="37" t="s">
        <v>147</v>
      </c>
      <c r="C369" s="306">
        <v>43717.729999999909</v>
      </c>
      <c r="D369" s="307">
        <v>7893.5099999999984</v>
      </c>
      <c r="E369" s="307">
        <v>219.62000000000003</v>
      </c>
      <c r="F369" s="182">
        <v>-5.3457322717011535E-2</v>
      </c>
      <c r="G369" s="265"/>
      <c r="H369" s="267"/>
      <c r="I369" s="59"/>
    </row>
    <row r="370" spans="1:9" s="60" customFormat="1" x14ac:dyDescent="0.2">
      <c r="A370" s="24"/>
      <c r="B370" s="37" t="s">
        <v>148</v>
      </c>
      <c r="C370" s="306">
        <v>219580.84999999646</v>
      </c>
      <c r="D370" s="307">
        <v>18371.830000000005</v>
      </c>
      <c r="E370" s="307">
        <v>682.4199999999995</v>
      </c>
      <c r="F370" s="182">
        <v>-6.2506070653160828E-2</v>
      </c>
      <c r="G370" s="265"/>
      <c r="H370" s="265"/>
      <c r="I370" s="59"/>
    </row>
    <row r="371" spans="1:9" s="60" customFormat="1" ht="10.5" customHeight="1" x14ac:dyDescent="0.2">
      <c r="A371" s="24"/>
      <c r="B371" s="37" t="s">
        <v>125</v>
      </c>
      <c r="C371" s="306">
        <v>98153.200000000303</v>
      </c>
      <c r="D371" s="307">
        <v>6766.1300000000019</v>
      </c>
      <c r="E371" s="307">
        <v>872.03000000000043</v>
      </c>
      <c r="F371" s="182">
        <v>3.9893748890214464E-2</v>
      </c>
      <c r="G371" s="265"/>
      <c r="H371" s="265"/>
      <c r="I371" s="59"/>
    </row>
    <row r="372" spans="1:9" s="60" customFormat="1" ht="10.5" customHeight="1" x14ac:dyDescent="0.2">
      <c r="A372" s="24"/>
      <c r="B372" s="37" t="s">
        <v>149</v>
      </c>
      <c r="C372" s="306">
        <v>304.87999999999994</v>
      </c>
      <c r="D372" s="307">
        <v>3.35</v>
      </c>
      <c r="E372" s="307"/>
      <c r="F372" s="182">
        <v>-0.4367113163972286</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8424910.7799999956</v>
      </c>
      <c r="D378" s="312">
        <v>1201184.2399999993</v>
      </c>
      <c r="E378" s="312">
        <v>50736.899999999987</v>
      </c>
      <c r="F378" s="184">
        <v>-7.51207952786902E-2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DE SEPTEMBRE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6486383.8299999796</v>
      </c>
      <c r="D392" s="307">
        <v>25016</v>
      </c>
      <c r="E392" s="307">
        <v>31322.859999999997</v>
      </c>
      <c r="F392" s="182">
        <v>0.23856595778199008</v>
      </c>
      <c r="G392" s="66"/>
      <c r="H392" s="5"/>
    </row>
    <row r="393" spans="1:9" s="57" customFormat="1" ht="10.5" customHeight="1" x14ac:dyDescent="0.2">
      <c r="A393" s="6"/>
      <c r="B393" s="16" t="s">
        <v>10</v>
      </c>
      <c r="C393" s="306">
        <v>9032.2699999999786</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8627.26</v>
      </c>
      <c r="D395" s="307"/>
      <c r="E395" s="307"/>
      <c r="F395" s="182"/>
      <c r="G395" s="59"/>
      <c r="H395" s="5"/>
    </row>
    <row r="396" spans="1:9" s="60" customFormat="1" ht="10.5" customHeight="1" x14ac:dyDescent="0.2">
      <c r="A396" s="24"/>
      <c r="B396" s="16" t="s">
        <v>11</v>
      </c>
      <c r="C396" s="306">
        <v>24.56</v>
      </c>
      <c r="D396" s="307"/>
      <c r="E396" s="307"/>
      <c r="F396" s="182"/>
      <c r="G396" s="56"/>
      <c r="H396" s="5"/>
    </row>
    <row r="397" spans="1:9" s="57" customFormat="1" ht="9" customHeight="1" x14ac:dyDescent="0.2">
      <c r="A397" s="6"/>
      <c r="B397" s="16" t="s">
        <v>75</v>
      </c>
      <c r="C397" s="306">
        <v>374.74</v>
      </c>
      <c r="D397" s="307"/>
      <c r="E397" s="307"/>
      <c r="F397" s="182"/>
      <c r="G397" s="59"/>
    </row>
    <row r="398" spans="1:9" s="57" customFormat="1" ht="10.5" customHeight="1" x14ac:dyDescent="0.2">
      <c r="A398" s="6"/>
      <c r="B398" s="16" t="s">
        <v>85</v>
      </c>
      <c r="C398" s="306">
        <v>134850.97000000003</v>
      </c>
      <c r="D398" s="313">
        <v>134850.97000000003</v>
      </c>
      <c r="E398" s="313"/>
      <c r="F398" s="185">
        <v>-0.27448259306072487</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290.01</v>
      </c>
      <c r="D401" s="307"/>
      <c r="E401" s="307">
        <v>1</v>
      </c>
      <c r="F401" s="182"/>
      <c r="G401" s="69"/>
      <c r="H401" s="5"/>
      <c r="I401" s="5"/>
    </row>
    <row r="402" spans="1:11" ht="13.5" customHeight="1" x14ac:dyDescent="0.2">
      <c r="A402" s="2"/>
      <c r="B402" s="37" t="s">
        <v>79</v>
      </c>
      <c r="C402" s="306">
        <v>17164.699999999997</v>
      </c>
      <c r="D402" s="307"/>
      <c r="E402" s="307">
        <v>48</v>
      </c>
      <c r="F402" s="182">
        <v>6.2895535327264662E-2</v>
      </c>
      <c r="G402" s="69"/>
      <c r="H402" s="5"/>
      <c r="I402" s="5"/>
    </row>
    <row r="403" spans="1:11" ht="11.25" customHeight="1" x14ac:dyDescent="0.2">
      <c r="A403" s="2"/>
      <c r="B403" s="37" t="s">
        <v>432</v>
      </c>
      <c r="C403" s="306">
        <v>287388.21000000491</v>
      </c>
      <c r="D403" s="313"/>
      <c r="E403" s="313">
        <v>1455.0299999999993</v>
      </c>
      <c r="F403" s="185">
        <v>3.3082164963109451E-2</v>
      </c>
      <c r="G403" s="70"/>
      <c r="H403" s="5"/>
      <c r="I403" s="5"/>
    </row>
    <row r="404" spans="1:11" ht="11.25" customHeight="1" x14ac:dyDescent="0.2">
      <c r="A404" s="2"/>
      <c r="B404" s="563" t="s">
        <v>440</v>
      </c>
      <c r="C404" s="306">
        <v>122941.48000000021</v>
      </c>
      <c r="D404" s="313"/>
      <c r="E404" s="313">
        <v>598</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34302.80999999999</v>
      </c>
      <c r="D406" s="313"/>
      <c r="E406" s="313">
        <v>62.769999999999996</v>
      </c>
      <c r="F406" s="185">
        <v>-0.37331974845690352</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64.800000000000168</v>
      </c>
      <c r="D408" s="313"/>
      <c r="E408" s="313">
        <v>0.2</v>
      </c>
      <c r="F408" s="185">
        <v>-9.3257911634306856E-3</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7101445.6399999848</v>
      </c>
      <c r="D410" s="315">
        <v>159866.97000000003</v>
      </c>
      <c r="E410" s="315">
        <v>33487.859999999993</v>
      </c>
      <c r="F410" s="186">
        <v>0.22005618180526421</v>
      </c>
      <c r="G410" s="69"/>
      <c r="H410" s="5"/>
      <c r="I410" s="5"/>
    </row>
    <row r="411" spans="1:11" ht="10.5" customHeight="1" x14ac:dyDescent="0.2">
      <c r="A411" s="2"/>
      <c r="B411" s="29" t="s">
        <v>153</v>
      </c>
      <c r="C411" s="308"/>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4350135.6200000085</v>
      </c>
      <c r="D414" s="318"/>
      <c r="E414" s="318">
        <v>23861.050000000007</v>
      </c>
      <c r="F414" s="281">
        <v>-1.265221545673989E-2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1672281.9000000278</v>
      </c>
      <c r="D416" s="318"/>
      <c r="E416" s="318">
        <v>9990.3000000000029</v>
      </c>
      <c r="F416" s="281">
        <v>4.5490514223098355E-2</v>
      </c>
      <c r="G416" s="69"/>
      <c r="H416" s="5"/>
      <c r="I416" s="5"/>
    </row>
    <row r="417" spans="1:11" ht="10.5" customHeight="1" x14ac:dyDescent="0.2">
      <c r="A417" s="2"/>
      <c r="B417" s="16" t="s">
        <v>258</v>
      </c>
      <c r="C417" s="317">
        <v>21312.870000000003</v>
      </c>
      <c r="D417" s="318"/>
      <c r="E417" s="318">
        <v>0.89999999999999991</v>
      </c>
      <c r="F417" s="281">
        <v>0.17382496996988372</v>
      </c>
      <c r="G417" s="69"/>
      <c r="H417" s="5"/>
      <c r="I417" s="5"/>
    </row>
    <row r="418" spans="1:11" ht="10.5" customHeight="1" x14ac:dyDescent="0.2">
      <c r="A418" s="2"/>
      <c r="B418" s="67" t="s">
        <v>259</v>
      </c>
      <c r="C418" s="317">
        <v>8560.26</v>
      </c>
      <c r="D418" s="318"/>
      <c r="E418" s="318"/>
      <c r="F418" s="281">
        <v>-0.29316729875077741</v>
      </c>
      <c r="G418" s="69"/>
      <c r="H418" s="5"/>
      <c r="I418" s="5"/>
    </row>
    <row r="419" spans="1:11" ht="10.5" customHeight="1" x14ac:dyDescent="0.2">
      <c r="A419" s="2"/>
      <c r="B419" s="67" t="s">
        <v>260</v>
      </c>
      <c r="C419" s="317">
        <v>499.73</v>
      </c>
      <c r="D419" s="318"/>
      <c r="E419" s="318"/>
      <c r="F419" s="281"/>
      <c r="G419" s="69"/>
      <c r="H419" s="5"/>
      <c r="I419" s="5"/>
    </row>
    <row r="420" spans="1:11" ht="10.5" customHeight="1" x14ac:dyDescent="0.2">
      <c r="A420" s="2"/>
      <c r="B420" s="67" t="s">
        <v>261</v>
      </c>
      <c r="C420" s="317">
        <v>3616.1900000000005</v>
      </c>
      <c r="D420" s="318"/>
      <c r="E420" s="318"/>
      <c r="F420" s="281"/>
      <c r="G420" s="69"/>
      <c r="H420" s="5"/>
      <c r="I420" s="5"/>
    </row>
    <row r="421" spans="1:11" ht="10.5" customHeight="1" x14ac:dyDescent="0.2">
      <c r="A421" s="2"/>
      <c r="B421" s="67" t="s">
        <v>262</v>
      </c>
      <c r="C421" s="317">
        <v>2507.94</v>
      </c>
      <c r="D421" s="318"/>
      <c r="E421" s="318"/>
      <c r="F421" s="281">
        <v>-9.7460737883084625E-2</v>
      </c>
      <c r="G421" s="69"/>
      <c r="H421" s="5"/>
      <c r="I421" s="5"/>
    </row>
    <row r="422" spans="1:11" ht="10.5" customHeight="1" x14ac:dyDescent="0.2">
      <c r="A422" s="2"/>
      <c r="B422" s="67" t="s">
        <v>264</v>
      </c>
      <c r="C422" s="317">
        <v>2390.02</v>
      </c>
      <c r="D422" s="318"/>
      <c r="E422" s="318"/>
      <c r="F422" s="281"/>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3318.9800000000005</v>
      </c>
      <c r="D428" s="318"/>
      <c r="E428" s="318"/>
      <c r="F428" s="281">
        <v>-0.11293034095859678</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22</v>
      </c>
      <c r="D430" s="318"/>
      <c r="E430" s="318"/>
      <c r="F430" s="281"/>
      <c r="G430" s="69"/>
      <c r="H430" s="5"/>
    </row>
    <row r="431" spans="1:11" ht="20.25" customHeight="1" x14ac:dyDescent="0.2">
      <c r="A431" s="2"/>
      <c r="B431" s="29" t="s">
        <v>155</v>
      </c>
      <c r="C431" s="308">
        <v>6064645.510000037</v>
      </c>
      <c r="D431" s="315"/>
      <c r="E431" s="315">
        <v>33852.250000000015</v>
      </c>
      <c r="F431" s="186">
        <v>3.2145650959183314E-3</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126455.57999999999</v>
      </c>
      <c r="D435" s="313"/>
      <c r="E435" s="313">
        <v>1773.0999999999997</v>
      </c>
      <c r="F435" s="185">
        <v>8.4009098245380054E-2</v>
      </c>
      <c r="G435" s="70"/>
      <c r="H435" s="5"/>
      <c r="I435" s="5"/>
    </row>
    <row r="436" spans="1:10" ht="10.5" customHeight="1" x14ac:dyDescent="0.2">
      <c r="A436" s="54"/>
      <c r="B436" s="75" t="s">
        <v>26</v>
      </c>
      <c r="C436" s="306">
        <v>30966.39</v>
      </c>
      <c r="D436" s="313"/>
      <c r="E436" s="313"/>
      <c r="F436" s="185">
        <v>-0.28153877671951388</v>
      </c>
      <c r="G436" s="69"/>
      <c r="H436" s="5"/>
      <c r="I436" s="5"/>
    </row>
    <row r="437" spans="1:10" x14ac:dyDescent="0.2">
      <c r="A437" s="2"/>
      <c r="B437" s="75" t="s">
        <v>27</v>
      </c>
      <c r="C437" s="306">
        <v>227093.43000000017</v>
      </c>
      <c r="D437" s="313"/>
      <c r="E437" s="313">
        <v>1040.5800000000002</v>
      </c>
      <c r="F437" s="185">
        <v>0.10579038983379729</v>
      </c>
      <c r="G437" s="69"/>
      <c r="H437" s="5"/>
      <c r="I437" s="5"/>
    </row>
    <row r="438" spans="1:10" ht="10.5" customHeight="1" x14ac:dyDescent="0.2">
      <c r="A438" s="2"/>
      <c r="B438" s="75" t="s">
        <v>274</v>
      </c>
      <c r="C438" s="306">
        <v>6519.8799999999992</v>
      </c>
      <c r="D438" s="313"/>
      <c r="E438" s="313"/>
      <c r="F438" s="185">
        <v>0.38222368267630547</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297526.43000000017</v>
      </c>
      <c r="D440" s="313"/>
      <c r="E440" s="313">
        <v>995.92</v>
      </c>
      <c r="F440" s="185">
        <v>-7.0106172252544785E-2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2295.17</v>
      </c>
      <c r="D443" s="313"/>
      <c r="E443" s="313"/>
      <c r="F443" s="185">
        <v>-0.2018771016548957</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690856.88000000035</v>
      </c>
      <c r="D445" s="315"/>
      <c r="E445" s="315">
        <v>3809.5999999999995</v>
      </c>
      <c r="F445" s="186">
        <v>-2.6234128447566452E-3</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c r="D448" s="313"/>
      <c r="E448" s="313"/>
      <c r="F448" s="185"/>
      <c r="G448" s="69"/>
      <c r="H448" s="5"/>
      <c r="I448" s="5"/>
      <c r="J448" s="164"/>
    </row>
    <row r="449" spans="1:10" ht="12" x14ac:dyDescent="0.2">
      <c r="A449" s="2"/>
      <c r="B449" s="76" t="s">
        <v>477</v>
      </c>
      <c r="C449" s="306">
        <v>1474.1100000000001</v>
      </c>
      <c r="D449" s="313"/>
      <c r="E449" s="313"/>
      <c r="F449" s="185">
        <v>-0.55378002451907826</v>
      </c>
      <c r="G449" s="69"/>
      <c r="H449" s="5"/>
      <c r="I449" s="5"/>
      <c r="J449" s="164"/>
    </row>
    <row r="450" spans="1:10" ht="12" x14ac:dyDescent="0.2">
      <c r="A450" s="2"/>
      <c r="B450" s="76" t="s">
        <v>492</v>
      </c>
      <c r="C450" s="306"/>
      <c r="D450" s="313"/>
      <c r="E450" s="313"/>
      <c r="F450" s="185"/>
      <c r="G450" s="69"/>
      <c r="H450" s="5"/>
      <c r="I450" s="5"/>
      <c r="J450" s="164"/>
    </row>
    <row r="451" spans="1:10" x14ac:dyDescent="0.2">
      <c r="A451" s="2"/>
      <c r="B451" s="76" t="s">
        <v>480</v>
      </c>
      <c r="C451" s="306">
        <v>46076</v>
      </c>
      <c r="D451" s="313"/>
      <c r="E451" s="313">
        <v>240</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738406.99000000034</v>
      </c>
      <c r="D455" s="313"/>
      <c r="E455" s="313">
        <v>4049.5999999999995</v>
      </c>
      <c r="F455" s="185">
        <v>7.1132024761404899E-2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26079454.640000019</v>
      </c>
      <c r="D462" s="315">
        <v>159866.97000000003</v>
      </c>
      <c r="E462" s="315">
        <v>144631.19</v>
      </c>
      <c r="F462" s="186">
        <v>3.1161310138197784E-2</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74533380.173255041</v>
      </c>
      <c r="D465" s="437"/>
      <c r="E465" s="437">
        <v>420066.10000000003</v>
      </c>
      <c r="F465" s="438">
        <v>5.2187183793297676E-2</v>
      </c>
      <c r="G465" s="5"/>
      <c r="H465" s="214"/>
      <c r="I465" s="70"/>
      <c r="J465" s="5"/>
    </row>
    <row r="466" spans="1:10" s="28" customFormat="1" x14ac:dyDescent="0.2">
      <c r="A466" s="6"/>
      <c r="B466" s="76" t="s">
        <v>13</v>
      </c>
      <c r="C466" s="319">
        <v>88527262.200000092</v>
      </c>
      <c r="D466" s="320"/>
      <c r="E466" s="320"/>
      <c r="F466" s="240">
        <v>-1.3516305855784005E-2</v>
      </c>
      <c r="G466" s="8"/>
      <c r="H466" s="5"/>
      <c r="I466" s="70"/>
    </row>
    <row r="467" spans="1:10" s="28" customFormat="1" x14ac:dyDescent="0.2">
      <c r="A467" s="6"/>
      <c r="B467" s="76" t="s">
        <v>14</v>
      </c>
      <c r="C467" s="321">
        <v>14032333.24</v>
      </c>
      <c r="D467" s="322"/>
      <c r="E467" s="322"/>
      <c r="F467" s="194">
        <v>0.20192988249602717</v>
      </c>
      <c r="G467" s="3"/>
      <c r="H467" s="8"/>
      <c r="I467" s="70"/>
    </row>
    <row r="468" spans="1:10" s="28" customFormat="1" ht="12" x14ac:dyDescent="0.2">
      <c r="A468" s="6"/>
      <c r="B468" s="229" t="s">
        <v>248</v>
      </c>
      <c r="C468" s="431">
        <v>102559595.44000009</v>
      </c>
      <c r="D468" s="439"/>
      <c r="E468" s="439"/>
      <c r="F468" s="445">
        <v>1.1285719520764959E-2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DE SEPTEMBRE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750" t="s">
        <v>6</v>
      </c>
      <c r="F477" s="339" t="str">
        <f>Maladie_mnt!$H$5</f>
        <v>GAM</v>
      </c>
      <c r="G477" s="201"/>
      <c r="H477" s="90"/>
      <c r="I477" s="94"/>
      <c r="J477" s="104"/>
    </row>
    <row r="478" spans="1:10" ht="12.75" customHeight="1" x14ac:dyDescent="0.2">
      <c r="B478" s="616" t="s">
        <v>29</v>
      </c>
      <c r="C478" s="753"/>
      <c r="D478" s="90"/>
      <c r="E478" s="301"/>
      <c r="F478" s="239"/>
      <c r="G478" s="201"/>
      <c r="H478" s="90"/>
      <c r="I478" s="20"/>
    </row>
    <row r="479" spans="1:10" s="95" customFormat="1" ht="12" customHeight="1" x14ac:dyDescent="0.2">
      <c r="A479" s="6"/>
      <c r="B479" s="657"/>
      <c r="C479" s="658"/>
      <c r="D479" s="90"/>
      <c r="E479" s="301"/>
      <c r="F479" s="239"/>
      <c r="G479" s="199"/>
      <c r="H479" s="90"/>
      <c r="I479" s="94"/>
      <c r="J479" s="104"/>
    </row>
    <row r="480" spans="1:10" ht="12.75" customHeight="1" x14ac:dyDescent="0.2">
      <c r="B480" s="620" t="s">
        <v>74</v>
      </c>
      <c r="C480" s="621"/>
      <c r="D480" s="93"/>
      <c r="E480" s="303"/>
      <c r="F480" s="237"/>
      <c r="G480" s="201"/>
      <c r="H480" s="90"/>
      <c r="I480" s="20"/>
      <c r="J480" s="104"/>
    </row>
    <row r="481" spans="2:10" ht="18" customHeight="1" x14ac:dyDescent="0.2">
      <c r="B481" s="657"/>
      <c r="C481" s="658"/>
      <c r="D481" s="90"/>
      <c r="E481" s="301"/>
      <c r="F481" s="239"/>
      <c r="G481" s="199"/>
      <c r="H481" s="90"/>
      <c r="I481" s="20"/>
      <c r="J481" s="104"/>
    </row>
    <row r="482" spans="2:10" ht="18" customHeight="1" x14ac:dyDescent="0.2">
      <c r="B482" s="92" t="s">
        <v>73</v>
      </c>
      <c r="C482" s="172"/>
      <c r="D482" s="93"/>
      <c r="E482" s="303">
        <v>191141727.89075413</v>
      </c>
      <c r="F482" s="237">
        <v>-1.2145022473889155E-2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39978381.123023696</v>
      </c>
      <c r="F484" s="237">
        <v>-0.10206963917146061</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33507103.797541693</v>
      </c>
      <c r="F486" s="239">
        <v>-0.21548384903330386</v>
      </c>
      <c r="G486" s="199"/>
      <c r="H486" s="90"/>
      <c r="I486" s="20"/>
      <c r="J486" s="104"/>
    </row>
    <row r="487" spans="2:10" ht="15" customHeight="1" x14ac:dyDescent="0.2">
      <c r="B487" s="421" t="s">
        <v>407</v>
      </c>
      <c r="C487" s="404"/>
      <c r="D487" s="90"/>
      <c r="E487" s="301">
        <v>97658.320174640001</v>
      </c>
      <c r="F487" s="239">
        <v>-0.42506060539556623</v>
      </c>
      <c r="G487" s="199"/>
      <c r="H487" s="90"/>
      <c r="I487" s="20"/>
      <c r="J487" s="104"/>
    </row>
    <row r="488" spans="2:10" ht="15" customHeight="1" x14ac:dyDescent="0.2">
      <c r="B488" s="421" t="s">
        <v>405</v>
      </c>
      <c r="C488" s="404"/>
      <c r="D488" s="90"/>
      <c r="E488" s="301">
        <v>6373619.0053073643</v>
      </c>
      <c r="F488" s="239"/>
      <c r="G488" s="199"/>
      <c r="H488" s="90"/>
      <c r="I488" s="20"/>
      <c r="J488" s="104"/>
    </row>
    <row r="489" spans="2:10" ht="15" customHeight="1" x14ac:dyDescent="0.2">
      <c r="B489" s="601" t="s">
        <v>71</v>
      </c>
      <c r="C489" s="602"/>
      <c r="D489" s="90"/>
      <c r="E489" s="303">
        <v>133628299.05734131</v>
      </c>
      <c r="F489" s="237">
        <v>1.5719644643437114E-2</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v>0</v>
      </c>
      <c r="F491" s="239"/>
      <c r="G491" s="199"/>
      <c r="H491" s="90"/>
      <c r="I491" s="20"/>
      <c r="J491" s="104"/>
    </row>
    <row r="492" spans="2:10" ht="12.75" customHeight="1" x14ac:dyDescent="0.2">
      <c r="B492" s="622" t="s">
        <v>413</v>
      </c>
      <c r="C492" s="623"/>
      <c r="D492" s="90"/>
      <c r="E492" s="301">
        <v>103371723.09760058</v>
      </c>
      <c r="F492" s="239">
        <v>1.4132333714747425E-2</v>
      </c>
      <c r="G492" s="199"/>
      <c r="H492" s="90"/>
      <c r="I492" s="20"/>
      <c r="J492" s="104"/>
    </row>
    <row r="493" spans="2:10" ht="15" customHeight="1" x14ac:dyDescent="0.2">
      <c r="B493" s="609" t="s">
        <v>357</v>
      </c>
      <c r="C493" s="610"/>
      <c r="D493" s="90"/>
      <c r="E493" s="301">
        <v>17956166.044958238</v>
      </c>
      <c r="F493" s="239">
        <v>2.9164411903642939E-2</v>
      </c>
      <c r="G493" s="199"/>
      <c r="H493" s="90"/>
      <c r="I493" s="20"/>
      <c r="J493" s="104"/>
    </row>
    <row r="494" spans="2:10" ht="27" customHeight="1" x14ac:dyDescent="0.2">
      <c r="B494" s="609" t="s">
        <v>358</v>
      </c>
      <c r="C494" s="610"/>
      <c r="D494" s="90"/>
      <c r="E494" s="301">
        <v>3348571.2228544806</v>
      </c>
      <c r="F494" s="239">
        <v>-2.568032846939472E-2</v>
      </c>
      <c r="G494" s="199"/>
      <c r="H494" s="90"/>
      <c r="I494" s="20"/>
      <c r="J494" s="104"/>
    </row>
    <row r="495" spans="2:10" ht="15" customHeight="1" x14ac:dyDescent="0.2">
      <c r="B495" s="609" t="s">
        <v>359</v>
      </c>
      <c r="C495" s="610"/>
      <c r="D495" s="90"/>
      <c r="E495" s="301">
        <v>8951838.6919279955</v>
      </c>
      <c r="F495" s="239">
        <v>2.3667845361039275E-2</v>
      </c>
      <c r="G495" s="201"/>
      <c r="H495" s="90"/>
      <c r="I495" s="20"/>
      <c r="J495" s="104"/>
    </row>
    <row r="496" spans="2:10" ht="15" customHeight="1" x14ac:dyDescent="0.2">
      <c r="B496" s="614" t="s">
        <v>394</v>
      </c>
      <c r="C496" s="615"/>
      <c r="D496" s="90"/>
      <c r="E496" s="301">
        <v>7253754.413607995</v>
      </c>
      <c r="F496" s="239">
        <v>3.8296992794317308E-2</v>
      </c>
      <c r="G496" s="199"/>
      <c r="H496" s="90"/>
      <c r="I496" s="20"/>
      <c r="J496" s="104"/>
    </row>
    <row r="497" spans="1:10" ht="15" customHeight="1" x14ac:dyDescent="0.2">
      <c r="B497" s="614" t="s">
        <v>395</v>
      </c>
      <c r="C497" s="615"/>
      <c r="D497" s="90"/>
      <c r="E497" s="301">
        <v>161375.93934399993</v>
      </c>
      <c r="F497" s="239">
        <v>8.1823726185389134E-2</v>
      </c>
      <c r="G497" s="199"/>
      <c r="H497" s="90"/>
      <c r="I497" s="20"/>
      <c r="J497" s="104"/>
    </row>
    <row r="498" spans="1:10" ht="15" customHeight="1" x14ac:dyDescent="0.2">
      <c r="B498" s="614" t="s">
        <v>396</v>
      </c>
      <c r="C498" s="615"/>
      <c r="D498" s="90"/>
      <c r="E498" s="301">
        <v>286165.19131999998</v>
      </c>
      <c r="F498" s="239">
        <v>-5.4661448407781643E-2</v>
      </c>
      <c r="G498" s="201"/>
      <c r="H498" s="90"/>
      <c r="I498" s="20"/>
      <c r="J498" s="104"/>
    </row>
    <row r="499" spans="1:10" ht="23.25" customHeight="1" x14ac:dyDescent="0.2">
      <c r="B499" s="614" t="s">
        <v>397</v>
      </c>
      <c r="C499" s="615"/>
      <c r="D499" s="90"/>
      <c r="E499" s="301">
        <v>63610.047799999986</v>
      </c>
      <c r="F499" s="239">
        <v>-1.9889633893075409E-2</v>
      </c>
      <c r="G499" s="200"/>
      <c r="H499" s="90"/>
      <c r="I499" s="20"/>
      <c r="J499" s="104"/>
    </row>
    <row r="500" spans="1:10" ht="15" customHeight="1" x14ac:dyDescent="0.2">
      <c r="A500" s="91"/>
      <c r="B500" s="628" t="s">
        <v>406</v>
      </c>
      <c r="C500" s="629"/>
      <c r="D500" s="90"/>
      <c r="E500" s="301">
        <v>1186933.0998560002</v>
      </c>
      <c r="F500" s="239">
        <v>-4.4244697862449001E-2</v>
      </c>
      <c r="G500" s="200"/>
      <c r="H500" s="93"/>
      <c r="I500" s="20"/>
      <c r="J500" s="104"/>
    </row>
    <row r="501" spans="1:10" ht="12.75" x14ac:dyDescent="0.2">
      <c r="A501" s="91"/>
      <c r="B501" s="601" t="s">
        <v>362</v>
      </c>
      <c r="C501" s="602"/>
      <c r="D501" s="90"/>
      <c r="E501" s="303">
        <v>116537.71</v>
      </c>
      <c r="F501" s="237">
        <v>-3.2311580204628543E-2</v>
      </c>
      <c r="G501" s="199"/>
      <c r="H501" s="93"/>
      <c r="I501" s="20"/>
      <c r="J501" s="104"/>
    </row>
    <row r="502" spans="1:10" ht="24.75" customHeight="1" x14ac:dyDescent="0.2">
      <c r="B502" s="611" t="s">
        <v>363</v>
      </c>
      <c r="C502" s="613"/>
      <c r="D502" s="90"/>
      <c r="E502" s="303">
        <v>17418510.000389118</v>
      </c>
      <c r="F502" s="237">
        <v>7.5356113642155442E-3</v>
      </c>
      <c r="G502" s="199"/>
      <c r="H502" s="90"/>
      <c r="I502" s="20"/>
      <c r="J502" s="104"/>
    </row>
    <row r="503" spans="1:10" ht="15" customHeight="1" x14ac:dyDescent="0.2">
      <c r="B503" s="423" t="s">
        <v>408</v>
      </c>
      <c r="C503" s="405"/>
      <c r="D503" s="90"/>
      <c r="E503" s="301">
        <v>16569748.053211357</v>
      </c>
      <c r="F503" s="239">
        <v>-2.3230376947252274E-2</v>
      </c>
      <c r="G503" s="200"/>
      <c r="H503" s="90"/>
      <c r="I503" s="20"/>
      <c r="J503" s="104"/>
    </row>
    <row r="504" spans="1:10" ht="15" customHeight="1" x14ac:dyDescent="0.2">
      <c r="A504" s="91"/>
      <c r="B504" s="423" t="s">
        <v>409</v>
      </c>
      <c r="C504" s="405"/>
      <c r="D504" s="90"/>
      <c r="E504" s="301">
        <v>848761.94717775926</v>
      </c>
      <c r="F504" s="239"/>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15753433.460000018</v>
      </c>
      <c r="F508" s="237">
        <v>7.703726237730657E-2</v>
      </c>
      <c r="H508" s="8"/>
      <c r="I508" s="20"/>
      <c r="J508" s="104"/>
    </row>
    <row r="509" spans="1:10" s="95" customFormat="1" ht="16.5" customHeight="1" x14ac:dyDescent="0.2">
      <c r="A509" s="6"/>
      <c r="B509" s="601" t="s">
        <v>375</v>
      </c>
      <c r="C509" s="602"/>
      <c r="D509" s="93"/>
      <c r="E509" s="301">
        <v>15595744.650000008</v>
      </c>
      <c r="F509" s="239">
        <v>7.5572243112517423E-2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1599732.3599999989</v>
      </c>
      <c r="F512" s="237">
        <v>3.8623076864044759E-2</v>
      </c>
      <c r="G512" s="102"/>
      <c r="H512" s="103"/>
      <c r="I512" s="94"/>
      <c r="J512" s="104"/>
    </row>
    <row r="513" spans="1:9" ht="12.75" x14ac:dyDescent="0.2">
      <c r="B513" s="601" t="s">
        <v>68</v>
      </c>
      <c r="C513" s="602"/>
      <c r="D513" s="90"/>
      <c r="E513" s="301">
        <v>1595733.3499999989</v>
      </c>
      <c r="F513" s="239">
        <v>4.1333090193196087E-2</v>
      </c>
      <c r="G513" s="105"/>
      <c r="H513" s="103"/>
      <c r="I513" s="8"/>
    </row>
    <row r="514" spans="1:9" ht="10.5" customHeight="1" x14ac:dyDescent="0.2">
      <c r="B514" s="601" t="s">
        <v>69</v>
      </c>
      <c r="C514" s="602"/>
      <c r="D514" s="90"/>
      <c r="E514" s="301">
        <v>3999.01</v>
      </c>
      <c r="F514" s="239">
        <v>-0.49048629833296808</v>
      </c>
      <c r="G514" s="105"/>
      <c r="H514" s="106"/>
    </row>
    <row r="515" spans="1:9" ht="27.75" customHeight="1" x14ac:dyDescent="0.2">
      <c r="A515" s="24"/>
      <c r="B515" s="630" t="s">
        <v>167</v>
      </c>
      <c r="C515" s="631"/>
      <c r="D515" s="98"/>
      <c r="E515" s="326">
        <v>208494893.71075413</v>
      </c>
      <c r="F515" s="243">
        <v>-5.5503377291763467E-3</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DE SEPTEMBRE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5"/>
      <c r="C519" s="656"/>
      <c r="D519" s="163"/>
      <c r="E519" s="775" t="s">
        <v>6</v>
      </c>
      <c r="F519" s="19" t="str">
        <f>Maladie_mnt!$H$5</f>
        <v>GAM</v>
      </c>
      <c r="G519" s="109"/>
      <c r="H519" s="106"/>
    </row>
    <row r="520" spans="1:9" s="104" customFormat="1" ht="14.25" customHeight="1" x14ac:dyDescent="0.2">
      <c r="A520" s="6"/>
      <c r="B520" s="632" t="s">
        <v>51</v>
      </c>
      <c r="C520" s="633"/>
      <c r="D520" s="634"/>
      <c r="E520" s="101"/>
      <c r="F520" s="176"/>
      <c r="G520" s="109"/>
      <c r="H520" s="106"/>
    </row>
    <row r="521" spans="1:9" s="104" customFormat="1" ht="36" customHeight="1" x14ac:dyDescent="0.2">
      <c r="A521" s="6"/>
      <c r="B521" s="624" t="s">
        <v>52</v>
      </c>
      <c r="C521" s="625"/>
      <c r="D521" s="626"/>
      <c r="E521" s="327">
        <v>31447381.41000003</v>
      </c>
      <c r="F521" s="177">
        <v>-4.4500911587616043E-3</v>
      </c>
      <c r="G521" s="109"/>
      <c r="H521" s="110"/>
    </row>
    <row r="522" spans="1:9" s="104" customFormat="1" ht="19.5" customHeight="1" x14ac:dyDescent="0.2">
      <c r="A522" s="6"/>
      <c r="B522" s="595" t="s">
        <v>183</v>
      </c>
      <c r="C522" s="596"/>
      <c r="D522" s="635"/>
      <c r="E522" s="327">
        <v>31396873.280000027</v>
      </c>
      <c r="F522" s="177">
        <v>-4.1778164978456545E-3</v>
      </c>
      <c r="G522" s="109"/>
      <c r="H522" s="110"/>
    </row>
    <row r="523" spans="1:9" s="104" customFormat="1" ht="14.25" customHeight="1" x14ac:dyDescent="0.2">
      <c r="A523" s="6"/>
      <c r="B523" s="603" t="s">
        <v>53</v>
      </c>
      <c r="C523" s="604"/>
      <c r="D523" s="605"/>
      <c r="E523" s="328">
        <v>30676627.680000026</v>
      </c>
      <c r="F523" s="174">
        <v>7.371081492177689E-3</v>
      </c>
      <c r="G523" s="109"/>
      <c r="H523" s="110"/>
    </row>
    <row r="524" spans="1:9" s="104" customFormat="1" ht="46.5" customHeight="1" x14ac:dyDescent="0.2">
      <c r="A524" s="6"/>
      <c r="B524" s="603" t="s">
        <v>428</v>
      </c>
      <c r="C524" s="604"/>
      <c r="D524" s="605"/>
      <c r="E524" s="328">
        <v>213212.52999999965</v>
      </c>
      <c r="F524" s="174">
        <v>-1.8286335325853109E-2</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4817.9499999999989</v>
      </c>
      <c r="F526" s="174">
        <v>-0.23964042730820789</v>
      </c>
      <c r="G526" s="109"/>
      <c r="H526" s="106"/>
    </row>
    <row r="527" spans="1:9" s="104" customFormat="1" ht="12.75" x14ac:dyDescent="0.2">
      <c r="A527" s="6"/>
      <c r="B527" s="603" t="s">
        <v>302</v>
      </c>
      <c r="C527" s="604"/>
      <c r="D527" s="605"/>
      <c r="E527" s="328">
        <v>13.84</v>
      </c>
      <c r="F527" s="174"/>
      <c r="G527" s="109"/>
      <c r="H527" s="106"/>
    </row>
    <row r="528" spans="1:9" s="104" customFormat="1" ht="24" customHeight="1" x14ac:dyDescent="0.2">
      <c r="A528" s="6"/>
      <c r="B528" s="169" t="s">
        <v>184</v>
      </c>
      <c r="C528" s="170"/>
      <c r="D528" s="171"/>
      <c r="E528" s="328">
        <v>480497.0400000001</v>
      </c>
      <c r="F528" s="174">
        <v>-2.3288264533951719E-2</v>
      </c>
      <c r="G528" s="109"/>
      <c r="H528" s="111"/>
    </row>
    <row r="529" spans="1:8" s="104" customFormat="1" ht="12.75" x14ac:dyDescent="0.2">
      <c r="A529" s="24"/>
      <c r="B529" s="395" t="s">
        <v>373</v>
      </c>
      <c r="C529" s="170"/>
      <c r="D529" s="171"/>
      <c r="E529" s="328">
        <v>10900.51</v>
      </c>
      <c r="F529" s="174"/>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10720.060000000001</v>
      </c>
      <c r="F531" s="174">
        <v>-0.15961765953260254</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83.67</v>
      </c>
      <c r="F533" s="174">
        <v>-0.59947343226424121</v>
      </c>
      <c r="G533" s="109"/>
      <c r="H533" s="111"/>
    </row>
    <row r="534" spans="1:8" s="104" customFormat="1" ht="15" customHeight="1" x14ac:dyDescent="0.2">
      <c r="A534" s="24"/>
      <c r="B534" s="595" t="s">
        <v>55</v>
      </c>
      <c r="C534" s="596"/>
      <c r="D534" s="635"/>
      <c r="E534" s="327">
        <v>11998.78</v>
      </c>
      <c r="F534" s="177">
        <v>0.15856473993853215</v>
      </c>
      <c r="G534" s="109"/>
      <c r="H534" s="107"/>
    </row>
    <row r="535" spans="1:8" s="104" customFormat="1" ht="18" customHeight="1" x14ac:dyDescent="0.2">
      <c r="A535" s="6"/>
      <c r="B535" s="606" t="s">
        <v>56</v>
      </c>
      <c r="C535" s="607"/>
      <c r="D535" s="608"/>
      <c r="E535" s="328">
        <v>11998.78</v>
      </c>
      <c r="F535" s="174">
        <v>0.15856473993853215</v>
      </c>
      <c r="G535" s="109"/>
      <c r="H535" s="106"/>
    </row>
    <row r="536" spans="1:8" s="104" customFormat="1" ht="15" customHeight="1" x14ac:dyDescent="0.2">
      <c r="A536" s="6"/>
      <c r="B536" s="603" t="s">
        <v>57</v>
      </c>
      <c r="C536" s="604"/>
      <c r="D536" s="605"/>
      <c r="E536" s="328">
        <v>11998.78</v>
      </c>
      <c r="F536" s="174">
        <v>0.15856473993853215</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5"/>
      <c r="E542" s="327"/>
      <c r="F542" s="177"/>
      <c r="G542" s="199"/>
      <c r="H542" s="90"/>
    </row>
    <row r="543" spans="1:8" s="104" customFormat="1" ht="17.25" customHeight="1" x14ac:dyDescent="0.2">
      <c r="A543" s="6"/>
      <c r="B543" s="595" t="s">
        <v>190</v>
      </c>
      <c r="C543" s="596"/>
      <c r="D543" s="635"/>
      <c r="E543" s="327">
        <v>38509.35</v>
      </c>
      <c r="F543" s="177">
        <v>9.3326183227235848E-3</v>
      </c>
      <c r="G543" s="199"/>
      <c r="H543" s="90"/>
    </row>
    <row r="544" spans="1:8" s="104" customFormat="1" ht="13.5" customHeight="1" x14ac:dyDescent="0.2">
      <c r="A544" s="6"/>
      <c r="B544" s="603" t="s">
        <v>191</v>
      </c>
      <c r="C544" s="604"/>
      <c r="D544" s="605"/>
      <c r="E544" s="328">
        <v>27868.499999999996</v>
      </c>
      <c r="F544" s="174">
        <v>-0.26956476612233604</v>
      </c>
      <c r="G544" s="105"/>
      <c r="H544" s="90"/>
    </row>
    <row r="545" spans="1:10" s="104" customFormat="1" ht="12.75" x14ac:dyDescent="0.2">
      <c r="A545" s="6"/>
      <c r="B545" s="603" t="s">
        <v>392</v>
      </c>
      <c r="C545" s="604"/>
      <c r="D545" s="605"/>
      <c r="E545" s="328"/>
      <c r="F545" s="174"/>
      <c r="G545" s="108"/>
      <c r="H545" s="106"/>
    </row>
    <row r="546" spans="1:10" ht="15" customHeight="1" x14ac:dyDescent="0.2">
      <c r="B546" s="587" t="s">
        <v>393</v>
      </c>
      <c r="C546" s="383"/>
      <c r="D546" s="384"/>
      <c r="E546" s="328">
        <v>10640.85</v>
      </c>
      <c r="F546" s="174"/>
      <c r="G546" s="109"/>
      <c r="H546" s="106"/>
      <c r="I546" s="20"/>
      <c r="J546" s="104"/>
    </row>
    <row r="547" spans="1:10" ht="15" customHeight="1" x14ac:dyDescent="0.2">
      <c r="B547" s="595" t="s">
        <v>82</v>
      </c>
      <c r="C547" s="647"/>
      <c r="D547" s="648"/>
      <c r="E547" s="327"/>
      <c r="F547" s="177"/>
      <c r="G547" s="109"/>
      <c r="H547" s="106"/>
      <c r="I547" s="20"/>
      <c r="J547" s="104"/>
    </row>
    <row r="548" spans="1:10" ht="42.75" customHeight="1" x14ac:dyDescent="0.2">
      <c r="B548" s="624" t="s">
        <v>60</v>
      </c>
      <c r="C548" s="625"/>
      <c r="D548" s="626"/>
      <c r="E548" s="327"/>
      <c r="F548" s="177"/>
      <c r="G548" s="102"/>
      <c r="H548" s="106"/>
      <c r="I548" s="20"/>
      <c r="J548" s="104"/>
    </row>
    <row r="549" spans="1:10" ht="20.25" customHeight="1" x14ac:dyDescent="0.2">
      <c r="B549" s="638" t="s">
        <v>390</v>
      </c>
      <c r="C549" s="651"/>
      <c r="D549" s="652"/>
      <c r="E549" s="327"/>
      <c r="F549" s="177"/>
      <c r="G549" s="102"/>
      <c r="H549" s="106"/>
      <c r="I549" s="20"/>
      <c r="J549" s="104"/>
    </row>
    <row r="550" spans="1:10" s="486" customFormat="1" ht="15" customHeight="1" x14ac:dyDescent="0.2">
      <c r="A550" s="452"/>
      <c r="B550" s="638" t="s">
        <v>391</v>
      </c>
      <c r="C550" s="651"/>
      <c r="D550" s="652"/>
      <c r="E550" s="548"/>
      <c r="F550" s="549"/>
      <c r="G550" s="455"/>
      <c r="H550" s="461"/>
      <c r="I550" s="494"/>
      <c r="J550" s="457"/>
    </row>
    <row r="551" spans="1:10" s="486" customFormat="1" ht="15" customHeight="1" x14ac:dyDescent="0.2">
      <c r="A551" s="452"/>
      <c r="B551" s="638" t="s">
        <v>462</v>
      </c>
      <c r="C551" s="651"/>
      <c r="D551" s="652"/>
      <c r="E551" s="548"/>
      <c r="F551" s="549"/>
      <c r="G551" s="455"/>
      <c r="H551" s="461"/>
      <c r="I551" s="494"/>
      <c r="J551" s="457"/>
    </row>
    <row r="552" spans="1:10" s="104" customFormat="1" ht="21" hidden="1" customHeight="1" x14ac:dyDescent="0.2">
      <c r="A552" s="6"/>
      <c r="B552" s="624"/>
      <c r="C552" s="625"/>
      <c r="D552" s="626"/>
      <c r="E552" s="406"/>
      <c r="F552" s="239"/>
      <c r="G552" s="109"/>
      <c r="H552" s="113"/>
    </row>
    <row r="553" spans="1:10" s="104" customFormat="1" ht="24.75" customHeight="1" x14ac:dyDescent="0.2">
      <c r="A553" s="6"/>
      <c r="B553" s="624" t="s">
        <v>481</v>
      </c>
      <c r="C553" s="625"/>
      <c r="D553" s="626"/>
      <c r="E553" s="406"/>
      <c r="F553" s="239"/>
      <c r="G553" s="108"/>
      <c r="H553" s="113"/>
    </row>
    <row r="554" spans="1:10" s="104" customFormat="1" ht="24.75" customHeight="1" x14ac:dyDescent="0.2">
      <c r="A554" s="6"/>
      <c r="B554" s="591" t="s">
        <v>482</v>
      </c>
      <c r="C554" s="592"/>
      <c r="D554" s="578"/>
      <c r="E554" s="406"/>
      <c r="F554" s="239"/>
      <c r="G554" s="108"/>
      <c r="H554" s="113"/>
    </row>
    <row r="555" spans="1:10" s="104" customFormat="1" ht="12.75" customHeight="1" x14ac:dyDescent="0.2">
      <c r="A555" s="6"/>
      <c r="B555" s="624" t="s">
        <v>342</v>
      </c>
      <c r="C555" s="625"/>
      <c r="D555" s="626"/>
      <c r="E555" s="327">
        <v>7575.5399999999991</v>
      </c>
      <c r="F555" s="177">
        <v>-0.49931197481074352</v>
      </c>
      <c r="G555" s="109"/>
      <c r="H555" s="113"/>
    </row>
    <row r="556" spans="1:10" s="104" customFormat="1" ht="12.75" customHeight="1" x14ac:dyDescent="0.2">
      <c r="A556" s="6"/>
      <c r="B556" s="595" t="s">
        <v>61</v>
      </c>
      <c r="C556" s="596"/>
      <c r="D556" s="635"/>
      <c r="E556" s="327">
        <v>15</v>
      </c>
      <c r="F556" s="177"/>
      <c r="G556" s="109"/>
      <c r="H556" s="113"/>
    </row>
    <row r="557" spans="1:10" s="104" customFormat="1" ht="11.25" customHeight="1" x14ac:dyDescent="0.2">
      <c r="A557" s="6"/>
      <c r="B557" s="603" t="s">
        <v>471</v>
      </c>
      <c r="C557" s="604"/>
      <c r="D557" s="605"/>
      <c r="E557" s="328">
        <v>15</v>
      </c>
      <c r="F557" s="174"/>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3"/>
      <c r="D565" s="654"/>
      <c r="E565" s="327">
        <v>7560.5399999999991</v>
      </c>
      <c r="F565" s="177">
        <v>-0.50030336557336108</v>
      </c>
      <c r="G565" s="460"/>
      <c r="H565" s="461"/>
    </row>
    <row r="566" spans="1:10" s="457" customFormat="1" ht="12.75" customHeight="1" x14ac:dyDescent="0.2">
      <c r="A566" s="452"/>
      <c r="B566" s="603" t="s">
        <v>470</v>
      </c>
      <c r="C566" s="604"/>
      <c r="D566" s="605"/>
      <c r="E566" s="328">
        <v>7410.55</v>
      </c>
      <c r="F566" s="174">
        <v>-0.44858614885729653</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c r="F568" s="174"/>
      <c r="G568" s="462"/>
      <c r="H568" s="461"/>
    </row>
    <row r="569" spans="1:10" s="457" customFormat="1" ht="12.75" customHeight="1" x14ac:dyDescent="0.2">
      <c r="A569" s="452"/>
      <c r="B569" s="603" t="s">
        <v>469</v>
      </c>
      <c r="C569" s="604"/>
      <c r="D569" s="605"/>
      <c r="E569" s="328"/>
      <c r="F569" s="174"/>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4" t="s">
        <v>403</v>
      </c>
      <c r="C574" s="645"/>
      <c r="D574" s="646"/>
      <c r="E574" s="453">
        <v>149.99</v>
      </c>
      <c r="F574" s="454"/>
      <c r="G574" s="481"/>
      <c r="H574" s="477"/>
    </row>
    <row r="575" spans="1:10" s="457" customFormat="1" ht="16.5" customHeight="1" x14ac:dyDescent="0.2">
      <c r="A575" s="452"/>
      <c r="B575" s="624" t="s">
        <v>343</v>
      </c>
      <c r="C575" s="625"/>
      <c r="D575" s="650"/>
      <c r="E575" s="458"/>
      <c r="F575" s="459"/>
      <c r="G575" s="774"/>
      <c r="H575" s="481"/>
    </row>
    <row r="576" spans="1:10" s="751" customFormat="1" ht="12.75" customHeight="1" x14ac:dyDescent="0.2">
      <c r="A576" s="452"/>
      <c r="B576" s="624" t="s">
        <v>344</v>
      </c>
      <c r="C576" s="625"/>
      <c r="D576" s="650"/>
      <c r="E576" s="458">
        <v>433119.36</v>
      </c>
      <c r="F576" s="459">
        <v>0.5474767770061304</v>
      </c>
      <c r="G576" s="773"/>
      <c r="H576" s="484"/>
      <c r="J576" s="457"/>
    </row>
    <row r="577" spans="1:10" s="486" customFormat="1" ht="12.75" x14ac:dyDescent="0.2">
      <c r="A577" s="452"/>
      <c r="B577" s="595" t="s">
        <v>63</v>
      </c>
      <c r="C577" s="596"/>
      <c r="D577" s="649"/>
      <c r="E577" s="453">
        <v>138587.59999999998</v>
      </c>
      <c r="F577" s="454">
        <v>0.38412190231319809</v>
      </c>
      <c r="G577" s="487"/>
      <c r="H577" s="484"/>
      <c r="I577" s="470"/>
    </row>
    <row r="578" spans="1:10" s="486" customFormat="1" ht="12.75" x14ac:dyDescent="0.2">
      <c r="A578" s="463"/>
      <c r="B578" s="595" t="s">
        <v>64</v>
      </c>
      <c r="C578" s="596"/>
      <c r="D578" s="649"/>
      <c r="E578" s="453">
        <v>294531.76</v>
      </c>
      <c r="F578" s="454">
        <v>0.65280578842764547</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1" t="s">
        <v>65</v>
      </c>
      <c r="C581" s="642"/>
      <c r="D581" s="643"/>
      <c r="E581" s="326">
        <v>31888076.310000032</v>
      </c>
      <c r="F581" s="243">
        <v>1.6020810659633788E-4</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DE SEPTEMBRE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750"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772"/>
      <c r="G588" s="519"/>
      <c r="H588" s="513"/>
      <c r="I588" s="495"/>
      <c r="J588" s="457"/>
    </row>
    <row r="589" spans="1:10" s="486" customFormat="1" ht="16.5" customHeight="1" x14ac:dyDescent="0.2">
      <c r="A589" s="452"/>
      <c r="B589" s="505" t="s">
        <v>30</v>
      </c>
      <c r="C589" s="506"/>
      <c r="D589" s="507"/>
      <c r="E589" s="769">
        <v>240382970.0207541</v>
      </c>
      <c r="F589" s="768">
        <v>-4.7965578453869062E-3</v>
      </c>
      <c r="G589" s="519"/>
      <c r="H589" s="513"/>
      <c r="I589" s="520"/>
      <c r="J589" s="457"/>
    </row>
    <row r="590" spans="1:10" s="486" customFormat="1" ht="16.5" customHeight="1" x14ac:dyDescent="0.2">
      <c r="A590" s="452"/>
      <c r="B590" s="510"/>
      <c r="C590" s="506"/>
      <c r="D590" s="506"/>
      <c r="E590" s="771"/>
      <c r="F590" s="770"/>
      <c r="G590" s="519"/>
      <c r="H590" s="513"/>
      <c r="I590" s="520"/>
      <c r="J590" s="457"/>
    </row>
    <row r="591" spans="1:10" s="486" customFormat="1" ht="16.5" customHeight="1" x14ac:dyDescent="0.2">
      <c r="A591" s="452"/>
      <c r="B591" s="505" t="s">
        <v>240</v>
      </c>
      <c r="C591" s="506"/>
      <c r="D591" s="507"/>
      <c r="E591" s="769">
        <v>92164.3</v>
      </c>
      <c r="F591" s="768">
        <v>0.52156129735444612</v>
      </c>
      <c r="G591" s="519"/>
      <c r="H591" s="513"/>
      <c r="I591" s="520"/>
      <c r="J591" s="457"/>
    </row>
    <row r="592" spans="1:10" s="486" customFormat="1" ht="16.5" hidden="1" customHeight="1" x14ac:dyDescent="0.2">
      <c r="A592" s="452"/>
      <c r="B592" s="514"/>
      <c r="C592" s="515"/>
      <c r="D592" s="758"/>
      <c r="E592" s="767"/>
      <c r="F592" s="766"/>
      <c r="G592" s="519"/>
      <c r="H592" s="513"/>
      <c r="I592" s="520"/>
      <c r="J592" s="457"/>
    </row>
    <row r="593" spans="1:10" s="486" customFormat="1" ht="16.5" hidden="1" customHeight="1" x14ac:dyDescent="0.2">
      <c r="A593" s="452"/>
      <c r="B593" s="514"/>
      <c r="C593" s="515"/>
      <c r="D593" s="758"/>
      <c r="E593" s="767"/>
      <c r="F593" s="766"/>
      <c r="G593" s="519"/>
      <c r="H593" s="513"/>
      <c r="I593" s="520"/>
      <c r="J593" s="457"/>
    </row>
    <row r="594" spans="1:10" s="486" customFormat="1" ht="16.5" hidden="1" customHeight="1" x14ac:dyDescent="0.2">
      <c r="A594" s="452"/>
      <c r="B594" s="514"/>
      <c r="C594" s="515"/>
      <c r="D594" s="758"/>
      <c r="E594" s="767"/>
      <c r="F594" s="766"/>
      <c r="G594" s="519"/>
      <c r="H594" s="513"/>
      <c r="I594" s="520"/>
      <c r="J594" s="457"/>
    </row>
    <row r="595" spans="1:10" s="486" customFormat="1" ht="16.5" customHeight="1" x14ac:dyDescent="0.2">
      <c r="A595" s="452"/>
      <c r="B595" s="514"/>
      <c r="C595" s="515"/>
      <c r="D595" s="758"/>
      <c r="E595" s="767"/>
      <c r="F595" s="766"/>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758"/>
      <c r="E597" s="767"/>
      <c r="F597" s="766"/>
      <c r="G597" s="519"/>
      <c r="H597" s="513"/>
      <c r="I597" s="520"/>
      <c r="J597" s="457"/>
    </row>
    <row r="598" spans="1:10" s="486" customFormat="1" ht="16.5" customHeight="1" x14ac:dyDescent="0.2">
      <c r="A598" s="452"/>
      <c r="B598" s="505" t="s">
        <v>19</v>
      </c>
      <c r="C598" s="521"/>
      <c r="D598" s="765"/>
      <c r="E598" s="769"/>
      <c r="F598" s="768"/>
      <c r="G598" s="519"/>
      <c r="H598" s="513"/>
      <c r="I598" s="520"/>
      <c r="J598" s="457"/>
    </row>
    <row r="599" spans="1:10" s="486" customFormat="1" ht="16.5" customHeight="1" x14ac:dyDescent="0.2">
      <c r="A599" s="452"/>
      <c r="B599" s="514"/>
      <c r="C599" s="515"/>
      <c r="D599" s="758"/>
      <c r="E599" s="767"/>
      <c r="F599" s="766"/>
      <c r="G599" s="519"/>
      <c r="H599" s="513"/>
      <c r="I599" s="520"/>
      <c r="J599" s="457"/>
    </row>
    <row r="600" spans="1:10" s="486" customFormat="1" ht="16.5" customHeight="1" x14ac:dyDescent="0.2">
      <c r="A600" s="452"/>
      <c r="B600" s="505" t="s">
        <v>44</v>
      </c>
      <c r="C600" s="521"/>
      <c r="D600" s="765"/>
      <c r="E600" s="769"/>
      <c r="F600" s="768"/>
      <c r="G600" s="519"/>
      <c r="H600" s="513"/>
      <c r="I600" s="520"/>
    </row>
    <row r="601" spans="1:10" s="486" customFormat="1" ht="16.5" customHeight="1" x14ac:dyDescent="0.2">
      <c r="A601" s="452"/>
      <c r="B601" s="514"/>
      <c r="C601" s="515"/>
      <c r="D601" s="758"/>
      <c r="E601" s="767"/>
      <c r="F601" s="766"/>
      <c r="G601" s="519"/>
      <c r="H601" s="513"/>
      <c r="I601" s="520"/>
      <c r="J601" s="457"/>
    </row>
    <row r="602" spans="1:10" s="486" customFormat="1" ht="16.5" customHeight="1" x14ac:dyDescent="0.2">
      <c r="A602" s="452"/>
      <c r="B602" s="523" t="s">
        <v>42</v>
      </c>
      <c r="C602" s="521"/>
      <c r="D602" s="765"/>
      <c r="E602" s="764"/>
      <c r="F602" s="763"/>
      <c r="G602" s="519"/>
      <c r="H602" s="513"/>
      <c r="I602" s="520"/>
    </row>
    <row r="603" spans="1:10" s="486" customFormat="1" ht="16.5" customHeight="1" x14ac:dyDescent="0.2">
      <c r="A603" s="452"/>
      <c r="B603" s="526" t="s">
        <v>83</v>
      </c>
      <c r="C603" s="515"/>
      <c r="D603" s="762"/>
      <c r="E603" s="568"/>
      <c r="F603" s="570"/>
      <c r="G603" s="540"/>
      <c r="H603" s="513"/>
      <c r="I603" s="520"/>
      <c r="J603" s="457"/>
    </row>
    <row r="604" spans="1:10" s="486" customFormat="1" ht="16.5" customHeight="1" x14ac:dyDescent="0.2">
      <c r="A604" s="452"/>
      <c r="B604" s="530" t="s">
        <v>84</v>
      </c>
      <c r="C604" s="531"/>
      <c r="D604" s="761"/>
      <c r="E604" s="760"/>
      <c r="F604" s="759"/>
      <c r="G604" s="468"/>
      <c r="H604" s="541"/>
      <c r="I604" s="520"/>
    </row>
    <row r="605" spans="1:10" s="486" customFormat="1" ht="16.5" customHeight="1" thickBot="1" x14ac:dyDescent="0.25">
      <c r="A605" s="452"/>
      <c r="B605" s="535"/>
      <c r="C605" s="515"/>
      <c r="D605" s="758"/>
      <c r="E605" s="757"/>
      <c r="F605" s="756"/>
      <c r="G605" s="468"/>
      <c r="H605" s="541"/>
      <c r="I605" s="520"/>
    </row>
    <row r="606" spans="1:10" ht="16.5" customHeight="1" thickBot="1" x14ac:dyDescent="0.25">
      <c r="B606" s="536" t="s">
        <v>168</v>
      </c>
      <c r="C606" s="537"/>
      <c r="D606" s="537"/>
      <c r="E606" s="755">
        <v>417568262.49400926</v>
      </c>
      <c r="F606" s="754">
        <v>8.9745744400204774E-3</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DE SEPTEMBRE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625505379.49000001</v>
      </c>
      <c r="E8" s="258"/>
      <c r="F8" s="239">
        <v>6.1120100992011483E-2</v>
      </c>
      <c r="G8" s="20"/>
    </row>
    <row r="9" spans="1:9" ht="15" hidden="1" customHeight="1" x14ac:dyDescent="0.2">
      <c r="B9" s="149" t="s">
        <v>335</v>
      </c>
      <c r="C9" s="68"/>
      <c r="D9" s="364"/>
      <c r="E9" s="258"/>
      <c r="F9" s="239"/>
      <c r="G9" s="20"/>
    </row>
    <row r="10" spans="1:9" ht="15" customHeight="1" x14ac:dyDescent="0.2">
      <c r="B10" s="149" t="s">
        <v>317</v>
      </c>
      <c r="C10" s="68"/>
      <c r="D10" s="364">
        <v>625505379.49000001</v>
      </c>
      <c r="E10" s="258"/>
      <c r="F10" s="239">
        <v>6.1120100992011483E-2</v>
      </c>
      <c r="G10" s="20"/>
    </row>
    <row r="11" spans="1:9" ht="24" hidden="1" customHeight="1" x14ac:dyDescent="0.2">
      <c r="B11" s="149" t="s">
        <v>336</v>
      </c>
      <c r="C11" s="68"/>
      <c r="D11" s="364">
        <v>22733177.219999999</v>
      </c>
      <c r="E11" s="258"/>
      <c r="F11" s="239">
        <v>3.0102935501539196E-3</v>
      </c>
      <c r="G11" s="20"/>
    </row>
    <row r="12" spans="1:9" ht="12.75" hidden="1" customHeight="1" x14ac:dyDescent="0.2">
      <c r="B12" s="149" t="s">
        <v>337</v>
      </c>
      <c r="C12" s="68"/>
      <c r="D12" s="364"/>
      <c r="E12" s="258"/>
      <c r="F12" s="239"/>
      <c r="G12" s="20"/>
    </row>
    <row r="13" spans="1:9" ht="13.5" customHeight="1" x14ac:dyDescent="0.2">
      <c r="B13" s="149" t="s">
        <v>318</v>
      </c>
      <c r="C13" s="68"/>
      <c r="D13" s="364">
        <v>22733177.219999999</v>
      </c>
      <c r="E13" s="258"/>
      <c r="F13" s="239">
        <v>3.0102935501539196E-3</v>
      </c>
      <c r="G13" s="20"/>
    </row>
    <row r="14" spans="1:9" ht="21.75" hidden="1" customHeight="1" x14ac:dyDescent="0.2">
      <c r="B14" s="149" t="s">
        <v>338</v>
      </c>
      <c r="C14" s="68"/>
      <c r="D14" s="364">
        <v>13290748.92</v>
      </c>
      <c r="E14" s="258"/>
      <c r="F14" s="239">
        <v>1.2792556135390543E-2</v>
      </c>
      <c r="G14" s="20"/>
    </row>
    <row r="15" spans="1:9" ht="14.25" hidden="1" customHeight="1" x14ac:dyDescent="0.2">
      <c r="B15" s="149" t="s">
        <v>339</v>
      </c>
      <c r="C15" s="68"/>
      <c r="D15" s="365"/>
      <c r="E15" s="257"/>
      <c r="F15" s="239"/>
      <c r="G15" s="20"/>
    </row>
    <row r="16" spans="1:9" ht="16.5" customHeight="1" x14ac:dyDescent="0.2">
      <c r="B16" s="149" t="s">
        <v>319</v>
      </c>
      <c r="C16" s="68"/>
      <c r="D16" s="364">
        <v>13290748.92</v>
      </c>
      <c r="E16" s="258"/>
      <c r="F16" s="239">
        <v>1.2792556135390543E-2</v>
      </c>
      <c r="G16" s="20"/>
    </row>
    <row r="17" spans="1:7" s="63" customFormat="1" ht="29.25" customHeight="1" x14ac:dyDescent="0.2">
      <c r="A17" s="61"/>
      <c r="B17" s="151" t="s">
        <v>17</v>
      </c>
      <c r="C17" s="152"/>
      <c r="D17" s="426">
        <v>661529305.63</v>
      </c>
      <c r="E17" s="397"/>
      <c r="F17" s="389">
        <v>5.7999417498619366E-2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661529305.63</v>
      </c>
      <c r="E19" s="259"/>
      <c r="F19" s="260">
        <v>5.7999417498619366E-2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9180758.7600000054</v>
      </c>
      <c r="E21" s="259"/>
      <c r="F21" s="260">
        <v>3.1577100726238871E-3</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DE SEPTEMBRE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5322807.419999999</v>
      </c>
      <c r="D10" s="290">
        <v>213955.60999999996</v>
      </c>
      <c r="E10" s="290">
        <v>4316.99</v>
      </c>
      <c r="F10" s="179">
        <v>5.3235855581888591E-2</v>
      </c>
      <c r="G10" s="20"/>
      <c r="H10" s="5"/>
      <c r="I10" s="5"/>
    </row>
    <row r="11" spans="1:9" ht="10.5" customHeight="1" x14ac:dyDescent="0.2">
      <c r="B11" s="16" t="s">
        <v>100</v>
      </c>
      <c r="C11" s="289">
        <v>39758.270000000004</v>
      </c>
      <c r="D11" s="290"/>
      <c r="E11" s="290">
        <v>279.8</v>
      </c>
      <c r="F11" s="179">
        <v>-0.18787167569013985</v>
      </c>
      <c r="G11" s="20"/>
      <c r="H11" s="5"/>
      <c r="I11" s="5"/>
    </row>
    <row r="12" spans="1:9" ht="10.5" customHeight="1" x14ac:dyDescent="0.2">
      <c r="B12" s="16" t="s">
        <v>340</v>
      </c>
      <c r="C12" s="289">
        <v>276400.61000000004</v>
      </c>
      <c r="D12" s="290">
        <v>20107.449999999997</v>
      </c>
      <c r="E12" s="290">
        <v>593.57999999999993</v>
      </c>
      <c r="F12" s="179">
        <v>-1.2076543605051837E-3</v>
      </c>
      <c r="G12" s="20"/>
      <c r="H12" s="5"/>
      <c r="I12" s="5"/>
    </row>
    <row r="13" spans="1:9" ht="10.5" customHeight="1" x14ac:dyDescent="0.2">
      <c r="B13" s="340" t="s">
        <v>90</v>
      </c>
      <c r="C13" s="289">
        <v>272617.24000000005</v>
      </c>
      <c r="D13" s="290">
        <v>19989.149999999998</v>
      </c>
      <c r="E13" s="290">
        <v>590.89</v>
      </c>
      <c r="F13" s="179">
        <v>-3.1703832055581804E-3</v>
      </c>
      <c r="G13" s="20"/>
      <c r="H13" s="5"/>
      <c r="I13" s="5"/>
    </row>
    <row r="14" spans="1:9" ht="10.5" customHeight="1" x14ac:dyDescent="0.2">
      <c r="B14" s="33" t="s">
        <v>304</v>
      </c>
      <c r="C14" s="289">
        <v>68543.560000000041</v>
      </c>
      <c r="D14" s="290">
        <v>7350.5399999999991</v>
      </c>
      <c r="E14" s="290">
        <v>66.78</v>
      </c>
      <c r="F14" s="179">
        <v>-7.4466471946542434E-2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c r="D16" s="290"/>
      <c r="E16" s="290"/>
      <c r="F16" s="179"/>
      <c r="G16" s="20"/>
      <c r="H16" s="5"/>
      <c r="I16" s="5"/>
    </row>
    <row r="17" spans="1:9" ht="10.5" customHeight="1" x14ac:dyDescent="0.2">
      <c r="B17" s="33" t="s">
        <v>307</v>
      </c>
      <c r="C17" s="289">
        <v>40649.050000000003</v>
      </c>
      <c r="D17" s="290">
        <v>1003.5500000000001</v>
      </c>
      <c r="E17" s="290">
        <v>75.600000000000009</v>
      </c>
      <c r="F17" s="179">
        <v>-6.8689479152704958E-2</v>
      </c>
      <c r="G17" s="20"/>
      <c r="H17" s="5"/>
      <c r="I17" s="5"/>
    </row>
    <row r="18" spans="1:9" ht="10.5" customHeight="1" x14ac:dyDescent="0.2">
      <c r="B18" s="33" t="s">
        <v>308</v>
      </c>
      <c r="C18" s="289">
        <v>4873.97</v>
      </c>
      <c r="D18" s="290">
        <v>63.269999999999996</v>
      </c>
      <c r="E18" s="290">
        <v>25.86</v>
      </c>
      <c r="F18" s="179">
        <v>-7.7927629904829265E-3</v>
      </c>
      <c r="G18" s="20"/>
      <c r="H18" s="5"/>
      <c r="I18" s="5"/>
    </row>
    <row r="19" spans="1:9" ht="10.5" customHeight="1" x14ac:dyDescent="0.2">
      <c r="B19" s="33" t="s">
        <v>309</v>
      </c>
      <c r="C19" s="289">
        <v>158550.65999999997</v>
      </c>
      <c r="D19" s="290">
        <v>11571.789999999999</v>
      </c>
      <c r="E19" s="290">
        <v>422.65</v>
      </c>
      <c r="F19" s="179">
        <v>5.093378607809762E-2</v>
      </c>
      <c r="G19" s="20"/>
      <c r="H19" s="5"/>
      <c r="I19" s="5"/>
    </row>
    <row r="20" spans="1:9" ht="10.5" customHeight="1" x14ac:dyDescent="0.2">
      <c r="B20" s="33" t="s">
        <v>89</v>
      </c>
      <c r="C20" s="289">
        <v>3783.3700000000008</v>
      </c>
      <c r="D20" s="290">
        <v>118.29999999999998</v>
      </c>
      <c r="E20" s="290">
        <v>2.69</v>
      </c>
      <c r="F20" s="179">
        <v>0.16392761773500863</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46985.599999999999</v>
      </c>
      <c r="D23" s="290">
        <v>2160</v>
      </c>
      <c r="E23" s="290">
        <v>280</v>
      </c>
      <c r="F23" s="179">
        <v>4.5905272488401483E-2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585.6</v>
      </c>
      <c r="D25" s="290">
        <v>585.6</v>
      </c>
      <c r="E25" s="290"/>
      <c r="F25" s="179">
        <v>0.38374291115311898</v>
      </c>
      <c r="G25" s="34"/>
      <c r="H25" s="5"/>
      <c r="I25" s="5"/>
    </row>
    <row r="26" spans="1:9" ht="10.5" customHeight="1" x14ac:dyDescent="0.2">
      <c r="B26" s="16" t="s">
        <v>381</v>
      </c>
      <c r="C26" s="289">
        <v>67021.040000000008</v>
      </c>
      <c r="D26" s="290"/>
      <c r="E26" s="290">
        <v>25</v>
      </c>
      <c r="F26" s="179">
        <v>-7.2983619047843895E-3</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1160</v>
      </c>
      <c r="D34" s="290">
        <v>680</v>
      </c>
      <c r="E34" s="290"/>
      <c r="F34" s="179">
        <v>-0.11787072243346008</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-345341</v>
      </c>
      <c r="D36" s="290">
        <v>-450</v>
      </c>
      <c r="E36" s="290">
        <v>-293</v>
      </c>
      <c r="F36" s="179">
        <v>0.86187729135216729</v>
      </c>
      <c r="G36" s="36"/>
      <c r="H36" s="5"/>
    </row>
    <row r="37" spans="1:9" s="28" customFormat="1" ht="10.5" customHeight="1" x14ac:dyDescent="0.2">
      <c r="A37" s="24"/>
      <c r="B37" s="35" t="s">
        <v>101</v>
      </c>
      <c r="C37" s="291">
        <v>5409382.5399999982</v>
      </c>
      <c r="D37" s="292">
        <v>237038.65999999995</v>
      </c>
      <c r="E37" s="292">
        <v>5202.37</v>
      </c>
      <c r="F37" s="178">
        <v>1.9070828399780915E-2</v>
      </c>
      <c r="G37" s="36"/>
    </row>
    <row r="38" spans="1:9" s="28" customFormat="1" ht="24.75" customHeight="1" x14ac:dyDescent="0.2">
      <c r="A38" s="24"/>
      <c r="B38" s="31" t="s">
        <v>102</v>
      </c>
      <c r="C38" s="291"/>
      <c r="D38" s="292"/>
      <c r="E38" s="292"/>
      <c r="F38" s="178"/>
      <c r="G38" s="20"/>
    </row>
    <row r="39" spans="1:9" ht="10.5" customHeight="1" x14ac:dyDescent="0.2">
      <c r="B39" s="16" t="s">
        <v>104</v>
      </c>
      <c r="C39" s="289">
        <v>5745089.7800000003</v>
      </c>
      <c r="D39" s="290">
        <v>2838518.97</v>
      </c>
      <c r="E39" s="290">
        <v>13481.310000000001</v>
      </c>
      <c r="F39" s="179">
        <v>4.0367483707090202E-2</v>
      </c>
      <c r="G39" s="34"/>
      <c r="H39" s="5"/>
      <c r="I39" s="5"/>
    </row>
    <row r="40" spans="1:9" ht="10.5" customHeight="1" x14ac:dyDescent="0.2">
      <c r="B40" s="33" t="s">
        <v>106</v>
      </c>
      <c r="C40" s="289">
        <v>5737019.9700000016</v>
      </c>
      <c r="D40" s="290">
        <v>2836845.2400000007</v>
      </c>
      <c r="E40" s="290">
        <v>13473.630000000001</v>
      </c>
      <c r="F40" s="179">
        <v>4.0544337990376267E-2</v>
      </c>
      <c r="G40" s="34"/>
      <c r="H40" s="5"/>
      <c r="I40" s="5"/>
    </row>
    <row r="41" spans="1:9" ht="10.5" customHeight="1" x14ac:dyDescent="0.2">
      <c r="B41" s="33" t="s">
        <v>304</v>
      </c>
      <c r="C41" s="289">
        <v>1811759.4700000009</v>
      </c>
      <c r="D41" s="290">
        <v>1749049.1300000008</v>
      </c>
      <c r="E41" s="290">
        <v>6173.43</v>
      </c>
      <c r="F41" s="179">
        <v>4.0866978745691451E-2</v>
      </c>
      <c r="G41" s="34"/>
      <c r="H41" s="5"/>
      <c r="I41" s="5"/>
    </row>
    <row r="42" spans="1:9" ht="10.5" customHeight="1" x14ac:dyDescent="0.2">
      <c r="B42" s="33" t="s">
        <v>305</v>
      </c>
      <c r="C42" s="289">
        <v>313.5</v>
      </c>
      <c r="D42" s="290"/>
      <c r="E42" s="290"/>
      <c r="F42" s="179"/>
      <c r="G42" s="34"/>
      <c r="H42" s="5"/>
      <c r="I42" s="5"/>
    </row>
    <row r="43" spans="1:9" ht="10.5" customHeight="1" x14ac:dyDescent="0.2">
      <c r="B43" s="33" t="s">
        <v>306</v>
      </c>
      <c r="C43" s="289">
        <v>789377.25999999978</v>
      </c>
      <c r="D43" s="290">
        <v>787964.73999999976</v>
      </c>
      <c r="E43" s="290">
        <v>2842.98</v>
      </c>
      <c r="F43" s="179">
        <v>4.487659835879243E-2</v>
      </c>
      <c r="G43" s="34"/>
      <c r="H43" s="5"/>
      <c r="I43" s="5"/>
    </row>
    <row r="44" spans="1:9" ht="10.5" customHeight="1" x14ac:dyDescent="0.2">
      <c r="B44" s="33" t="s">
        <v>307</v>
      </c>
      <c r="C44" s="289">
        <v>362200.37999999966</v>
      </c>
      <c r="D44" s="290">
        <v>7024.4800000000014</v>
      </c>
      <c r="E44" s="290">
        <v>401.65000000000003</v>
      </c>
      <c r="F44" s="179">
        <v>4.7874660357500876E-3</v>
      </c>
      <c r="G44" s="34"/>
      <c r="H44" s="5"/>
      <c r="I44" s="5"/>
    </row>
    <row r="45" spans="1:9" ht="10.5" customHeight="1" x14ac:dyDescent="0.2">
      <c r="B45" s="33" t="s">
        <v>308</v>
      </c>
      <c r="C45" s="289">
        <v>2216658.8900000006</v>
      </c>
      <c r="D45" s="290">
        <v>232156.04999999996</v>
      </c>
      <c r="E45" s="290">
        <v>3680.78</v>
      </c>
      <c r="F45" s="179">
        <v>3.2819100683637581E-2</v>
      </c>
      <c r="G45" s="34"/>
      <c r="H45" s="5"/>
      <c r="I45" s="5"/>
    </row>
    <row r="46" spans="1:9" ht="10.5" customHeight="1" x14ac:dyDescent="0.2">
      <c r="B46" s="33" t="s">
        <v>309</v>
      </c>
      <c r="C46" s="289">
        <v>556710.47000000009</v>
      </c>
      <c r="D46" s="290">
        <v>60650.840000000011</v>
      </c>
      <c r="E46" s="290">
        <v>374.78999999999996</v>
      </c>
      <c r="F46" s="179">
        <v>9.0127893858669594E-2</v>
      </c>
      <c r="G46" s="34"/>
      <c r="H46" s="5"/>
      <c r="I46" s="5"/>
    </row>
    <row r="47" spans="1:9" ht="10.5" customHeight="1" x14ac:dyDescent="0.2">
      <c r="B47" s="33" t="s">
        <v>105</v>
      </c>
      <c r="C47" s="289">
        <v>8069.8099999999995</v>
      </c>
      <c r="D47" s="290">
        <v>1673.7300000000002</v>
      </c>
      <c r="E47" s="290">
        <v>7.68</v>
      </c>
      <c r="F47" s="179">
        <v>-7.1789085270889896E-2</v>
      </c>
      <c r="G47" s="34"/>
      <c r="H47" s="5"/>
      <c r="I47" s="5"/>
    </row>
    <row r="48" spans="1:9" ht="10.5" customHeight="1" x14ac:dyDescent="0.2">
      <c r="B48" s="16" t="s">
        <v>22</v>
      </c>
      <c r="C48" s="289">
        <v>2025279.9500000004</v>
      </c>
      <c r="D48" s="290">
        <v>213246.75999999995</v>
      </c>
      <c r="E48" s="290">
        <v>2239.9</v>
      </c>
      <c r="F48" s="179">
        <v>8.262508836273752E-2</v>
      </c>
      <c r="G48" s="34"/>
      <c r="H48" s="5"/>
      <c r="I48" s="5"/>
    </row>
    <row r="49" spans="1:9" ht="10.5" customHeight="1" x14ac:dyDescent="0.2">
      <c r="B49" s="16" t="s">
        <v>107</v>
      </c>
      <c r="C49" s="289">
        <v>1350719.3700000003</v>
      </c>
      <c r="D49" s="290">
        <v>1350719.3700000003</v>
      </c>
      <c r="E49" s="290">
        <v>2096.35</v>
      </c>
      <c r="F49" s="179">
        <v>0.1333684607908181</v>
      </c>
      <c r="G49" s="34"/>
      <c r="H49" s="5"/>
      <c r="I49" s="5"/>
    </row>
    <row r="50" spans="1:9" ht="10.5" customHeight="1" x14ac:dyDescent="0.2">
      <c r="B50" s="33" t="s">
        <v>110</v>
      </c>
      <c r="C50" s="289">
        <v>353101.51000000007</v>
      </c>
      <c r="D50" s="290">
        <v>353101.51000000007</v>
      </c>
      <c r="E50" s="290">
        <v>391.77</v>
      </c>
      <c r="F50" s="179">
        <v>0.13169516538111004</v>
      </c>
      <c r="G50" s="34"/>
      <c r="H50" s="5"/>
      <c r="I50" s="5"/>
    </row>
    <row r="51" spans="1:9" ht="10.5" customHeight="1" x14ac:dyDescent="0.2">
      <c r="B51" s="33" t="s">
        <v>109</v>
      </c>
      <c r="C51" s="289">
        <v>991217.8600000001</v>
      </c>
      <c r="D51" s="290">
        <v>991217.8600000001</v>
      </c>
      <c r="E51" s="290">
        <v>1704.58</v>
      </c>
      <c r="F51" s="179">
        <v>0.13163947127541653</v>
      </c>
      <c r="G51" s="34"/>
      <c r="H51" s="5"/>
      <c r="I51" s="5"/>
    </row>
    <row r="52" spans="1:9" ht="10.5" customHeight="1" x14ac:dyDescent="0.2">
      <c r="B52" s="33" t="s">
        <v>112</v>
      </c>
      <c r="C52" s="289">
        <v>6400</v>
      </c>
      <c r="D52" s="290">
        <v>6400</v>
      </c>
      <c r="E52" s="290"/>
      <c r="F52" s="179">
        <v>0.66233766233766245</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2378.2000000000003</v>
      </c>
      <c r="D56" s="290">
        <v>2378.2000000000003</v>
      </c>
      <c r="E56" s="290"/>
      <c r="F56" s="179">
        <v>-0.31613756613756605</v>
      </c>
      <c r="G56" s="34"/>
      <c r="H56" s="5"/>
      <c r="I56" s="5"/>
    </row>
    <row r="57" spans="1:9" ht="10.5" customHeight="1" x14ac:dyDescent="0.2">
      <c r="B57" s="16" t="s">
        <v>381</v>
      </c>
      <c r="C57" s="289">
        <v>26028</v>
      </c>
      <c r="D57" s="290"/>
      <c r="E57" s="290">
        <v>23</v>
      </c>
      <c r="F57" s="179">
        <v>0.14517519931011424</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5036.4799999999996</v>
      </c>
      <c r="D65" s="290">
        <v>240</v>
      </c>
      <c r="E65" s="290"/>
      <c r="F65" s="179">
        <v>-5.3087278013020933E-3</v>
      </c>
      <c r="G65" s="20"/>
      <c r="H65" s="5"/>
    </row>
    <row r="66" spans="1:9" ht="10.5" customHeight="1" x14ac:dyDescent="0.2">
      <c r="B66" s="16" t="s">
        <v>100</v>
      </c>
      <c r="C66" s="289">
        <v>1155.46</v>
      </c>
      <c r="D66" s="290"/>
      <c r="E66" s="290"/>
      <c r="F66" s="179">
        <v>0.63816031984574817</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28</v>
      </c>
      <c r="D73" s="290"/>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-182312</v>
      </c>
      <c r="D75" s="290">
        <v>-1730</v>
      </c>
      <c r="E75" s="290">
        <v>-237</v>
      </c>
      <c r="F75" s="179">
        <v>0.87641004528612587</v>
      </c>
      <c r="G75" s="34"/>
      <c r="H75" s="5"/>
    </row>
    <row r="76" spans="1:9" ht="9" customHeight="1" x14ac:dyDescent="0.2">
      <c r="B76" s="35" t="s">
        <v>108</v>
      </c>
      <c r="C76" s="291">
        <v>8973408.2400000039</v>
      </c>
      <c r="D76" s="292">
        <v>4403378.3000000017</v>
      </c>
      <c r="E76" s="292">
        <v>17603.560000000001</v>
      </c>
      <c r="F76" s="178">
        <v>5.3281870833283174E-2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7348087.3699999992</v>
      </c>
      <c r="D78" s="290">
        <v>427202.36999999994</v>
      </c>
      <c r="E78" s="290">
        <v>6556.8899999999994</v>
      </c>
      <c r="F78" s="179">
        <v>6.1175630326135932E-2</v>
      </c>
      <c r="G78" s="34"/>
      <c r="H78" s="5"/>
      <c r="I78" s="5"/>
    </row>
    <row r="79" spans="1:9" ht="10.5" customHeight="1" x14ac:dyDescent="0.2">
      <c r="B79" s="16" t="s">
        <v>104</v>
      </c>
      <c r="C79" s="289">
        <v>6021490.3900000006</v>
      </c>
      <c r="D79" s="290">
        <v>2858626.4200000004</v>
      </c>
      <c r="E79" s="290">
        <v>14074.890000000001</v>
      </c>
      <c r="F79" s="179">
        <v>3.8383439942422104E-2</v>
      </c>
      <c r="G79" s="27"/>
      <c r="H79" s="5"/>
      <c r="I79" s="5"/>
    </row>
    <row r="80" spans="1:9" s="28" customFormat="1" ht="10.5" customHeight="1" x14ac:dyDescent="0.2">
      <c r="A80" s="24"/>
      <c r="B80" s="33" t="s">
        <v>106</v>
      </c>
      <c r="C80" s="289">
        <v>6009637.2100000009</v>
      </c>
      <c r="D80" s="290">
        <v>2856834.3900000011</v>
      </c>
      <c r="E80" s="290">
        <v>14064.52</v>
      </c>
      <c r="F80" s="179">
        <v>3.8478437850557379E-2</v>
      </c>
      <c r="G80" s="27"/>
      <c r="H80" s="5"/>
    </row>
    <row r="81" spans="1:9" s="28" customFormat="1" ht="10.5" customHeight="1" x14ac:dyDescent="0.2">
      <c r="A81" s="24"/>
      <c r="B81" s="33" t="s">
        <v>304</v>
      </c>
      <c r="C81" s="289">
        <v>1880303.030000001</v>
      </c>
      <c r="D81" s="290">
        <v>1756399.6700000009</v>
      </c>
      <c r="E81" s="290">
        <v>6240.21</v>
      </c>
      <c r="F81" s="179">
        <v>3.6160145365270457E-2</v>
      </c>
      <c r="G81" s="27"/>
      <c r="H81" s="5"/>
    </row>
    <row r="82" spans="1:9" s="28" customFormat="1" ht="10.5" customHeight="1" x14ac:dyDescent="0.2">
      <c r="A82" s="24"/>
      <c r="B82" s="33" t="s">
        <v>305</v>
      </c>
      <c r="C82" s="289">
        <v>313.5</v>
      </c>
      <c r="D82" s="290"/>
      <c r="E82" s="290"/>
      <c r="F82" s="179"/>
      <c r="G82" s="27"/>
      <c r="H82" s="5"/>
    </row>
    <row r="83" spans="1:9" s="28" customFormat="1" ht="10.5" customHeight="1" x14ac:dyDescent="0.2">
      <c r="A83" s="24"/>
      <c r="B83" s="33" t="s">
        <v>306</v>
      </c>
      <c r="C83" s="289">
        <v>789377.25999999978</v>
      </c>
      <c r="D83" s="290">
        <v>787964.73999999976</v>
      </c>
      <c r="E83" s="290">
        <v>2842.98</v>
      </c>
      <c r="F83" s="179">
        <v>4.487659835879243E-2</v>
      </c>
      <c r="G83" s="27"/>
      <c r="H83" s="5"/>
    </row>
    <row r="84" spans="1:9" s="28" customFormat="1" ht="10.5" customHeight="1" x14ac:dyDescent="0.2">
      <c r="A84" s="24"/>
      <c r="B84" s="33" t="s">
        <v>307</v>
      </c>
      <c r="C84" s="289">
        <v>402849.4299999997</v>
      </c>
      <c r="D84" s="290">
        <v>8028.0300000000016</v>
      </c>
      <c r="E84" s="290">
        <v>477.25000000000006</v>
      </c>
      <c r="F84" s="179">
        <v>-3.1484074713421517E-3</v>
      </c>
      <c r="G84" s="27"/>
      <c r="H84" s="5"/>
    </row>
    <row r="85" spans="1:9" s="28" customFormat="1" ht="10.5" customHeight="1" x14ac:dyDescent="0.2">
      <c r="A85" s="24"/>
      <c r="B85" s="33" t="s">
        <v>308</v>
      </c>
      <c r="C85" s="289">
        <v>2221532.8600000013</v>
      </c>
      <c r="D85" s="290">
        <v>232219.31999999995</v>
      </c>
      <c r="E85" s="290">
        <v>3706.6400000000003</v>
      </c>
      <c r="F85" s="179">
        <v>3.2726360937605614E-2</v>
      </c>
      <c r="G85" s="27"/>
      <c r="H85" s="5"/>
    </row>
    <row r="86" spans="1:9" s="28" customFormat="1" ht="10.5" customHeight="1" x14ac:dyDescent="0.2">
      <c r="A86" s="24"/>
      <c r="B86" s="33" t="s">
        <v>309</v>
      </c>
      <c r="C86" s="289">
        <v>715261.12999999989</v>
      </c>
      <c r="D86" s="290">
        <v>72222.63</v>
      </c>
      <c r="E86" s="290">
        <v>797.43999999999994</v>
      </c>
      <c r="F86" s="179">
        <v>8.1189679832104344E-2</v>
      </c>
      <c r="G86" s="34"/>
      <c r="H86" s="5"/>
    </row>
    <row r="87" spans="1:9" ht="10.5" customHeight="1" x14ac:dyDescent="0.2">
      <c r="B87" s="33" t="s">
        <v>105</v>
      </c>
      <c r="C87" s="289">
        <v>11853.18</v>
      </c>
      <c r="D87" s="290">
        <v>1792.0300000000002</v>
      </c>
      <c r="E87" s="290">
        <v>10.37</v>
      </c>
      <c r="F87" s="179">
        <v>-7.642036559208365E-3</v>
      </c>
      <c r="G87" s="34"/>
      <c r="H87" s="5"/>
      <c r="I87" s="5"/>
    </row>
    <row r="88" spans="1:9" ht="10.5" customHeight="1" x14ac:dyDescent="0.2">
      <c r="B88" s="16" t="s">
        <v>100</v>
      </c>
      <c r="C88" s="289">
        <v>40913.730000000003</v>
      </c>
      <c r="D88" s="290"/>
      <c r="E88" s="290">
        <v>279.8</v>
      </c>
      <c r="F88" s="179">
        <v>-0.17613946077192566</v>
      </c>
      <c r="G88" s="34"/>
      <c r="H88" s="5"/>
      <c r="I88" s="5"/>
    </row>
    <row r="89" spans="1:9" ht="10.5" customHeight="1" x14ac:dyDescent="0.2">
      <c r="B89" s="16" t="s">
        <v>107</v>
      </c>
      <c r="C89" s="289">
        <v>1350719.3700000003</v>
      </c>
      <c r="D89" s="290">
        <v>1350719.3700000003</v>
      </c>
      <c r="E89" s="290">
        <v>2096.35</v>
      </c>
      <c r="F89" s="179">
        <v>0.1333684607908181</v>
      </c>
      <c r="G89" s="27"/>
      <c r="H89" s="5"/>
      <c r="I89" s="5"/>
    </row>
    <row r="90" spans="1:9" s="28" customFormat="1" ht="10.5" customHeight="1" x14ac:dyDescent="0.2">
      <c r="A90" s="24"/>
      <c r="B90" s="33" t="s">
        <v>110</v>
      </c>
      <c r="C90" s="289">
        <v>353101.51000000007</v>
      </c>
      <c r="D90" s="290">
        <v>353101.51000000007</v>
      </c>
      <c r="E90" s="290">
        <v>391.77</v>
      </c>
      <c r="F90" s="179">
        <v>0.13169516538111004</v>
      </c>
      <c r="G90" s="34"/>
      <c r="H90" s="5"/>
    </row>
    <row r="91" spans="1:9" ht="10.5" customHeight="1" x14ac:dyDescent="0.2">
      <c r="B91" s="33" t="s">
        <v>109</v>
      </c>
      <c r="C91" s="289">
        <v>991217.8600000001</v>
      </c>
      <c r="D91" s="290">
        <v>991217.8600000001</v>
      </c>
      <c r="E91" s="290">
        <v>1704.58</v>
      </c>
      <c r="F91" s="179">
        <v>0.13163947127541653</v>
      </c>
      <c r="G91" s="34"/>
      <c r="H91" s="5"/>
      <c r="I91" s="5"/>
    </row>
    <row r="92" spans="1:9" ht="10.5" customHeight="1" x14ac:dyDescent="0.2">
      <c r="B92" s="33" t="s">
        <v>112</v>
      </c>
      <c r="C92" s="289">
        <v>6400</v>
      </c>
      <c r="D92" s="290">
        <v>6400</v>
      </c>
      <c r="E92" s="290"/>
      <c r="F92" s="179">
        <v>0.66233766233766245</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2963.8</v>
      </c>
      <c r="D97" s="290">
        <v>2963.8</v>
      </c>
      <c r="E97" s="290"/>
      <c r="F97" s="179">
        <v>-0.24020713699753893</v>
      </c>
      <c r="G97" s="34"/>
      <c r="H97" s="5"/>
      <c r="I97" s="5"/>
    </row>
    <row r="98" spans="1:9" ht="10.5" customHeight="1" x14ac:dyDescent="0.2">
      <c r="B98" s="16" t="s">
        <v>381</v>
      </c>
      <c r="C98" s="289">
        <v>93049.040000000008</v>
      </c>
      <c r="D98" s="290"/>
      <c r="E98" s="290">
        <v>48</v>
      </c>
      <c r="F98" s="179">
        <v>3.1103636902388931E-2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52022.080000000002</v>
      </c>
      <c r="D103" s="290">
        <v>2400</v>
      </c>
      <c r="E103" s="290">
        <v>280</v>
      </c>
      <c r="F103" s="179">
        <v>4.0717598307071112E-2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1188</v>
      </c>
      <c r="D113" s="290">
        <v>680</v>
      </c>
      <c r="E113" s="290"/>
      <c r="F113" s="179">
        <v>-9.6577946768060863E-2</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-527653</v>
      </c>
      <c r="D115" s="290">
        <v>-2180</v>
      </c>
      <c r="E115" s="290">
        <v>-530</v>
      </c>
      <c r="F115" s="179">
        <v>0.86687305406170401</v>
      </c>
      <c r="G115" s="36"/>
      <c r="H115" s="5"/>
    </row>
    <row r="116" spans="1:9" s="28" customFormat="1" ht="10.5" customHeight="1" x14ac:dyDescent="0.2">
      <c r="A116" s="24"/>
      <c r="B116" s="29" t="s">
        <v>113</v>
      </c>
      <c r="C116" s="291">
        <v>14382790.780000001</v>
      </c>
      <c r="D116" s="292">
        <v>4640416.9600000009</v>
      </c>
      <c r="E116" s="292">
        <v>22805.93</v>
      </c>
      <c r="F116" s="178">
        <v>4.0148929739884931E-2</v>
      </c>
      <c r="G116" s="34"/>
    </row>
    <row r="117" spans="1:9" ht="18" customHeight="1" x14ac:dyDescent="0.2">
      <c r="B117" s="31" t="s">
        <v>122</v>
      </c>
      <c r="C117" s="30"/>
      <c r="D117" s="222"/>
      <c r="E117" s="222"/>
      <c r="F117" s="179"/>
      <c r="G117" s="34"/>
      <c r="H117" s="5"/>
      <c r="I117" s="5"/>
    </row>
    <row r="118" spans="1:9" ht="10.5" customHeight="1" x14ac:dyDescent="0.2">
      <c r="B118" s="16" t="s">
        <v>123</v>
      </c>
      <c r="C118" s="30">
        <v>325.04000000000002</v>
      </c>
      <c r="D118" s="222"/>
      <c r="E118" s="222"/>
      <c r="F118" s="179">
        <v>-0.18249496981891344</v>
      </c>
      <c r="G118" s="34"/>
      <c r="H118" s="5"/>
      <c r="I118" s="5"/>
    </row>
    <row r="119" spans="1:9" ht="10.5" customHeight="1" x14ac:dyDescent="0.2">
      <c r="B119" s="16" t="s">
        <v>100</v>
      </c>
      <c r="C119" s="30">
        <v>45.75</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v>23</v>
      </c>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439.94</v>
      </c>
      <c r="D124" s="224"/>
      <c r="E124" s="224"/>
      <c r="F124" s="187">
        <v>-0.38697136487145545</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DE SEPTEMBRE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6283.9000000000005</v>
      </c>
      <c r="D139" s="290"/>
      <c r="E139" s="290"/>
      <c r="F139" s="179">
        <v>1.8450387840636795E-2</v>
      </c>
      <c r="G139" s="36"/>
      <c r="H139" s="5"/>
    </row>
    <row r="140" spans="1:9" s="28" customFormat="1" ht="10.5" customHeight="1" x14ac:dyDescent="0.2">
      <c r="A140" s="24"/>
      <c r="B140" s="16" t="s">
        <v>117</v>
      </c>
      <c r="C140" s="289">
        <v>5637.27</v>
      </c>
      <c r="D140" s="290"/>
      <c r="E140" s="290"/>
      <c r="F140" s="179">
        <v>-0.29801930634628893</v>
      </c>
      <c r="G140" s="36"/>
      <c r="H140" s="5"/>
    </row>
    <row r="141" spans="1:9" s="28" customFormat="1" ht="10.5" customHeight="1" x14ac:dyDescent="0.2">
      <c r="A141" s="24"/>
      <c r="B141" s="16" t="s">
        <v>118</v>
      </c>
      <c r="C141" s="289"/>
      <c r="D141" s="290"/>
      <c r="E141" s="290"/>
      <c r="F141" s="179"/>
      <c r="G141" s="36"/>
      <c r="H141" s="5"/>
    </row>
    <row r="142" spans="1:9" s="28" customFormat="1" ht="10.5" customHeight="1" x14ac:dyDescent="0.2">
      <c r="A142" s="24"/>
      <c r="B142" s="16" t="s">
        <v>166</v>
      </c>
      <c r="C142" s="289">
        <v>1248.4400000000003</v>
      </c>
      <c r="D142" s="290"/>
      <c r="E142" s="290"/>
      <c r="F142" s="179">
        <v>0.2515438286951639</v>
      </c>
      <c r="G142" s="36"/>
      <c r="H142" s="5"/>
    </row>
    <row r="143" spans="1:9" s="28" customFormat="1" ht="10.5" customHeight="1" x14ac:dyDescent="0.2">
      <c r="A143" s="24"/>
      <c r="B143" s="16" t="s">
        <v>22</v>
      </c>
      <c r="C143" s="289">
        <v>1426.32</v>
      </c>
      <c r="D143" s="290"/>
      <c r="E143" s="290"/>
      <c r="F143" s="179">
        <v>-7.7639390059364377E-2</v>
      </c>
      <c r="G143" s="36"/>
      <c r="H143" s="5"/>
    </row>
    <row r="144" spans="1:9" s="28" customFormat="1" ht="10.5" customHeight="1" x14ac:dyDescent="0.2">
      <c r="A144" s="24"/>
      <c r="B144" s="16" t="s">
        <v>115</v>
      </c>
      <c r="C144" s="289">
        <v>1258.1099999999999</v>
      </c>
      <c r="D144" s="290"/>
      <c r="E144" s="290"/>
      <c r="F144" s="179"/>
      <c r="G144" s="36"/>
      <c r="H144" s="5"/>
    </row>
    <row r="145" spans="1:8" s="28" customFormat="1" ht="10.5" customHeight="1" x14ac:dyDescent="0.2">
      <c r="A145" s="24"/>
      <c r="B145" s="16" t="s">
        <v>114</v>
      </c>
      <c r="C145" s="289">
        <v>216.9</v>
      </c>
      <c r="D145" s="290"/>
      <c r="E145" s="290"/>
      <c r="F145" s="179">
        <v>0.25520833333333326</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c r="D149" s="290"/>
      <c r="E149" s="290"/>
      <c r="F149" s="179"/>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16070.94</v>
      </c>
      <c r="D153" s="292"/>
      <c r="E153" s="292"/>
      <c r="F153" s="178">
        <v>-7.6708563759684933E-2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275334.05000000005</v>
      </c>
      <c r="D155" s="290"/>
      <c r="E155" s="290">
        <v>217</v>
      </c>
      <c r="F155" s="179">
        <v>0.21768917721413494</v>
      </c>
      <c r="G155" s="36"/>
      <c r="H155" s="5"/>
    </row>
    <row r="156" spans="1:8" s="28" customFormat="1" ht="10.5" customHeight="1" x14ac:dyDescent="0.2">
      <c r="A156" s="24"/>
      <c r="B156" s="16" t="s">
        <v>104</v>
      </c>
      <c r="C156" s="289">
        <v>68613.159999999989</v>
      </c>
      <c r="D156" s="290"/>
      <c r="E156" s="290">
        <v>261.18</v>
      </c>
      <c r="F156" s="179">
        <v>6.4580984644735384E-2</v>
      </c>
      <c r="G156" s="36"/>
      <c r="H156" s="5"/>
    </row>
    <row r="157" spans="1:8" s="28" customFormat="1" ht="10.5" customHeight="1" x14ac:dyDescent="0.2">
      <c r="A157" s="24"/>
      <c r="B157" s="33" t="s">
        <v>106</v>
      </c>
      <c r="C157" s="289">
        <v>67704.149999999994</v>
      </c>
      <c r="D157" s="290"/>
      <c r="E157" s="290">
        <v>261.18</v>
      </c>
      <c r="F157" s="179">
        <v>7.5252073187620283E-2</v>
      </c>
      <c r="G157" s="36"/>
      <c r="H157" s="5"/>
    </row>
    <row r="158" spans="1:8" s="28" customFormat="1" ht="10.5" customHeight="1" x14ac:dyDescent="0.2">
      <c r="A158" s="24"/>
      <c r="B158" s="33" t="s">
        <v>304</v>
      </c>
      <c r="C158" s="289">
        <v>19141.64</v>
      </c>
      <c r="D158" s="290"/>
      <c r="E158" s="290">
        <v>191.43</v>
      </c>
      <c r="F158" s="179">
        <v>0.28778698571984096</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1000.7700000000001</v>
      </c>
      <c r="D160" s="290"/>
      <c r="E160" s="290"/>
      <c r="F160" s="179">
        <v>-0.27945655226040578</v>
      </c>
      <c r="G160" s="36"/>
      <c r="H160" s="5"/>
    </row>
    <row r="161" spans="1:9" s="28" customFormat="1" ht="10.5" customHeight="1" x14ac:dyDescent="0.2">
      <c r="A161" s="24"/>
      <c r="B161" s="33" t="s">
        <v>307</v>
      </c>
      <c r="C161" s="289">
        <v>6710.3900000000012</v>
      </c>
      <c r="D161" s="290"/>
      <c r="E161" s="290"/>
      <c r="F161" s="179">
        <v>1.8348944074494389E-2</v>
      </c>
      <c r="G161" s="36"/>
      <c r="H161" s="5"/>
    </row>
    <row r="162" spans="1:9" s="28" customFormat="1" ht="10.5" customHeight="1" x14ac:dyDescent="0.2">
      <c r="A162" s="24"/>
      <c r="B162" s="33" t="s">
        <v>308</v>
      </c>
      <c r="C162" s="289">
        <v>21582.17</v>
      </c>
      <c r="D162" s="290"/>
      <c r="E162" s="290">
        <v>69.75</v>
      </c>
      <c r="F162" s="179">
        <v>-3.2189686098655135E-2</v>
      </c>
      <c r="G162" s="36"/>
      <c r="H162" s="5"/>
    </row>
    <row r="163" spans="1:9" s="28" customFormat="1" ht="10.5" customHeight="1" x14ac:dyDescent="0.2">
      <c r="A163" s="24"/>
      <c r="B163" s="33" t="s">
        <v>309</v>
      </c>
      <c r="C163" s="289">
        <v>19269.18</v>
      </c>
      <c r="D163" s="290"/>
      <c r="E163" s="290"/>
      <c r="F163" s="179">
        <v>8.1112712619933802E-2</v>
      </c>
      <c r="G163" s="34"/>
      <c r="H163" s="5"/>
    </row>
    <row r="164" spans="1:9" ht="10.5" customHeight="1" x14ac:dyDescent="0.2">
      <c r="B164" s="33" t="s">
        <v>105</v>
      </c>
      <c r="C164" s="289">
        <v>909.01</v>
      </c>
      <c r="D164" s="290"/>
      <c r="E164" s="290"/>
      <c r="F164" s="179">
        <v>-0.3878802979084458</v>
      </c>
      <c r="G164" s="34"/>
      <c r="H164" s="5"/>
      <c r="I164" s="5"/>
    </row>
    <row r="165" spans="1:9" ht="10.5" customHeight="1" x14ac:dyDescent="0.2">
      <c r="B165" s="16" t="s">
        <v>116</v>
      </c>
      <c r="C165" s="289">
        <v>1602.48</v>
      </c>
      <c r="D165" s="290"/>
      <c r="E165" s="290"/>
      <c r="F165" s="179"/>
      <c r="G165" s="34"/>
      <c r="H165" s="5"/>
      <c r="I165" s="5"/>
    </row>
    <row r="166" spans="1:9" ht="10.5" customHeight="1" x14ac:dyDescent="0.2">
      <c r="B166" s="16" t="s">
        <v>117</v>
      </c>
      <c r="C166" s="289">
        <v>1358</v>
      </c>
      <c r="D166" s="290"/>
      <c r="E166" s="290"/>
      <c r="F166" s="179">
        <v>0.13190247968326729</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688.36</v>
      </c>
      <c r="D168" s="290"/>
      <c r="E168" s="290"/>
      <c r="F168" s="179">
        <v>0.45248143146522635</v>
      </c>
      <c r="G168" s="36"/>
      <c r="H168" s="5"/>
    </row>
    <row r="169" spans="1:9" s="28" customFormat="1" ht="10.5" customHeight="1" x14ac:dyDescent="0.2">
      <c r="A169" s="24"/>
      <c r="B169" s="16" t="s">
        <v>114</v>
      </c>
      <c r="C169" s="289">
        <v>20.900000000000002</v>
      </c>
      <c r="D169" s="290"/>
      <c r="E169" s="290"/>
      <c r="F169" s="179"/>
      <c r="G169" s="20"/>
      <c r="H169" s="5"/>
    </row>
    <row r="170" spans="1:9" ht="10.5" customHeight="1" x14ac:dyDescent="0.2">
      <c r="B170" s="16" t="s">
        <v>95</v>
      </c>
      <c r="C170" s="289">
        <v>1251.2</v>
      </c>
      <c r="D170" s="290"/>
      <c r="E170" s="290"/>
      <c r="F170" s="179"/>
      <c r="G170" s="20"/>
      <c r="H170" s="5"/>
      <c r="I170" s="5"/>
    </row>
    <row r="171" spans="1:9" ht="10.5" customHeight="1" x14ac:dyDescent="0.2">
      <c r="B171" s="16" t="s">
        <v>381</v>
      </c>
      <c r="C171" s="289">
        <v>1564.56</v>
      </c>
      <c r="D171" s="290"/>
      <c r="E171" s="290"/>
      <c r="F171" s="179">
        <v>0.15168200220831807</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535.26</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71.61</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4097.79</v>
      </c>
      <c r="D191" s="296"/>
      <c r="E191" s="296"/>
      <c r="F191" s="190">
        <v>2.4447499999999955E-2</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80</v>
      </c>
      <c r="D199" s="296"/>
      <c r="E199" s="296"/>
      <c r="F199" s="190">
        <v>-0.46127946127946129</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-15814</v>
      </c>
      <c r="D201" s="296"/>
      <c r="E201" s="296">
        <v>-14</v>
      </c>
      <c r="F201" s="190">
        <v>0.90232166486226384</v>
      </c>
      <c r="G201" s="47"/>
      <c r="H201" s="5"/>
    </row>
    <row r="202" spans="1:9" s="28" customFormat="1" ht="11.25" customHeight="1" x14ac:dyDescent="0.2">
      <c r="A202" s="24"/>
      <c r="B202" s="35" t="s">
        <v>245</v>
      </c>
      <c r="C202" s="297">
        <v>339413.37000000005</v>
      </c>
      <c r="D202" s="298"/>
      <c r="E202" s="298">
        <v>464.18</v>
      </c>
      <c r="F202" s="180">
        <v>0.14885427117308536</v>
      </c>
      <c r="G202" s="47"/>
    </row>
    <row r="203" spans="1:9" ht="10.5" customHeight="1" x14ac:dyDescent="0.2">
      <c r="B203" s="31" t="s">
        <v>278</v>
      </c>
      <c r="C203" s="297"/>
      <c r="D203" s="298"/>
      <c r="E203" s="298"/>
      <c r="F203" s="180"/>
      <c r="G203" s="47"/>
      <c r="H203" s="5"/>
      <c r="I203" s="5"/>
    </row>
    <row r="204" spans="1:9" ht="10.5" customHeight="1" x14ac:dyDescent="0.2">
      <c r="B204" s="16" t="s">
        <v>22</v>
      </c>
      <c r="C204" s="295">
        <v>7624870.7399999993</v>
      </c>
      <c r="D204" s="296">
        <v>427202.36999999994</v>
      </c>
      <c r="E204" s="296">
        <v>6773.8899999999994</v>
      </c>
      <c r="F204" s="190">
        <v>6.6076375926277464E-2</v>
      </c>
      <c r="G204" s="47"/>
      <c r="H204" s="5"/>
      <c r="I204" s="5"/>
    </row>
    <row r="205" spans="1:9" ht="10.5" customHeight="1" x14ac:dyDescent="0.2">
      <c r="B205" s="16" t="s">
        <v>104</v>
      </c>
      <c r="C205" s="295">
        <v>6091398.1400000006</v>
      </c>
      <c r="D205" s="296">
        <v>2858626.4200000004</v>
      </c>
      <c r="E205" s="296">
        <v>14336.070000000002</v>
      </c>
      <c r="F205" s="190">
        <v>3.868535276635332E-2</v>
      </c>
      <c r="G205" s="47"/>
      <c r="H205" s="5"/>
      <c r="I205" s="5"/>
    </row>
    <row r="206" spans="1:9" ht="10.5" customHeight="1" x14ac:dyDescent="0.2">
      <c r="B206" s="33" t="s">
        <v>106</v>
      </c>
      <c r="C206" s="295">
        <v>6077341.3600000022</v>
      </c>
      <c r="D206" s="296">
        <v>2856834.3900000011</v>
      </c>
      <c r="E206" s="296">
        <v>14325.7</v>
      </c>
      <c r="F206" s="190">
        <v>3.8874251638018498E-2</v>
      </c>
      <c r="G206" s="47"/>
      <c r="H206" s="5"/>
      <c r="I206" s="5"/>
    </row>
    <row r="207" spans="1:9" ht="10.5" customHeight="1" x14ac:dyDescent="0.2">
      <c r="B207" s="33" t="s">
        <v>304</v>
      </c>
      <c r="C207" s="295">
        <v>1899444.6700000009</v>
      </c>
      <c r="D207" s="296">
        <v>1756399.6700000009</v>
      </c>
      <c r="E207" s="296">
        <v>6431.64</v>
      </c>
      <c r="F207" s="190">
        <v>3.8204462744340528E-2</v>
      </c>
      <c r="G207" s="47"/>
      <c r="H207" s="5"/>
      <c r="I207" s="5"/>
    </row>
    <row r="208" spans="1:9" ht="10.5" customHeight="1" x14ac:dyDescent="0.2">
      <c r="B208" s="33" t="s">
        <v>305</v>
      </c>
      <c r="C208" s="295">
        <v>313.5</v>
      </c>
      <c r="D208" s="296"/>
      <c r="E208" s="296"/>
      <c r="F208" s="190"/>
      <c r="G208" s="47"/>
      <c r="H208" s="5"/>
      <c r="I208" s="5"/>
    </row>
    <row r="209" spans="2:9" ht="10.5" customHeight="1" x14ac:dyDescent="0.2">
      <c r="B209" s="33" t="s">
        <v>306</v>
      </c>
      <c r="C209" s="295">
        <v>790378.0299999998</v>
      </c>
      <c r="D209" s="296">
        <v>787964.73999999976</v>
      </c>
      <c r="E209" s="296">
        <v>2842.98</v>
      </c>
      <c r="F209" s="190">
        <v>4.4281418622809099E-2</v>
      </c>
      <c r="G209" s="47"/>
      <c r="H209" s="5"/>
      <c r="I209" s="5"/>
    </row>
    <row r="210" spans="2:9" ht="10.5" customHeight="1" x14ac:dyDescent="0.2">
      <c r="B210" s="33" t="s">
        <v>307</v>
      </c>
      <c r="C210" s="295">
        <v>409559.81999999972</v>
      </c>
      <c r="D210" s="296">
        <v>8028.0300000000016</v>
      </c>
      <c r="E210" s="296">
        <v>477.25000000000006</v>
      </c>
      <c r="F210" s="190">
        <v>-2.803502460670293E-3</v>
      </c>
      <c r="G210" s="47"/>
      <c r="H210" s="5"/>
      <c r="I210" s="5"/>
    </row>
    <row r="211" spans="2:9" ht="10.5" customHeight="1" x14ac:dyDescent="0.2">
      <c r="B211" s="33" t="s">
        <v>308</v>
      </c>
      <c r="C211" s="295">
        <v>2243115.0300000012</v>
      </c>
      <c r="D211" s="296">
        <v>232219.31999999995</v>
      </c>
      <c r="E211" s="296">
        <v>3776.3900000000003</v>
      </c>
      <c r="F211" s="190">
        <v>3.2060305376551135E-2</v>
      </c>
      <c r="G211" s="47"/>
      <c r="H211" s="5"/>
      <c r="I211" s="5"/>
    </row>
    <row r="212" spans="2:9" ht="10.5" customHeight="1" x14ac:dyDescent="0.2">
      <c r="B212" s="33" t="s">
        <v>309</v>
      </c>
      <c r="C212" s="295">
        <v>734530.30999999994</v>
      </c>
      <c r="D212" s="296">
        <v>72222.63</v>
      </c>
      <c r="E212" s="296">
        <v>797.43999999999994</v>
      </c>
      <c r="F212" s="190">
        <v>8.1187660585436694E-2</v>
      </c>
      <c r="G212" s="47"/>
      <c r="H212" s="5"/>
      <c r="I212" s="5"/>
    </row>
    <row r="213" spans="2:9" ht="10.5" customHeight="1" x14ac:dyDescent="0.2">
      <c r="B213" s="33" t="s">
        <v>105</v>
      </c>
      <c r="C213" s="295">
        <v>14056.78</v>
      </c>
      <c r="D213" s="296">
        <v>1792.0300000000002</v>
      </c>
      <c r="E213" s="296">
        <v>10.37</v>
      </c>
      <c r="F213" s="190">
        <v>-3.7017550710310876E-2</v>
      </c>
      <c r="G213" s="47"/>
      <c r="H213" s="5"/>
      <c r="I213" s="5"/>
    </row>
    <row r="214" spans="2:9" ht="10.5" customHeight="1" x14ac:dyDescent="0.2">
      <c r="B214" s="16" t="s">
        <v>116</v>
      </c>
      <c r="C214" s="295">
        <v>7886.380000000001</v>
      </c>
      <c r="D214" s="296"/>
      <c r="E214" s="296"/>
      <c r="F214" s="190">
        <v>-0.30372312717962302</v>
      </c>
      <c r="G214" s="47"/>
      <c r="H214" s="5"/>
      <c r="I214" s="5"/>
    </row>
    <row r="215" spans="2:9" ht="10.5" customHeight="1" x14ac:dyDescent="0.2">
      <c r="B215" s="16" t="s">
        <v>117</v>
      </c>
      <c r="C215" s="295">
        <v>6995.27</v>
      </c>
      <c r="D215" s="296"/>
      <c r="E215" s="296"/>
      <c r="F215" s="190">
        <v>-0.24213809563533895</v>
      </c>
      <c r="G215" s="47"/>
      <c r="H215" s="5"/>
      <c r="I215" s="5"/>
    </row>
    <row r="216" spans="2:9" ht="10.5" customHeight="1" x14ac:dyDescent="0.2">
      <c r="B216" s="16" t="s">
        <v>118</v>
      </c>
      <c r="C216" s="295"/>
      <c r="D216" s="296"/>
      <c r="E216" s="296"/>
      <c r="F216" s="190"/>
      <c r="G216" s="47"/>
      <c r="H216" s="5"/>
      <c r="I216" s="5"/>
    </row>
    <row r="217" spans="2:9" ht="10.5" customHeight="1" x14ac:dyDescent="0.2">
      <c r="B217" s="16" t="s">
        <v>100</v>
      </c>
      <c r="C217" s="295">
        <v>41494.740000000005</v>
      </c>
      <c r="D217" s="296"/>
      <c r="E217" s="296">
        <v>279.8</v>
      </c>
      <c r="F217" s="190">
        <v>-0.16799039799362003</v>
      </c>
      <c r="G217" s="20"/>
      <c r="H217" s="5"/>
      <c r="I217" s="5"/>
    </row>
    <row r="218" spans="2:9" ht="10.5" customHeight="1" x14ac:dyDescent="0.2">
      <c r="B218" s="16" t="s">
        <v>107</v>
      </c>
      <c r="C218" s="295">
        <v>1350719.3700000003</v>
      </c>
      <c r="D218" s="296">
        <v>1350719.3700000003</v>
      </c>
      <c r="E218" s="296">
        <v>2096.35</v>
      </c>
      <c r="F218" s="190">
        <v>0.1333684607908181</v>
      </c>
      <c r="G218" s="47"/>
      <c r="H218" s="5"/>
      <c r="I218" s="5"/>
    </row>
    <row r="219" spans="2:9" ht="10.5" customHeight="1" x14ac:dyDescent="0.2">
      <c r="B219" s="33" t="s">
        <v>110</v>
      </c>
      <c r="C219" s="289">
        <v>353101.51000000007</v>
      </c>
      <c r="D219" s="290">
        <v>353101.51000000007</v>
      </c>
      <c r="E219" s="290">
        <v>391.77</v>
      </c>
      <c r="F219" s="179">
        <v>0.13169516538111004</v>
      </c>
      <c r="G219" s="47"/>
      <c r="H219" s="5"/>
      <c r="I219" s="5"/>
    </row>
    <row r="220" spans="2:9" ht="10.5" customHeight="1" x14ac:dyDescent="0.2">
      <c r="B220" s="33" t="s">
        <v>109</v>
      </c>
      <c r="C220" s="295">
        <v>991217.8600000001</v>
      </c>
      <c r="D220" s="296">
        <v>991217.8600000001</v>
      </c>
      <c r="E220" s="296">
        <v>1704.58</v>
      </c>
      <c r="F220" s="190">
        <v>0.13163947127541653</v>
      </c>
      <c r="G220" s="47"/>
      <c r="H220" s="5"/>
      <c r="I220" s="5"/>
    </row>
    <row r="221" spans="2:9" ht="10.5" customHeight="1" x14ac:dyDescent="0.2">
      <c r="B221" s="33" t="s">
        <v>112</v>
      </c>
      <c r="C221" s="295">
        <v>6400</v>
      </c>
      <c r="D221" s="296">
        <v>6400</v>
      </c>
      <c r="E221" s="296"/>
      <c r="F221" s="190">
        <v>0.66233766233766245</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1946.4699999999998</v>
      </c>
      <c r="D227" s="296"/>
      <c r="E227" s="296"/>
      <c r="F227" s="190"/>
      <c r="G227" s="47"/>
      <c r="H227" s="5"/>
      <c r="I227" s="5"/>
    </row>
    <row r="228" spans="1:9" ht="10.5" customHeight="1" x14ac:dyDescent="0.2">
      <c r="B228" s="16" t="s">
        <v>114</v>
      </c>
      <c r="C228" s="295">
        <v>237.8</v>
      </c>
      <c r="D228" s="296"/>
      <c r="E228" s="296"/>
      <c r="F228" s="190">
        <v>-0.31192129629629628</v>
      </c>
      <c r="G228" s="47"/>
      <c r="H228" s="5"/>
      <c r="I228" s="5"/>
    </row>
    <row r="229" spans="1:9" ht="10.5" customHeight="1" x14ac:dyDescent="0.2">
      <c r="B229" s="16" t="s">
        <v>123</v>
      </c>
      <c r="C229" s="295">
        <v>396.65000000000003</v>
      </c>
      <c r="D229" s="296"/>
      <c r="E229" s="296"/>
      <c r="F229" s="190">
        <v>-5.243669374104154E-2</v>
      </c>
      <c r="G229" s="47"/>
      <c r="H229" s="5"/>
      <c r="I229" s="5"/>
    </row>
    <row r="230" spans="1:9" ht="10.5" customHeight="1" x14ac:dyDescent="0.2">
      <c r="B230" s="16" t="s">
        <v>95</v>
      </c>
      <c r="C230" s="295">
        <v>4215</v>
      </c>
      <c r="D230" s="296">
        <v>2963.8</v>
      </c>
      <c r="E230" s="296"/>
      <c r="F230" s="190">
        <v>1.2490992073024287E-2</v>
      </c>
      <c r="G230" s="47"/>
      <c r="H230" s="5"/>
      <c r="I230" s="5"/>
    </row>
    <row r="231" spans="1:9" ht="10.5" customHeight="1" x14ac:dyDescent="0.2">
      <c r="B231" s="16" t="s">
        <v>381</v>
      </c>
      <c r="C231" s="295">
        <v>94613.6</v>
      </c>
      <c r="D231" s="296"/>
      <c r="E231" s="296">
        <v>48</v>
      </c>
      <c r="F231" s="190">
        <v>3.2891895562347395E-2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56119.87</v>
      </c>
      <c r="D240" s="296">
        <v>2400</v>
      </c>
      <c r="E240" s="296">
        <v>280</v>
      </c>
      <c r="F240" s="190">
        <v>3.9512109825486919E-2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c r="D245" s="296"/>
      <c r="E245" s="296"/>
      <c r="F245" s="190"/>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1268</v>
      </c>
      <c r="D248" s="296">
        <v>680</v>
      </c>
      <c r="E248" s="296"/>
      <c r="F248" s="190">
        <v>-0.13358387427400065</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-543467</v>
      </c>
      <c r="D250" s="296">
        <v>-2180</v>
      </c>
      <c r="E250" s="296">
        <v>-544</v>
      </c>
      <c r="F250" s="190">
        <v>0.8678858784752177</v>
      </c>
      <c r="G250" s="266"/>
      <c r="H250" s="267"/>
      <c r="I250" s="47"/>
    </row>
    <row r="251" spans="1:9" s="28" customFormat="1" ht="15" customHeight="1" x14ac:dyDescent="0.2">
      <c r="A251" s="24"/>
      <c r="B251" s="263" t="s">
        <v>253</v>
      </c>
      <c r="C251" s="299">
        <v>14738715.030000001</v>
      </c>
      <c r="D251" s="300">
        <v>4640416.9600000009</v>
      </c>
      <c r="E251" s="300">
        <v>23270.11</v>
      </c>
      <c r="F251" s="234">
        <v>4.2254478225160819E-2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DE SEPTEMBRE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867798.31</v>
      </c>
      <c r="D267" s="302">
        <v>1249.6500000000015</v>
      </c>
      <c r="E267" s="302">
        <v>3224.3999999999996</v>
      </c>
      <c r="F267" s="239">
        <v>-1.1286801795852508E-2</v>
      </c>
      <c r="G267" s="20"/>
      <c r="H267" s="5"/>
      <c r="I267" s="5"/>
    </row>
    <row r="268" spans="1:9" ht="10.5" customHeight="1" x14ac:dyDescent="0.2">
      <c r="A268" s="2"/>
      <c r="B268" s="37" t="s">
        <v>126</v>
      </c>
      <c r="C268" s="301">
        <v>3027.1000000000004</v>
      </c>
      <c r="D268" s="302"/>
      <c r="E268" s="302"/>
      <c r="F268" s="239"/>
      <c r="G268" s="20"/>
      <c r="H268" s="5"/>
      <c r="I268" s="5"/>
    </row>
    <row r="269" spans="1:9" ht="10.5" customHeight="1" x14ac:dyDescent="0.2">
      <c r="A269" s="2"/>
      <c r="B269" s="37" t="s">
        <v>127</v>
      </c>
      <c r="C269" s="301">
        <v>76863.55</v>
      </c>
      <c r="D269" s="302"/>
      <c r="E269" s="302">
        <v>1753.2000000000003</v>
      </c>
      <c r="F269" s="239"/>
      <c r="G269" s="20"/>
      <c r="H269" s="5"/>
      <c r="I269" s="5"/>
    </row>
    <row r="270" spans="1:9" ht="10.5" customHeight="1" x14ac:dyDescent="0.2">
      <c r="A270" s="2"/>
      <c r="B270" s="37" t="s">
        <v>219</v>
      </c>
      <c r="C270" s="301">
        <v>284813.26</v>
      </c>
      <c r="D270" s="302"/>
      <c r="E270" s="302">
        <v>1389.75</v>
      </c>
      <c r="F270" s="239">
        <v>5.4508673670528474E-2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-44494.070000000022</v>
      </c>
      <c r="D277" s="302"/>
      <c r="E277" s="302">
        <v>-263.49</v>
      </c>
      <c r="F277" s="239">
        <v>0.30839205708996031</v>
      </c>
      <c r="G277" s="27"/>
      <c r="H277" s="5"/>
      <c r="I277" s="5"/>
    </row>
    <row r="278" spans="1:9" s="28" customFormat="1" ht="10.5" customHeight="1" x14ac:dyDescent="0.2">
      <c r="A278" s="54"/>
      <c r="B278" s="35" t="s">
        <v>131</v>
      </c>
      <c r="C278" s="303">
        <v>1188248.2999999998</v>
      </c>
      <c r="D278" s="304">
        <v>1249.6500000000015</v>
      </c>
      <c r="E278" s="304">
        <v>6103.86</v>
      </c>
      <c r="F278" s="237">
        <v>-8.1651600145951075E-3</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11350330.829999998</v>
      </c>
      <c r="D281" s="302">
        <v>39942.400000000001</v>
      </c>
      <c r="E281" s="302">
        <v>32547.850000000006</v>
      </c>
      <c r="F281" s="239">
        <v>4.1548114378673118E-2</v>
      </c>
      <c r="G281" s="20"/>
      <c r="H281" s="5"/>
      <c r="I281" s="5"/>
    </row>
    <row r="282" spans="1:9" ht="10.5" customHeight="1" x14ac:dyDescent="0.2">
      <c r="A282" s="2"/>
      <c r="B282" s="37" t="s">
        <v>133</v>
      </c>
      <c r="C282" s="301">
        <v>947949.1400000042</v>
      </c>
      <c r="D282" s="302">
        <v>12474.05</v>
      </c>
      <c r="E282" s="302">
        <v>2468.16</v>
      </c>
      <c r="F282" s="239">
        <v>0.42855708625991107</v>
      </c>
      <c r="G282" s="20"/>
      <c r="H282" s="5"/>
      <c r="I282" s="5"/>
    </row>
    <row r="283" spans="1:9" ht="10.5" customHeight="1" x14ac:dyDescent="0.2">
      <c r="A283" s="2"/>
      <c r="B283" s="37" t="s">
        <v>134</v>
      </c>
      <c r="C283" s="301">
        <v>18359.539999999983</v>
      </c>
      <c r="D283" s="302">
        <v>4202.9200000000019</v>
      </c>
      <c r="E283" s="302">
        <v>23.650000000000002</v>
      </c>
      <c r="F283" s="239">
        <v>-0.61107489855600572</v>
      </c>
      <c r="G283" s="20"/>
      <c r="H283" s="5"/>
      <c r="I283" s="5"/>
    </row>
    <row r="284" spans="1:9" ht="10.5" customHeight="1" x14ac:dyDescent="0.2">
      <c r="A284" s="2"/>
      <c r="B284" s="37" t="s">
        <v>220</v>
      </c>
      <c r="C284" s="301">
        <v>58677.539999999994</v>
      </c>
      <c r="D284" s="302"/>
      <c r="E284" s="302">
        <v>347.98</v>
      </c>
      <c r="F284" s="239">
        <v>-5.8697817139733099E-2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-243395.89000000007</v>
      </c>
      <c r="D289" s="302"/>
      <c r="E289" s="302">
        <v>-1079</v>
      </c>
      <c r="F289" s="239">
        <v>0.21929330290091587</v>
      </c>
      <c r="G289" s="20"/>
      <c r="H289" s="5"/>
      <c r="I289" s="5"/>
    </row>
    <row r="290" spans="1:9" ht="10.5" customHeight="1" x14ac:dyDescent="0.2">
      <c r="A290" s="2"/>
      <c r="B290" s="35" t="s">
        <v>135</v>
      </c>
      <c r="C290" s="303">
        <v>12132471.160000004</v>
      </c>
      <c r="D290" s="304">
        <v>56619.37</v>
      </c>
      <c r="E290" s="304">
        <v>34308.640000000014</v>
      </c>
      <c r="F290" s="237">
        <v>5.7589887774702309E-2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51816.069999999956</v>
      </c>
      <c r="D293" s="302">
        <v>553.02</v>
      </c>
      <c r="E293" s="302">
        <v>160.16</v>
      </c>
      <c r="F293" s="239">
        <v>7.7822973598405731E-2</v>
      </c>
      <c r="G293" s="20"/>
      <c r="H293" s="5"/>
      <c r="I293" s="5"/>
    </row>
    <row r="294" spans="1:9" ht="10.5" customHeight="1" x14ac:dyDescent="0.2">
      <c r="A294" s="2"/>
      <c r="B294" s="37" t="s">
        <v>221</v>
      </c>
      <c r="C294" s="301">
        <v>410.13</v>
      </c>
      <c r="D294" s="302"/>
      <c r="E294" s="302"/>
      <c r="F294" s="239">
        <v>5.9438933663980231E-2</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-178.7</v>
      </c>
      <c r="D298" s="302"/>
      <c r="E298" s="302"/>
      <c r="F298" s="239">
        <v>1.7939230855477106E-3</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52047.499999999956</v>
      </c>
      <c r="D300" s="304">
        <v>553.02</v>
      </c>
      <c r="E300" s="304">
        <v>160.16</v>
      </c>
      <c r="F300" s="237">
        <v>7.3509765901752289E-2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8054.2000000000007</v>
      </c>
      <c r="D303" s="302">
        <v>199.68</v>
      </c>
      <c r="E303" s="302"/>
      <c r="F303" s="239">
        <v>-0.10793754167248115</v>
      </c>
      <c r="G303" s="56"/>
      <c r="H303" s="5"/>
      <c r="I303" s="5"/>
    </row>
    <row r="304" spans="1:9" s="57" customFormat="1" ht="10.5" customHeight="1" x14ac:dyDescent="0.2">
      <c r="A304" s="6"/>
      <c r="B304" s="16" t="s">
        <v>222</v>
      </c>
      <c r="C304" s="306">
        <v>10</v>
      </c>
      <c r="D304" s="307"/>
      <c r="E304" s="307"/>
      <c r="F304" s="182">
        <v>0</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-126</v>
      </c>
      <c r="D309" s="307"/>
      <c r="E309" s="307"/>
      <c r="F309" s="182">
        <v>0.56463429777722585</v>
      </c>
      <c r="G309" s="56"/>
      <c r="H309" s="5"/>
    </row>
    <row r="310" spans="1:9" s="57" customFormat="1" ht="10.5" customHeight="1" x14ac:dyDescent="0.2">
      <c r="A310" s="6"/>
      <c r="B310" s="35" t="s">
        <v>142</v>
      </c>
      <c r="C310" s="308">
        <v>7938.2000000000007</v>
      </c>
      <c r="D310" s="309">
        <v>199.68</v>
      </c>
      <c r="E310" s="309"/>
      <c r="F310" s="182">
        <v>-0.11386314899963235</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86.35</v>
      </c>
      <c r="D313" s="307"/>
      <c r="E313" s="307"/>
      <c r="F313" s="182"/>
      <c r="G313" s="56"/>
      <c r="H313" s="5"/>
      <c r="I313" s="57"/>
    </row>
    <row r="314" spans="1:9" s="57" customFormat="1" ht="10.5" customHeight="1" x14ac:dyDescent="0.2">
      <c r="A314" s="6"/>
      <c r="B314" s="37" t="s">
        <v>179</v>
      </c>
      <c r="C314" s="306">
        <v>100.2</v>
      </c>
      <c r="D314" s="307"/>
      <c r="E314" s="307"/>
      <c r="F314" s="182"/>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-2.09</v>
      </c>
      <c r="D318" s="307"/>
      <c r="E318" s="307"/>
      <c r="F318" s="182">
        <v>-0.62943262411347523</v>
      </c>
      <c r="G318" s="59"/>
      <c r="H318" s="5"/>
    </row>
    <row r="319" spans="1:9" s="60" customFormat="1" ht="10.5" customHeight="1" x14ac:dyDescent="0.2">
      <c r="A319" s="24"/>
      <c r="B319" s="35" t="s">
        <v>143</v>
      </c>
      <c r="C319" s="308">
        <v>184.46</v>
      </c>
      <c r="D319" s="309"/>
      <c r="E319" s="309"/>
      <c r="F319" s="183"/>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31960</v>
      </c>
      <c r="D321" s="309"/>
      <c r="E321" s="309">
        <v>120</v>
      </c>
      <c r="F321" s="183"/>
      <c r="G321" s="56"/>
      <c r="H321" s="5"/>
    </row>
    <row r="322" spans="1:9" s="60" customFormat="1" ht="10.5" customHeight="1" x14ac:dyDescent="0.2">
      <c r="A322" s="6"/>
      <c r="B322" s="35" t="s">
        <v>467</v>
      </c>
      <c r="C322" s="306">
        <v>31960</v>
      </c>
      <c r="D322" s="307"/>
      <c r="E322" s="307">
        <v>120</v>
      </c>
      <c r="F322" s="182"/>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13.08</v>
      </c>
      <c r="D324" s="307"/>
      <c r="E324" s="307"/>
      <c r="F324" s="182"/>
      <c r="G324" s="56"/>
      <c r="H324" s="5"/>
      <c r="I324" s="57"/>
    </row>
    <row r="325" spans="1:9" s="57" customFormat="1" ht="10.5" customHeight="1" x14ac:dyDescent="0.2">
      <c r="A325" s="6"/>
      <c r="B325" s="37" t="s">
        <v>224</v>
      </c>
      <c r="C325" s="306">
        <v>3.5700000000000003</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16.649999999999999</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14046.330000000009</v>
      </c>
      <c r="D331" s="307"/>
      <c r="E331" s="307">
        <v>25.2</v>
      </c>
      <c r="F331" s="182">
        <v>-0.24575323296634921</v>
      </c>
      <c r="G331" s="56"/>
      <c r="H331" s="5"/>
    </row>
    <row r="332" spans="1:9" s="60" customFormat="1" ht="11.25" customHeight="1" x14ac:dyDescent="0.2">
      <c r="A332" s="6"/>
      <c r="B332" s="37" t="s">
        <v>126</v>
      </c>
      <c r="C332" s="306"/>
      <c r="D332" s="307"/>
      <c r="E332" s="307"/>
      <c r="F332" s="182"/>
      <c r="G332" s="56"/>
      <c r="H332" s="5"/>
      <c r="I332" s="57"/>
    </row>
    <row r="333" spans="1:9" s="57" customFormat="1" ht="10.5" customHeight="1" x14ac:dyDescent="0.2">
      <c r="A333" s="6"/>
      <c r="B333" s="37" t="s">
        <v>127</v>
      </c>
      <c r="C333" s="306">
        <v>412.2</v>
      </c>
      <c r="D333" s="307"/>
      <c r="E333" s="307"/>
      <c r="F333" s="182"/>
      <c r="G333" s="56"/>
      <c r="H333" s="5"/>
    </row>
    <row r="334" spans="1:9" s="57" customFormat="1" ht="10.5" customHeight="1" x14ac:dyDescent="0.2">
      <c r="A334" s="6"/>
      <c r="B334" s="37" t="s">
        <v>133</v>
      </c>
      <c r="C334" s="306">
        <v>2205.5499999999997</v>
      </c>
      <c r="D334" s="307"/>
      <c r="E334" s="307"/>
      <c r="F334" s="182">
        <v>-0.53432076348127189</v>
      </c>
      <c r="G334" s="56"/>
      <c r="H334" s="5"/>
    </row>
    <row r="335" spans="1:9" s="57" customFormat="1" ht="10.5" customHeight="1" x14ac:dyDescent="0.2">
      <c r="A335" s="6"/>
      <c r="B335" s="37" t="s">
        <v>134</v>
      </c>
      <c r="C335" s="306">
        <v>2168.9299999999998</v>
      </c>
      <c r="D335" s="307"/>
      <c r="E335" s="307"/>
      <c r="F335" s="182"/>
      <c r="G335" s="56"/>
      <c r="H335" s="5"/>
    </row>
    <row r="336" spans="1:9" s="57" customFormat="1" ht="10.5" customHeight="1" x14ac:dyDescent="0.2">
      <c r="A336" s="6"/>
      <c r="B336" s="37" t="s">
        <v>24</v>
      </c>
      <c r="C336" s="306">
        <v>23990.370000000006</v>
      </c>
      <c r="D336" s="307"/>
      <c r="E336" s="307"/>
      <c r="F336" s="182">
        <v>-4.1680081873372243E-2</v>
      </c>
      <c r="G336" s="56"/>
      <c r="H336" s="5"/>
    </row>
    <row r="337" spans="1:9" s="57" customFormat="1" ht="10.5" customHeight="1" x14ac:dyDescent="0.2">
      <c r="A337" s="6"/>
      <c r="B337" s="37" t="s">
        <v>138</v>
      </c>
      <c r="C337" s="306">
        <v>285.74</v>
      </c>
      <c r="D337" s="307"/>
      <c r="E337" s="307"/>
      <c r="F337" s="182"/>
      <c r="G337" s="56"/>
      <c r="H337" s="5"/>
    </row>
    <row r="338" spans="1:9" s="57" customFormat="1" ht="10.5" customHeight="1" x14ac:dyDescent="0.2">
      <c r="A338" s="6"/>
      <c r="B338" s="37" t="s">
        <v>34</v>
      </c>
      <c r="C338" s="306">
        <v>1253.4599999999998</v>
      </c>
      <c r="D338" s="307"/>
      <c r="E338" s="307"/>
      <c r="F338" s="182">
        <v>-0.53147637309650375</v>
      </c>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5088.78</v>
      </c>
      <c r="D340" s="307"/>
      <c r="E340" s="307">
        <v>27</v>
      </c>
      <c r="F340" s="182">
        <v>-9.4753470202421752E-2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190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-1521.9799999999998</v>
      </c>
      <c r="D347" s="309"/>
      <c r="E347" s="309">
        <v>-4</v>
      </c>
      <c r="F347" s="183">
        <v>0.1962994403571654</v>
      </c>
      <c r="G347" s="59"/>
    </row>
    <row r="348" spans="1:9" s="60" customFormat="1" ht="10.5" customHeight="1" x14ac:dyDescent="0.2">
      <c r="A348" s="24"/>
      <c r="B348" s="35" t="s">
        <v>246</v>
      </c>
      <c r="C348" s="308">
        <v>48155.380000000005</v>
      </c>
      <c r="D348" s="309"/>
      <c r="E348" s="309">
        <v>48.2</v>
      </c>
      <c r="F348" s="183">
        <v>-0.1672330808968181</v>
      </c>
      <c r="G348" s="56"/>
      <c r="H348" s="5"/>
    </row>
    <row r="349" spans="1:9" s="60" customFormat="1" ht="10.5" customHeight="1" x14ac:dyDescent="0.2">
      <c r="A349" s="6"/>
      <c r="B349" s="35" t="s">
        <v>8</v>
      </c>
      <c r="C349" s="306">
        <v>13461021.65</v>
      </c>
      <c r="D349" s="307">
        <v>58621.72</v>
      </c>
      <c r="E349" s="307">
        <v>40740.860000000008</v>
      </c>
      <c r="F349" s="182">
        <v>5.1866649156995681E-2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157189.76999999996</v>
      </c>
      <c r="D352" s="307">
        <v>62097.440000000002</v>
      </c>
      <c r="E352" s="307">
        <v>571.44000000000005</v>
      </c>
      <c r="F352" s="182">
        <v>-4.0871596931906007E-2</v>
      </c>
      <c r="G352" s="59"/>
      <c r="H352" s="5"/>
    </row>
    <row r="353" spans="1:9" s="60" customFormat="1" ht="10.5" customHeight="1" x14ac:dyDescent="0.2">
      <c r="A353" s="24"/>
      <c r="B353" s="37" t="s">
        <v>442</v>
      </c>
      <c r="C353" s="306">
        <v>68.400000000000006</v>
      </c>
      <c r="D353" s="307">
        <v>-7.56</v>
      </c>
      <c r="E353" s="307"/>
      <c r="F353" s="182">
        <v>-0.51530612244897955</v>
      </c>
      <c r="G353" s="59"/>
      <c r="H353" s="5"/>
    </row>
    <row r="354" spans="1:9" s="60" customFormat="1" ht="10.5" customHeight="1" x14ac:dyDescent="0.2">
      <c r="A354" s="24"/>
      <c r="B354" s="37" t="s">
        <v>147</v>
      </c>
      <c r="C354" s="306">
        <v>388.8599999999999</v>
      </c>
      <c r="D354" s="307">
        <v>90.240000000000009</v>
      </c>
      <c r="E354" s="307"/>
      <c r="F354" s="182">
        <v>-0.21162111750871748</v>
      </c>
      <c r="G354" s="59"/>
      <c r="H354" s="5"/>
    </row>
    <row r="355" spans="1:9" s="60" customFormat="1" ht="10.5" customHeight="1" x14ac:dyDescent="0.2">
      <c r="A355" s="24"/>
      <c r="B355" s="37" t="s">
        <v>148</v>
      </c>
      <c r="C355" s="306">
        <v>2665.8099999999936</v>
      </c>
      <c r="D355" s="307">
        <v>731.48999999999933</v>
      </c>
      <c r="E355" s="307">
        <v>3.7800000000000002</v>
      </c>
      <c r="F355" s="182">
        <v>-0.11791819150414706</v>
      </c>
      <c r="G355" s="59"/>
      <c r="H355" s="5"/>
    </row>
    <row r="356" spans="1:9" s="60" customFormat="1" ht="10.5" customHeight="1" x14ac:dyDescent="0.2">
      <c r="A356" s="24"/>
      <c r="B356" s="37" t="s">
        <v>125</v>
      </c>
      <c r="C356" s="306">
        <v>1312.8900000000006</v>
      </c>
      <c r="D356" s="307">
        <v>311.25</v>
      </c>
      <c r="E356" s="307">
        <v>24.32</v>
      </c>
      <c r="F356" s="182">
        <v>0.25443340340149123</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140.19000000000005</v>
      </c>
      <c r="D358" s="307"/>
      <c r="E358" s="307"/>
      <c r="F358" s="182">
        <v>-0.10593112244897929</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-12700</v>
      </c>
      <c r="D360" s="307">
        <v>-8</v>
      </c>
      <c r="E360" s="307">
        <v>-43</v>
      </c>
      <c r="F360" s="182">
        <v>0.57178217821782185</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149065.91999999998</v>
      </c>
      <c r="D363" s="312">
        <v>63214.86</v>
      </c>
      <c r="E363" s="312">
        <v>556.54000000000008</v>
      </c>
      <c r="F363" s="184">
        <v>-7.221197888217612E-2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DE SEPTEMBRE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1868861.2100000004</v>
      </c>
      <c r="D377" s="309">
        <v>99.25</v>
      </c>
      <c r="E377" s="309">
        <v>5213.5300000000007</v>
      </c>
      <c r="F377" s="183">
        <v>-3.9729993537861885E-2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85266.790000000008</v>
      </c>
      <c r="D383" s="313">
        <v>85266.790000000008</v>
      </c>
      <c r="E383" s="313"/>
      <c r="F383" s="185"/>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22.009999999999998</v>
      </c>
      <c r="D386" s="307"/>
      <c r="E386" s="307"/>
      <c r="F386" s="182"/>
      <c r="G386" s="66"/>
      <c r="H386" s="5"/>
    </row>
    <row r="387" spans="1:11" s="57" customFormat="1" ht="10.5" customHeight="1" x14ac:dyDescent="0.2">
      <c r="A387" s="6"/>
      <c r="B387" s="37" t="s">
        <v>79</v>
      </c>
      <c r="C387" s="306">
        <v>3085.55</v>
      </c>
      <c r="D387" s="307"/>
      <c r="E387" s="307">
        <v>20</v>
      </c>
      <c r="F387" s="182">
        <v>6.8155933353411857E-2</v>
      </c>
      <c r="G387" s="56"/>
      <c r="H387" s="5"/>
    </row>
    <row r="388" spans="1:11" s="57" customFormat="1" ht="10.5" customHeight="1" x14ac:dyDescent="0.2">
      <c r="A388" s="6"/>
      <c r="B388" s="16" t="s">
        <v>432</v>
      </c>
      <c r="C388" s="306">
        <v>184615.85000000289</v>
      </c>
      <c r="D388" s="313"/>
      <c r="E388" s="313">
        <v>435.4199999999999</v>
      </c>
      <c r="F388" s="185">
        <v>-2.1281327507826187E-2</v>
      </c>
      <c r="G388" s="59"/>
      <c r="H388" s="5"/>
    </row>
    <row r="389" spans="1:11" s="57" customFormat="1" ht="10.5" customHeight="1" x14ac:dyDescent="0.2">
      <c r="A389" s="6"/>
      <c r="B389" s="563" t="s">
        <v>440</v>
      </c>
      <c r="C389" s="306">
        <v>421.06</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6353.0199999999977</v>
      </c>
      <c r="D391" s="313"/>
      <c r="E391" s="313">
        <v>99.73</v>
      </c>
      <c r="F391" s="185">
        <v>-0.24403817755824952</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53.600000000000072</v>
      </c>
      <c r="D393" s="313"/>
      <c r="E393" s="313"/>
      <c r="F393" s="185">
        <v>-0.12987012987012969</v>
      </c>
      <c r="G393" s="59"/>
      <c r="H393" s="5"/>
    </row>
    <row r="394" spans="1:11" s="60" customFormat="1" ht="10.5" customHeight="1" x14ac:dyDescent="0.2">
      <c r="A394" s="6"/>
      <c r="B394" s="16" t="s">
        <v>280</v>
      </c>
      <c r="C394" s="306">
        <v>-191008.40999999933</v>
      </c>
      <c r="D394" s="313"/>
      <c r="E394" s="313">
        <v>-393.74</v>
      </c>
      <c r="F394" s="185">
        <v>0.38686621461658688</v>
      </c>
      <c r="G394" s="56"/>
      <c r="H394" s="5"/>
      <c r="J394" s="57"/>
      <c r="K394" s="57"/>
    </row>
    <row r="395" spans="1:11" s="57" customFormat="1" x14ac:dyDescent="0.2">
      <c r="A395" s="6"/>
      <c r="B395" s="29" t="s">
        <v>156</v>
      </c>
      <c r="C395" s="308">
        <v>1957670.6800000041</v>
      </c>
      <c r="D395" s="315">
        <v>85366.040000000008</v>
      </c>
      <c r="E395" s="315">
        <v>5374.9400000000005</v>
      </c>
      <c r="F395" s="186">
        <v>-3.4191599601579692E-2</v>
      </c>
      <c r="G395" s="59"/>
      <c r="J395" s="60"/>
      <c r="K395" s="60"/>
    </row>
    <row r="396" spans="1:11" s="57" customFormat="1" x14ac:dyDescent="0.2">
      <c r="A396" s="24"/>
      <c r="B396" s="29" t="s">
        <v>153</v>
      </c>
      <c r="C396" s="308"/>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1007730.1500000007</v>
      </c>
      <c r="D399" s="318"/>
      <c r="E399" s="318">
        <v>4803.34</v>
      </c>
      <c r="F399" s="281">
        <v>-4.0288990366985966E-2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730398.48999999906</v>
      </c>
      <c r="D401" s="318"/>
      <c r="E401" s="318">
        <v>987.63000000000011</v>
      </c>
      <c r="F401" s="281">
        <v>-1.2994460190231316E-2</v>
      </c>
      <c r="G401" s="282"/>
      <c r="H401" s="283"/>
      <c r="I401" s="5"/>
    </row>
    <row r="402" spans="1:11" s="28" customFormat="1" ht="10.5" customHeight="1" x14ac:dyDescent="0.2">
      <c r="A402" s="2"/>
      <c r="B402" s="16" t="s">
        <v>258</v>
      </c>
      <c r="C402" s="317">
        <v>124.89</v>
      </c>
      <c r="D402" s="318"/>
      <c r="E402" s="318"/>
      <c r="F402" s="281"/>
      <c r="G402" s="282"/>
      <c r="H402" s="283"/>
      <c r="J402" s="5"/>
      <c r="K402" s="5"/>
    </row>
    <row r="403" spans="1:11" ht="10.5" customHeight="1" x14ac:dyDescent="0.2">
      <c r="A403" s="2"/>
      <c r="B403" s="67" t="s">
        <v>259</v>
      </c>
      <c r="C403" s="317">
        <v>6517.99</v>
      </c>
      <c r="D403" s="318"/>
      <c r="E403" s="318"/>
      <c r="F403" s="281">
        <v>0.31227211870463756</v>
      </c>
      <c r="G403" s="282"/>
      <c r="H403" s="283"/>
      <c r="I403" s="5"/>
      <c r="J403" s="28"/>
      <c r="K403" s="28"/>
    </row>
    <row r="404" spans="1:11" ht="10.5" customHeight="1" x14ac:dyDescent="0.2">
      <c r="A404" s="2"/>
      <c r="B404" s="67" t="s">
        <v>260</v>
      </c>
      <c r="C404" s="317"/>
      <c r="D404" s="318"/>
      <c r="E404" s="318"/>
      <c r="F404" s="281"/>
      <c r="G404" s="282"/>
      <c r="H404" s="283"/>
      <c r="I404" s="5"/>
    </row>
    <row r="405" spans="1:11" ht="10.5" customHeight="1" x14ac:dyDescent="0.2">
      <c r="A405" s="2"/>
      <c r="B405" s="67" t="s">
        <v>261</v>
      </c>
      <c r="C405" s="317">
        <v>691.21</v>
      </c>
      <c r="D405" s="318"/>
      <c r="E405" s="318"/>
      <c r="F405" s="281"/>
      <c r="G405" s="282"/>
      <c r="H405" s="283"/>
      <c r="I405" s="5"/>
    </row>
    <row r="406" spans="1:11" ht="10.5" customHeight="1" x14ac:dyDescent="0.2">
      <c r="A406" s="2"/>
      <c r="B406" s="67" t="s">
        <v>262</v>
      </c>
      <c r="C406" s="317">
        <v>128869.59</v>
      </c>
      <c r="D406" s="318"/>
      <c r="E406" s="318">
        <v>2857.78</v>
      </c>
      <c r="F406" s="281">
        <v>-0.23250251133338451</v>
      </c>
      <c r="G406" s="284"/>
      <c r="H406" s="283"/>
      <c r="I406" s="5"/>
    </row>
    <row r="407" spans="1:11" ht="10.5" customHeight="1" x14ac:dyDescent="0.2">
      <c r="A407" s="2"/>
      <c r="B407" s="67" t="s">
        <v>264</v>
      </c>
      <c r="C407" s="317">
        <v>267175.17000000004</v>
      </c>
      <c r="D407" s="318"/>
      <c r="E407" s="318"/>
      <c r="F407" s="281">
        <v>5.2725818360574772E-2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19549.939999999991</v>
      </c>
      <c r="D413" s="318"/>
      <c r="E413" s="318">
        <v>252.03</v>
      </c>
      <c r="F413" s="281"/>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157191.61999999965</v>
      </c>
      <c r="D415" s="318"/>
      <c r="E415" s="318">
        <v>376.53000000000003</v>
      </c>
      <c r="F415" s="281">
        <v>-4.5360545004300534E-2</v>
      </c>
      <c r="G415" s="70"/>
      <c r="H415" s="283"/>
      <c r="I415" s="5"/>
    </row>
    <row r="416" spans="1:11" ht="13.5" customHeight="1" x14ac:dyDescent="0.2">
      <c r="A416" s="54"/>
      <c r="B416" s="29" t="s">
        <v>155</v>
      </c>
      <c r="C416" s="308">
        <v>2318249.0499999998</v>
      </c>
      <c r="D416" s="315"/>
      <c r="E416" s="315">
        <v>9277.3100000000013</v>
      </c>
      <c r="F416" s="186">
        <v>-5.2882000259452777E-2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551583.19000000006</v>
      </c>
      <c r="D423" s="315"/>
      <c r="E423" s="315">
        <v>1024.54</v>
      </c>
      <c r="F423" s="186">
        <v>6.5160926852652512E-2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43427.62</v>
      </c>
      <c r="D425" s="313"/>
      <c r="E425" s="313">
        <v>298.27000000000004</v>
      </c>
      <c r="F425" s="185">
        <v>-1.5732819482804472E-2</v>
      </c>
      <c r="G425" s="69"/>
      <c r="H425" s="5"/>
      <c r="I425" s="5"/>
    </row>
    <row r="426" spans="1:9" ht="10.5" customHeight="1" x14ac:dyDescent="0.2">
      <c r="A426" s="2"/>
      <c r="B426" s="75" t="s">
        <v>159</v>
      </c>
      <c r="C426" s="306">
        <v>899075.62000000023</v>
      </c>
      <c r="D426" s="313"/>
      <c r="E426" s="313">
        <v>1717.9299999999998</v>
      </c>
      <c r="F426" s="185">
        <v>3.5714479493282214E-2</v>
      </c>
      <c r="G426" s="69"/>
      <c r="H426" s="5"/>
      <c r="I426" s="5"/>
    </row>
    <row r="427" spans="1:9" ht="10.5" customHeight="1" x14ac:dyDescent="0.2">
      <c r="A427" s="2"/>
      <c r="B427" s="75" t="s">
        <v>26</v>
      </c>
      <c r="C427" s="306">
        <v>862899.00000000058</v>
      </c>
      <c r="D427" s="313"/>
      <c r="E427" s="313">
        <v>3340.11</v>
      </c>
      <c r="F427" s="185">
        <v>-1.2678438509807766E-3</v>
      </c>
      <c r="G427" s="69"/>
      <c r="H427" s="5"/>
      <c r="I427" s="5"/>
    </row>
    <row r="428" spans="1:9" ht="10.5" customHeight="1" x14ac:dyDescent="0.2">
      <c r="A428" s="2"/>
      <c r="B428" s="75" t="s">
        <v>27</v>
      </c>
      <c r="C428" s="306">
        <v>2451882.0600000019</v>
      </c>
      <c r="D428" s="313"/>
      <c r="E428" s="313">
        <v>-3159.34</v>
      </c>
      <c r="F428" s="185">
        <v>3.7502940015160968E-2</v>
      </c>
      <c r="G428" s="69"/>
      <c r="H428" s="5"/>
      <c r="I428" s="5"/>
    </row>
    <row r="429" spans="1:9" ht="10.5" customHeight="1" x14ac:dyDescent="0.2">
      <c r="A429" s="2"/>
      <c r="B429" s="75" t="s">
        <v>274</v>
      </c>
      <c r="C429" s="306">
        <v>158942.85999999999</v>
      </c>
      <c r="D429" s="313"/>
      <c r="E429" s="313">
        <v>360</v>
      </c>
      <c r="F429" s="185">
        <v>0.17444251006374989</v>
      </c>
      <c r="G429" s="69"/>
      <c r="H429" s="5"/>
      <c r="I429" s="5"/>
    </row>
    <row r="430" spans="1:9" ht="10.5" customHeight="1" x14ac:dyDescent="0.2">
      <c r="A430" s="2"/>
      <c r="B430" s="75" t="s">
        <v>273</v>
      </c>
      <c r="C430" s="306"/>
      <c r="D430" s="313"/>
      <c r="E430" s="313"/>
      <c r="F430" s="185"/>
      <c r="G430" s="69"/>
      <c r="H430" s="5"/>
      <c r="I430" s="5"/>
    </row>
    <row r="431" spans="1:9" ht="10.5" hidden="1" customHeight="1" x14ac:dyDescent="0.2">
      <c r="A431" s="2"/>
      <c r="B431" s="75" t="s">
        <v>49</v>
      </c>
      <c r="C431" s="306">
        <v>17649.68</v>
      </c>
      <c r="D431" s="313"/>
      <c r="E431" s="313"/>
      <c r="F431" s="185">
        <v>-0.31250878855619957</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20668.420000000002</v>
      </c>
      <c r="D434" s="313"/>
      <c r="E434" s="313"/>
      <c r="F434" s="185">
        <v>-8.1418661115350455E-2</v>
      </c>
      <c r="G434" s="69"/>
      <c r="H434" s="5"/>
      <c r="I434" s="5"/>
    </row>
    <row r="435" spans="1:10" ht="10.5" customHeight="1" x14ac:dyDescent="0.2">
      <c r="A435" s="2"/>
      <c r="B435" s="37" t="s">
        <v>280</v>
      </c>
      <c r="C435" s="306">
        <v>-18615.849999999995</v>
      </c>
      <c r="D435" s="313"/>
      <c r="E435" s="313">
        <v>-33.03</v>
      </c>
      <c r="F435" s="185">
        <v>-5.0592466490479326E-2</v>
      </c>
      <c r="G435" s="70"/>
      <c r="H435" s="5"/>
      <c r="I435" s="5"/>
    </row>
    <row r="436" spans="1:10" ht="10.5" customHeight="1" x14ac:dyDescent="0.2">
      <c r="A436" s="54"/>
      <c r="B436" s="35" t="s">
        <v>160</v>
      </c>
      <c r="C436" s="308">
        <v>4435929.410000002</v>
      </c>
      <c r="D436" s="315"/>
      <c r="E436" s="315">
        <v>2523.94</v>
      </c>
      <c r="F436" s="186">
        <v>3.0810337711504987E-2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v>-75</v>
      </c>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-2.3087499999999999</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8.4860939999999996</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176433.03</v>
      </c>
      <c r="D444" s="315"/>
      <c r="E444" s="315"/>
      <c r="F444" s="186">
        <v>0.4682220637956207</v>
      </c>
      <c r="G444" s="69"/>
      <c r="H444" s="5"/>
      <c r="I444" s="80"/>
    </row>
    <row r="445" spans="1:10" s="80" customFormat="1" ht="12.75" x14ac:dyDescent="0.2">
      <c r="A445" s="2"/>
      <c r="B445" s="78" t="s">
        <v>161</v>
      </c>
      <c r="C445" s="306">
        <v>5163876.8073440026</v>
      </c>
      <c r="D445" s="313"/>
      <c r="E445" s="313">
        <v>3548.48</v>
      </c>
      <c r="F445" s="185">
        <v>4.5033597203731013E-2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63024773.039999999</v>
      </c>
      <c r="D448" s="313"/>
      <c r="E448" s="313">
        <v>1212.68</v>
      </c>
      <c r="F448" s="185">
        <v>4.2030016325923736E-2</v>
      </c>
      <c r="G448" s="69"/>
      <c r="H448" s="5"/>
      <c r="I448" s="5"/>
    </row>
    <row r="449" spans="1:10" x14ac:dyDescent="0.2">
      <c r="A449" s="2"/>
      <c r="B449" s="76" t="s">
        <v>76</v>
      </c>
      <c r="C449" s="306">
        <v>332445716.34000045</v>
      </c>
      <c r="D449" s="313"/>
      <c r="E449" s="313">
        <v>2508.88</v>
      </c>
      <c r="F449" s="185">
        <v>0.11924504799573166</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395470489.38000047</v>
      </c>
      <c r="D451" s="315"/>
      <c r="E451" s="315">
        <v>3721.5600000000004</v>
      </c>
      <c r="F451" s="186">
        <v>0.10617521512481187</v>
      </c>
      <c r="G451" s="70"/>
      <c r="H451" s="5"/>
      <c r="I451" s="5"/>
    </row>
    <row r="452" spans="1:10" ht="12.75" x14ac:dyDescent="0.2">
      <c r="A452" s="54"/>
      <c r="B452" s="52" t="s">
        <v>157</v>
      </c>
      <c r="C452" s="308">
        <v>418520373.48734444</v>
      </c>
      <c r="D452" s="315">
        <v>85366.040000000008</v>
      </c>
      <c r="E452" s="315">
        <v>63219.690000000017</v>
      </c>
      <c r="F452" s="186">
        <v>0.10170116457829192</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433259088.51734447</v>
      </c>
      <c r="D455" s="432"/>
      <c r="E455" s="432">
        <v>86489.799999999988</v>
      </c>
      <c r="F455" s="433">
        <v>9.9567688433946033E-2</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DE SEPTEMBRE 2024</v>
      </c>
      <c r="D465" s="11"/>
      <c r="G465" s="15"/>
    </row>
    <row r="466" spans="1:10" ht="12.75" x14ac:dyDescent="0.2">
      <c r="B466" s="12" t="str">
        <f>B373</f>
        <v xml:space="preserve">             V - ASSURANCE ACCIDENTS DU TRAVAIL : DEPENSES en milliers d'euros</v>
      </c>
      <c r="C466" s="13"/>
      <c r="D466" s="13"/>
      <c r="E466" s="13"/>
      <c r="F466" s="14"/>
      <c r="G466" s="749"/>
      <c r="H466" s="15"/>
      <c r="I466" s="15"/>
    </row>
    <row r="467" spans="1:10" ht="19.5" customHeight="1" x14ac:dyDescent="0.2">
      <c r="B467" s="597"/>
      <c r="C467" s="678"/>
      <c r="D467" s="87"/>
      <c r="E467" s="750" t="s">
        <v>6</v>
      </c>
      <c r="F467" s="339" t="str">
        <f>Maladie_mnt!$H$5</f>
        <v>GAM</v>
      </c>
      <c r="G467" s="199"/>
      <c r="H467" s="89"/>
      <c r="I467" s="20"/>
    </row>
    <row r="468" spans="1:10" ht="12.75" x14ac:dyDescent="0.2">
      <c r="B468" s="684" t="s">
        <v>29</v>
      </c>
      <c r="C468" s="685"/>
      <c r="D468" s="90"/>
      <c r="E468" s="301"/>
      <c r="F468" s="239"/>
      <c r="G468" s="199"/>
      <c r="H468" s="90"/>
      <c r="I468" s="20"/>
    </row>
    <row r="469" spans="1:10" ht="12.75" customHeight="1" x14ac:dyDescent="0.2">
      <c r="B469" s="657"/>
      <c r="C469" s="686"/>
      <c r="D469" s="90"/>
      <c r="E469" s="301"/>
      <c r="F469" s="239"/>
      <c r="G469" s="200"/>
      <c r="H469" s="90"/>
      <c r="I469" s="20"/>
    </row>
    <row r="470" spans="1:10" ht="12.75" customHeight="1" x14ac:dyDescent="0.2">
      <c r="A470" s="91"/>
      <c r="B470" s="620" t="s">
        <v>74</v>
      </c>
      <c r="C470" s="687"/>
      <c r="D470" s="93"/>
      <c r="E470" s="303"/>
      <c r="F470" s="237"/>
      <c r="G470" s="199"/>
      <c r="H470" s="93"/>
      <c r="I470" s="94"/>
    </row>
    <row r="471" spans="1:10" s="95" customFormat="1" ht="12.75" customHeight="1" x14ac:dyDescent="0.2">
      <c r="A471" s="6"/>
      <c r="B471" s="657"/>
      <c r="C471" s="686"/>
      <c r="D471" s="90"/>
      <c r="E471" s="301"/>
      <c r="F471" s="239"/>
      <c r="G471" s="200"/>
      <c r="H471" s="90"/>
      <c r="I471" s="20"/>
      <c r="J471" s="104"/>
    </row>
    <row r="472" spans="1:10" ht="12.75" customHeight="1" x14ac:dyDescent="0.2">
      <c r="A472" s="91"/>
      <c r="B472" s="92" t="s">
        <v>73</v>
      </c>
      <c r="C472" s="172"/>
      <c r="D472" s="93"/>
      <c r="E472" s="303">
        <v>26330554.289681926</v>
      </c>
      <c r="F472" s="237">
        <v>-1.2379171612640238E-2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5509874.2615021439</v>
      </c>
      <c r="F474" s="237">
        <v>-0.10206916129216204</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4617994.1159556443</v>
      </c>
      <c r="F476" s="239">
        <v>-0.21548384903330453</v>
      </c>
      <c r="G476" s="201"/>
      <c r="H476" s="90"/>
      <c r="I476" s="20"/>
      <c r="J476" s="104"/>
    </row>
    <row r="477" spans="1:10" ht="18" customHeight="1" x14ac:dyDescent="0.2">
      <c r="B477" s="421" t="s">
        <v>407</v>
      </c>
      <c r="C477" s="404"/>
      <c r="D477" s="90"/>
      <c r="E477" s="301">
        <v>13459.401047179932</v>
      </c>
      <c r="F477" s="239">
        <v>-0.42506060539556623</v>
      </c>
      <c r="G477" s="199"/>
      <c r="H477" s="90"/>
      <c r="I477" s="20"/>
      <c r="J477" s="104"/>
    </row>
    <row r="478" spans="1:10" ht="18" customHeight="1" x14ac:dyDescent="0.2">
      <c r="B478" s="421" t="s">
        <v>405</v>
      </c>
      <c r="C478" s="404"/>
      <c r="D478" s="90"/>
      <c r="E478" s="301">
        <v>878420.74449931993</v>
      </c>
      <c r="F478" s="239"/>
      <c r="G478" s="201"/>
      <c r="H478" s="90"/>
      <c r="I478" s="20"/>
      <c r="J478" s="104"/>
    </row>
    <row r="479" spans="1:10" ht="15" customHeight="1" x14ac:dyDescent="0.2">
      <c r="B479" s="601" t="s">
        <v>71</v>
      </c>
      <c r="C479" s="680"/>
      <c r="D479" s="90"/>
      <c r="E479" s="303">
        <v>18416831.920198351</v>
      </c>
      <c r="F479" s="237">
        <v>1.5719983985251318E-2</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v>0</v>
      </c>
      <c r="F481" s="239"/>
      <c r="G481" s="199"/>
      <c r="H481" s="90"/>
      <c r="I481" s="20"/>
      <c r="J481" s="104"/>
    </row>
    <row r="482" spans="2:10" ht="15" customHeight="1" x14ac:dyDescent="0.2">
      <c r="B482" s="622" t="s">
        <v>413</v>
      </c>
      <c r="C482" s="623"/>
      <c r="D482" s="90"/>
      <c r="E482" s="301">
        <v>14246829.923150219</v>
      </c>
      <c r="F482" s="239">
        <v>1.4132599648141397E-2</v>
      </c>
      <c r="G482" s="199"/>
      <c r="H482" s="90"/>
      <c r="I482" s="20"/>
      <c r="J482" s="104"/>
    </row>
    <row r="483" spans="2:10" ht="15" customHeight="1" x14ac:dyDescent="0.2">
      <c r="B483" s="609" t="s">
        <v>357</v>
      </c>
      <c r="C483" s="679"/>
      <c r="D483" s="90"/>
      <c r="E483" s="301">
        <v>2474742.9572478798</v>
      </c>
      <c r="F483" s="239">
        <v>2.9164985261795451E-2</v>
      </c>
      <c r="G483" s="199"/>
      <c r="H483" s="90"/>
      <c r="I483" s="20"/>
      <c r="J483" s="104"/>
    </row>
    <row r="484" spans="2:10" ht="15" customHeight="1" x14ac:dyDescent="0.2">
      <c r="B484" s="609" t="s">
        <v>358</v>
      </c>
      <c r="C484" s="679"/>
      <c r="D484" s="90"/>
      <c r="E484" s="301">
        <v>461504.59011425998</v>
      </c>
      <c r="F484" s="239">
        <v>-2.5678201211136509E-2</v>
      </c>
      <c r="G484" s="199"/>
      <c r="H484" s="90"/>
      <c r="I484" s="20"/>
      <c r="J484" s="104"/>
    </row>
    <row r="485" spans="2:10" ht="15" customHeight="1" x14ac:dyDescent="0.2">
      <c r="B485" s="609" t="s">
        <v>359</v>
      </c>
      <c r="C485" s="679"/>
      <c r="D485" s="90"/>
      <c r="E485" s="301">
        <v>1233754.449685995</v>
      </c>
      <c r="F485" s="239">
        <v>2.3667845361039941E-2</v>
      </c>
      <c r="G485" s="199"/>
      <c r="H485" s="90"/>
      <c r="I485" s="20"/>
      <c r="J485" s="104"/>
    </row>
    <row r="486" spans="2:10" ht="15" customHeight="1" x14ac:dyDescent="0.2">
      <c r="B486" s="614" t="s">
        <v>394</v>
      </c>
      <c r="C486" s="677"/>
      <c r="D486" s="90"/>
      <c r="E486" s="301">
        <v>999722.19034599571</v>
      </c>
      <c r="F486" s="239">
        <v>3.8296992794318196E-2</v>
      </c>
      <c r="G486" s="199"/>
      <c r="H486" s="90"/>
      <c r="I486" s="20"/>
      <c r="J486" s="104"/>
    </row>
    <row r="487" spans="2:10" ht="12.75" customHeight="1" x14ac:dyDescent="0.2">
      <c r="B487" s="614" t="s">
        <v>395</v>
      </c>
      <c r="C487" s="677"/>
      <c r="D487" s="90"/>
      <c r="E487" s="301">
        <v>22241.049027999925</v>
      </c>
      <c r="F487" s="239">
        <v>8.1823726185389578E-2</v>
      </c>
      <c r="G487" s="199"/>
      <c r="H487" s="90"/>
      <c r="I487" s="20"/>
      <c r="J487" s="104"/>
    </row>
    <row r="488" spans="2:10" ht="15" customHeight="1" x14ac:dyDescent="0.2">
      <c r="B488" s="614" t="s">
        <v>396</v>
      </c>
      <c r="C488" s="677"/>
      <c r="D488" s="90"/>
      <c r="E488" s="301">
        <v>39439.671589999845</v>
      </c>
      <c r="F488" s="239">
        <v>-5.4661448407781754E-2</v>
      </c>
      <c r="G488" s="199"/>
      <c r="H488" s="90"/>
      <c r="I488" s="20"/>
      <c r="J488" s="104"/>
    </row>
    <row r="489" spans="2:10" ht="15" customHeight="1" x14ac:dyDescent="0.2">
      <c r="B489" s="614" t="s">
        <v>397</v>
      </c>
      <c r="C489" s="677"/>
      <c r="D489" s="90"/>
      <c r="E489" s="301">
        <v>8766.8223499999658</v>
      </c>
      <c r="F489" s="239">
        <v>-1.9889633893075742E-2</v>
      </c>
      <c r="G489" s="199"/>
      <c r="H489" s="90"/>
      <c r="I489" s="20"/>
      <c r="J489" s="104"/>
    </row>
    <row r="490" spans="2:10" ht="15" customHeight="1" x14ac:dyDescent="0.2">
      <c r="B490" s="689" t="s">
        <v>406</v>
      </c>
      <c r="C490" s="690"/>
      <c r="D490" s="90"/>
      <c r="E490" s="301">
        <v>163584.71637199933</v>
      </c>
      <c r="F490" s="239">
        <v>-4.4244697862448779E-2</v>
      </c>
      <c r="G490" s="199"/>
      <c r="H490" s="90"/>
      <c r="I490" s="20"/>
      <c r="J490" s="104"/>
    </row>
    <row r="491" spans="2:10" ht="12.75" x14ac:dyDescent="0.2">
      <c r="B491" s="601" t="s">
        <v>362</v>
      </c>
      <c r="C491" s="680"/>
      <c r="D491" s="90"/>
      <c r="E491" s="303">
        <v>3205.63</v>
      </c>
      <c r="F491" s="237">
        <v>-0.67660731399747798</v>
      </c>
      <c r="G491" s="201"/>
      <c r="H491" s="90"/>
      <c r="I491" s="20"/>
      <c r="J491" s="104"/>
    </row>
    <row r="492" spans="2:10" ht="28.5" customHeight="1" x14ac:dyDescent="0.2">
      <c r="B492" s="611" t="s">
        <v>363</v>
      </c>
      <c r="C492" s="681"/>
      <c r="D492" s="90"/>
      <c r="E492" s="303">
        <v>2400642.4779814328</v>
      </c>
      <c r="F492" s="237">
        <v>7.5356113642157663E-3</v>
      </c>
      <c r="G492" s="201"/>
      <c r="H492" s="90"/>
      <c r="I492" s="20"/>
      <c r="J492" s="104"/>
    </row>
    <row r="493" spans="2:10" ht="12.75" x14ac:dyDescent="0.2">
      <c r="B493" s="420" t="s">
        <v>408</v>
      </c>
      <c r="C493" s="405"/>
      <c r="D493" s="90"/>
      <c r="E493" s="301">
        <v>2283664.9647473134</v>
      </c>
      <c r="F493" s="239">
        <v>-2.323037694725183E-2</v>
      </c>
      <c r="G493" s="201"/>
      <c r="H493" s="90"/>
      <c r="I493" s="20"/>
      <c r="J493" s="104"/>
    </row>
    <row r="494" spans="2:10" ht="15.75" customHeight="1" x14ac:dyDescent="0.2">
      <c r="B494" s="420" t="s">
        <v>409</v>
      </c>
      <c r="C494" s="405"/>
      <c r="D494" s="90"/>
      <c r="E494" s="301">
        <v>116977.51323411943</v>
      </c>
      <c r="F494" s="239"/>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1137289.0800000005</v>
      </c>
      <c r="F498" s="237">
        <v>4.2584948318853622E-2</v>
      </c>
      <c r="G498" s="200"/>
      <c r="H498" s="93"/>
      <c r="I498" s="94"/>
      <c r="J498" s="104"/>
    </row>
    <row r="499" spans="1:10" s="95" customFormat="1" ht="16.5" customHeight="1" x14ac:dyDescent="0.2">
      <c r="A499" s="91"/>
      <c r="B499" s="601" t="s">
        <v>375</v>
      </c>
      <c r="C499" s="680"/>
      <c r="D499" s="93"/>
      <c r="E499" s="301">
        <v>1119365.4000000006</v>
      </c>
      <c r="F499" s="239">
        <v>3.4630382214204447E-2</v>
      </c>
      <c r="G499" s="199"/>
      <c r="H499" s="93"/>
      <c r="I499" s="94"/>
      <c r="J499" s="104"/>
    </row>
    <row r="500" spans="1:10" s="95" customFormat="1" ht="16.5" customHeight="1" x14ac:dyDescent="0.2">
      <c r="A500" s="6"/>
      <c r="B500" s="601" t="s">
        <v>236</v>
      </c>
      <c r="C500" s="680"/>
      <c r="D500" s="90"/>
      <c r="E500" s="301">
        <v>-718</v>
      </c>
      <c r="F500" s="239">
        <v>-0.59297052154195007</v>
      </c>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96874.99000000002</v>
      </c>
      <c r="F502" s="237">
        <v>-0.36851384615424732</v>
      </c>
      <c r="G502" s="199"/>
      <c r="H502" s="93"/>
      <c r="I502" s="94"/>
      <c r="J502" s="104"/>
    </row>
    <row r="503" spans="1:10" s="95" customFormat="1" ht="16.5" customHeight="1" x14ac:dyDescent="0.2">
      <c r="A503" s="6"/>
      <c r="B503" s="601" t="s">
        <v>68</v>
      </c>
      <c r="C503" s="680"/>
      <c r="D503" s="90"/>
      <c r="E503" s="301">
        <v>81406.72000000003</v>
      </c>
      <c r="F503" s="239">
        <v>-0.38757653344872622</v>
      </c>
      <c r="G503" s="199"/>
      <c r="H503" s="90"/>
      <c r="I503" s="20"/>
      <c r="J503" s="104"/>
    </row>
    <row r="504" spans="1:10" ht="18" customHeight="1" x14ac:dyDescent="0.2">
      <c r="B504" s="601" t="s">
        <v>69</v>
      </c>
      <c r="C504" s="680"/>
      <c r="D504" s="90"/>
      <c r="E504" s="301">
        <v>15468.269999999997</v>
      </c>
      <c r="F504" s="239">
        <v>-0.2448018786860916</v>
      </c>
      <c r="G504" s="202"/>
      <c r="H504" s="90"/>
      <c r="I504" s="20"/>
      <c r="J504" s="104"/>
    </row>
    <row r="505" spans="1:10" ht="30" customHeight="1" x14ac:dyDescent="0.2">
      <c r="A505" s="91"/>
      <c r="B505" s="630" t="s">
        <v>167</v>
      </c>
      <c r="C505" s="682"/>
      <c r="D505" s="98"/>
      <c r="E505" s="326">
        <v>27564718.359681927</v>
      </c>
      <c r="F505" s="243">
        <v>-1.2188418000833701E-2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DE SEPTEMBRE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775" t="s">
        <v>6</v>
      </c>
      <c r="F509" s="19" t="str">
        <f>Maladie_mnt!$H$5</f>
        <v>GAM</v>
      </c>
      <c r="G509" s="102"/>
      <c r="H509" s="20"/>
      <c r="I509" s="5"/>
    </row>
    <row r="510" spans="1:10" ht="19.5" customHeight="1" x14ac:dyDescent="0.2">
      <c r="B510" s="632" t="s">
        <v>51</v>
      </c>
      <c r="C510" s="633"/>
      <c r="D510" s="634"/>
      <c r="E510" s="337"/>
      <c r="F510" s="176"/>
      <c r="G510" s="102"/>
      <c r="H510" s="103"/>
      <c r="I510" s="104"/>
    </row>
    <row r="511" spans="1:10" s="104" customFormat="1" ht="30" customHeight="1" x14ac:dyDescent="0.2">
      <c r="A511" s="6"/>
      <c r="B511" s="624" t="s">
        <v>52</v>
      </c>
      <c r="C511" s="636"/>
      <c r="D511" s="637"/>
      <c r="E511" s="327">
        <v>5557068.6500000032</v>
      </c>
      <c r="F511" s="177">
        <v>7.0105481807674508E-2</v>
      </c>
      <c r="G511" s="105"/>
      <c r="H511" s="106"/>
    </row>
    <row r="512" spans="1:10" s="104" customFormat="1" ht="19.5" customHeight="1" x14ac:dyDescent="0.2">
      <c r="A512" s="6"/>
      <c r="B512" s="595" t="s">
        <v>183</v>
      </c>
      <c r="C512" s="653"/>
      <c r="D512" s="654"/>
      <c r="E512" s="327">
        <v>4691725.5200000023</v>
      </c>
      <c r="F512" s="177">
        <v>5.7582944554941395E-2</v>
      </c>
      <c r="G512" s="109"/>
      <c r="H512" s="106"/>
    </row>
    <row r="513" spans="1:8" s="104" customFormat="1" ht="12.75" x14ac:dyDescent="0.2">
      <c r="A513" s="6"/>
      <c r="B513" s="603" t="s">
        <v>53</v>
      </c>
      <c r="C513" s="663"/>
      <c r="D513" s="664"/>
      <c r="E513" s="328">
        <v>4473747.4300000016</v>
      </c>
      <c r="F513" s="174">
        <v>5.6687952367959538E-2</v>
      </c>
      <c r="G513" s="109"/>
      <c r="H513" s="106"/>
    </row>
    <row r="514" spans="1:8" s="104" customFormat="1" ht="12.75" x14ac:dyDescent="0.2">
      <c r="A514" s="6"/>
      <c r="B514" s="603" t="s">
        <v>428</v>
      </c>
      <c r="C514" s="663"/>
      <c r="D514" s="664"/>
      <c r="E514" s="328">
        <v>36846.329999999987</v>
      </c>
      <c r="F514" s="174">
        <v>1.6755369127237962E-2</v>
      </c>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6051.8599999999979</v>
      </c>
      <c r="F516" s="174">
        <v>-0.25075149432231836</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60876.859999999993</v>
      </c>
      <c r="F518" s="174">
        <v>0.84793738544656017</v>
      </c>
      <c r="G518" s="109"/>
      <c r="H518" s="110"/>
    </row>
    <row r="519" spans="1:8" s="104" customFormat="1" ht="12.75" x14ac:dyDescent="0.2">
      <c r="A519" s="6"/>
      <c r="B519" s="395" t="s">
        <v>373</v>
      </c>
      <c r="C519" s="170"/>
      <c r="D519" s="171"/>
      <c r="E519" s="328">
        <v>3802.6800000000003</v>
      </c>
      <c r="F519" s="174">
        <v>-0.83508196721311467</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106703.51999999999</v>
      </c>
      <c r="F521" s="174">
        <v>9.3639848502567125E-2</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3696.8400000000029</v>
      </c>
      <c r="F523" s="174">
        <v>-0.20360879708917878</v>
      </c>
      <c r="G523" s="108"/>
      <c r="H523" s="106"/>
    </row>
    <row r="524" spans="1:8" s="104" customFormat="1" ht="12.75" x14ac:dyDescent="0.2">
      <c r="A524" s="6"/>
      <c r="B524" s="595" t="s">
        <v>55</v>
      </c>
      <c r="C524" s="653"/>
      <c r="D524" s="654"/>
      <c r="E524" s="327">
        <v>53862.190000000017</v>
      </c>
      <c r="F524" s="177">
        <v>0.12116592352027644</v>
      </c>
      <c r="G524" s="109"/>
      <c r="H524" s="106"/>
    </row>
    <row r="525" spans="1:8" s="104" customFormat="1" ht="12.75" x14ac:dyDescent="0.2">
      <c r="A525" s="6"/>
      <c r="B525" s="606" t="s">
        <v>56</v>
      </c>
      <c r="C525" s="675"/>
      <c r="D525" s="676"/>
      <c r="E525" s="328">
        <v>53862.190000000017</v>
      </c>
      <c r="F525" s="174">
        <v>0.12116592352027644</v>
      </c>
      <c r="G525" s="109"/>
      <c r="H525" s="106"/>
    </row>
    <row r="526" spans="1:8" s="104" customFormat="1" ht="12.75" x14ac:dyDescent="0.2">
      <c r="A526" s="6"/>
      <c r="B526" s="603" t="s">
        <v>57</v>
      </c>
      <c r="C526" s="663"/>
      <c r="D526" s="664"/>
      <c r="E526" s="328">
        <v>53862.190000000017</v>
      </c>
      <c r="F526" s="174">
        <v>0.12116592352027644</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3"/>
      <c r="D532" s="654"/>
      <c r="E532" s="327">
        <v>803911.16000000038</v>
      </c>
      <c r="F532" s="177">
        <v>0.14561886172924265</v>
      </c>
      <c r="G532" s="109"/>
      <c r="H532" s="107"/>
    </row>
    <row r="533" spans="1:8" s="104" customFormat="1" ht="12.75" x14ac:dyDescent="0.2">
      <c r="A533" s="6"/>
      <c r="B533" s="595" t="s">
        <v>190</v>
      </c>
      <c r="C533" s="653"/>
      <c r="D533" s="654"/>
      <c r="E533" s="327">
        <v>7569.7800000000007</v>
      </c>
      <c r="F533" s="177">
        <v>8.5976862425543255E-2</v>
      </c>
      <c r="G533" s="109"/>
      <c r="H533" s="106"/>
    </row>
    <row r="534" spans="1:8" s="104" customFormat="1" ht="12.75" x14ac:dyDescent="0.2">
      <c r="A534" s="6"/>
      <c r="B534" s="603" t="s">
        <v>191</v>
      </c>
      <c r="C534" s="663"/>
      <c r="D534" s="664"/>
      <c r="E534" s="328">
        <v>7569.7800000000007</v>
      </c>
      <c r="F534" s="174">
        <v>8.5976862425543255E-2</v>
      </c>
      <c r="G534" s="109"/>
      <c r="H534" s="106"/>
    </row>
    <row r="535" spans="1:8" s="104" customFormat="1" ht="12.75" x14ac:dyDescent="0.2">
      <c r="A535" s="6"/>
      <c r="B535" s="603" t="s">
        <v>392</v>
      </c>
      <c r="C535" s="663"/>
      <c r="D535" s="664"/>
      <c r="E535" s="328"/>
      <c r="F535" s="174"/>
      <c r="G535" s="109"/>
      <c r="H535" s="106"/>
    </row>
    <row r="536" spans="1:8" s="104" customFormat="1" ht="12.75" x14ac:dyDescent="0.2">
      <c r="A536" s="6"/>
      <c r="B536" s="587" t="s">
        <v>393</v>
      </c>
      <c r="C536" s="383"/>
      <c r="D536" s="384"/>
      <c r="E536" s="328"/>
      <c r="F536" s="174"/>
      <c r="G536" s="102"/>
      <c r="H536" s="106"/>
    </row>
    <row r="537" spans="1:8" s="104" customFormat="1" ht="12.75" x14ac:dyDescent="0.2">
      <c r="A537" s="6"/>
      <c r="B537" s="595" t="s">
        <v>82</v>
      </c>
      <c r="C537" s="653"/>
      <c r="D537" s="654"/>
      <c r="E537" s="327"/>
      <c r="F537" s="177"/>
      <c r="G537" s="105"/>
      <c r="H537" s="106"/>
    </row>
    <row r="538" spans="1:8" s="104" customFormat="1" ht="24" customHeight="1" x14ac:dyDescent="0.2">
      <c r="A538" s="24"/>
      <c r="B538" s="624" t="s">
        <v>60</v>
      </c>
      <c r="C538" s="625"/>
      <c r="D538" s="626"/>
      <c r="E538" s="327">
        <v>27429.866200000004</v>
      </c>
      <c r="F538" s="177">
        <v>0.18784034560152962</v>
      </c>
      <c r="G538" s="105"/>
      <c r="H538" s="107"/>
    </row>
    <row r="539" spans="1:8" s="104" customFormat="1" ht="12.75" x14ac:dyDescent="0.2">
      <c r="A539" s="24"/>
      <c r="B539" s="638" t="s">
        <v>390</v>
      </c>
      <c r="C539" s="651"/>
      <c r="D539" s="652"/>
      <c r="E539" s="328">
        <v>27429.866200000004</v>
      </c>
      <c r="F539" s="177">
        <v>0.18784034560152962</v>
      </c>
      <c r="G539" s="105"/>
      <c r="H539" s="107"/>
    </row>
    <row r="540" spans="1:8" s="104" customFormat="1" ht="12.75" x14ac:dyDescent="0.2">
      <c r="A540" s="24"/>
      <c r="B540" s="638" t="s">
        <v>391</v>
      </c>
      <c r="C540" s="651"/>
      <c r="D540" s="652"/>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4"/>
      <c r="C542" s="636"/>
      <c r="D542" s="637"/>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4" t="s">
        <v>483</v>
      </c>
      <c r="C544" s="636"/>
      <c r="D544" s="637"/>
      <c r="E544" s="327">
        <v>1583362.2800000005</v>
      </c>
      <c r="F544" s="177">
        <v>-0.37274312778644025</v>
      </c>
      <c r="G544" s="108"/>
      <c r="H544" s="106"/>
    </row>
    <row r="545" spans="1:8" s="104" customFormat="1" ht="12.75" x14ac:dyDescent="0.2">
      <c r="A545" s="6"/>
      <c r="B545" s="595" t="s">
        <v>61</v>
      </c>
      <c r="C545" s="653"/>
      <c r="D545" s="654"/>
      <c r="E545" s="327">
        <v>15</v>
      </c>
      <c r="F545" s="177"/>
      <c r="G545" s="109"/>
      <c r="H545" s="106"/>
    </row>
    <row r="546" spans="1:8" s="104" customFormat="1" ht="12.75" x14ac:dyDescent="0.2">
      <c r="A546" s="6"/>
      <c r="B546" s="603" t="s">
        <v>471</v>
      </c>
      <c r="C546" s="663"/>
      <c r="D546" s="664"/>
      <c r="E546" s="328">
        <v>15</v>
      </c>
      <c r="F546" s="174"/>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38" t="s">
        <v>443</v>
      </c>
      <c r="C552" s="651"/>
      <c r="D552" s="652"/>
      <c r="E552" s="328"/>
      <c r="F552" s="174"/>
      <c r="G552" s="109"/>
      <c r="H552" s="113"/>
    </row>
    <row r="553" spans="1:8" s="104" customFormat="1" ht="12.75" x14ac:dyDescent="0.2">
      <c r="A553" s="6"/>
      <c r="B553" s="638" t="s">
        <v>401</v>
      </c>
      <c r="C553" s="651"/>
      <c r="D553" s="652"/>
      <c r="E553" s="328"/>
      <c r="F553" s="174"/>
      <c r="G553" s="108"/>
      <c r="H553" s="113"/>
    </row>
    <row r="554" spans="1:8" s="104" customFormat="1" ht="12.75" x14ac:dyDescent="0.2">
      <c r="A554" s="6"/>
      <c r="B554" s="595" t="s">
        <v>62</v>
      </c>
      <c r="C554" s="653"/>
      <c r="D554" s="654"/>
      <c r="E554" s="327">
        <v>1583347.2800000005</v>
      </c>
      <c r="F554" s="177">
        <v>-0.37429353554386324</v>
      </c>
      <c r="G554" s="109"/>
      <c r="H554" s="113"/>
    </row>
    <row r="555" spans="1:8" s="104" customFormat="1" ht="15" customHeight="1" x14ac:dyDescent="0.2">
      <c r="A555" s="6"/>
      <c r="B555" s="603" t="s">
        <v>470</v>
      </c>
      <c r="C555" s="663"/>
      <c r="D555" s="664"/>
      <c r="E555" s="328">
        <v>1487337.45</v>
      </c>
      <c r="F555" s="174">
        <v>-0.20458578201733724</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5551</v>
      </c>
      <c r="F557" s="174">
        <v>-0.99135955630426598</v>
      </c>
      <c r="G557" s="109"/>
      <c r="H557" s="113"/>
    </row>
    <row r="558" spans="1:8" s="104" customFormat="1" ht="12.75" customHeight="1" x14ac:dyDescent="0.2">
      <c r="A558" s="6"/>
      <c r="B558" s="603" t="s">
        <v>469</v>
      </c>
      <c r="C558" s="663"/>
      <c r="D558" s="664"/>
      <c r="E558" s="328">
        <v>3295.7499999999995</v>
      </c>
      <c r="F558" s="174">
        <v>-0.14910838073059318</v>
      </c>
      <c r="G558" s="109"/>
      <c r="H558" s="113"/>
    </row>
    <row r="559" spans="1:8" s="104" customFormat="1" ht="12.75" customHeight="1" x14ac:dyDescent="0.2">
      <c r="A559" s="6"/>
      <c r="B559" s="603" t="s">
        <v>472</v>
      </c>
      <c r="C559" s="663"/>
      <c r="D559" s="664"/>
      <c r="E559" s="328">
        <v>87071.550000000017</v>
      </c>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88" t="s">
        <v>425</v>
      </c>
      <c r="C562" s="593"/>
      <c r="D562" s="594"/>
      <c r="E562" s="453"/>
      <c r="F562" s="454"/>
      <c r="G562" s="455"/>
      <c r="H562" s="456"/>
    </row>
    <row r="563" spans="1:10" s="457" customFormat="1" ht="12.75" customHeight="1" x14ac:dyDescent="0.2">
      <c r="A563" s="452"/>
      <c r="B563" s="644" t="s">
        <v>403</v>
      </c>
      <c r="C563" s="665"/>
      <c r="D563" s="666"/>
      <c r="E563" s="453">
        <v>91.53</v>
      </c>
      <c r="F563" s="454">
        <v>-0.99359379943055992</v>
      </c>
      <c r="G563" s="460"/>
      <c r="H563" s="456"/>
    </row>
    <row r="564" spans="1:10" s="457" customFormat="1" ht="12.75" customHeight="1" x14ac:dyDescent="0.2">
      <c r="A564" s="452"/>
      <c r="B564" s="624" t="s">
        <v>484</v>
      </c>
      <c r="C564" s="667"/>
      <c r="D564" s="668"/>
      <c r="E564" s="458"/>
      <c r="F564" s="459"/>
      <c r="G564" s="460"/>
      <c r="H564" s="461"/>
    </row>
    <row r="565" spans="1:10" s="457" customFormat="1" ht="21" customHeight="1" x14ac:dyDescent="0.2">
      <c r="A565" s="452"/>
      <c r="B565" s="624" t="s">
        <v>485</v>
      </c>
      <c r="C565" s="667"/>
      <c r="D565" s="668"/>
      <c r="E565" s="458">
        <v>40853.360000000001</v>
      </c>
      <c r="F565" s="459">
        <v>2.1990884641103214E-2</v>
      </c>
      <c r="G565" s="462"/>
      <c r="H565" s="461"/>
    </row>
    <row r="566" spans="1:10" s="457" customFormat="1" ht="21" customHeight="1" x14ac:dyDescent="0.2">
      <c r="A566" s="452"/>
      <c r="B566" s="595" t="s">
        <v>63</v>
      </c>
      <c r="C566" s="669"/>
      <c r="D566" s="670"/>
      <c r="E566" s="453">
        <v>21012.21</v>
      </c>
      <c r="F566" s="454"/>
      <c r="G566" s="462"/>
      <c r="H566" s="461"/>
    </row>
    <row r="567" spans="1:10" s="457" customFormat="1" ht="15" customHeight="1" x14ac:dyDescent="0.2">
      <c r="A567" s="452"/>
      <c r="B567" s="595" t="s">
        <v>64</v>
      </c>
      <c r="C567" s="669"/>
      <c r="D567" s="670"/>
      <c r="E567" s="453">
        <v>19841.150000000001</v>
      </c>
      <c r="F567" s="454"/>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1" t="s">
        <v>65</v>
      </c>
      <c r="C570" s="642"/>
      <c r="D570" s="643"/>
      <c r="E570" s="326">
        <v>7208714.1562000038</v>
      </c>
      <c r="F570" s="243">
        <v>-7.3470692893241818E-2</v>
      </c>
      <c r="G570" s="4"/>
      <c r="H570" s="465"/>
      <c r="I570" s="751"/>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DE SEPTEMBRE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749"/>
      <c r="H574" s="15"/>
      <c r="I574" s="15"/>
    </row>
    <row r="575" spans="1:10" ht="19.5" customHeight="1" x14ac:dyDescent="0.2">
      <c r="B575" s="597"/>
      <c r="C575" s="678"/>
      <c r="D575" s="87"/>
      <c r="E575" s="750" t="s">
        <v>6</v>
      </c>
      <c r="F575" s="339" t="str">
        <f>Maladie_mnt!$H$5</f>
        <v>GAM</v>
      </c>
      <c r="G575" s="780"/>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748"/>
      <c r="F577" s="747"/>
      <c r="G577" s="206"/>
      <c r="H577" s="125"/>
      <c r="I577" s="111"/>
      <c r="J577" s="104"/>
    </row>
    <row r="578" spans="1:10" ht="12" customHeight="1" x14ac:dyDescent="0.2">
      <c r="A578" s="114"/>
      <c r="B578" s="126" t="s">
        <v>30</v>
      </c>
      <c r="C578" s="127"/>
      <c r="D578" s="128"/>
      <c r="E578" s="407">
        <v>34773432.515881926</v>
      </c>
      <c r="F578" s="408">
        <v>-2.5549624843199559E-2</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3980.2000000000003</v>
      </c>
      <c r="F580" s="408"/>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779"/>
      <c r="E587" s="409"/>
      <c r="F587" s="410"/>
      <c r="G587" s="5"/>
      <c r="H587" s="130"/>
      <c r="I587" s="111"/>
      <c r="J587" s="104"/>
    </row>
    <row r="588" spans="1:10" ht="12.75" x14ac:dyDescent="0.2">
      <c r="B588" s="279" t="s">
        <v>45</v>
      </c>
      <c r="C588" s="277"/>
      <c r="D588" s="778"/>
      <c r="E588" s="777"/>
      <c r="F588" s="776"/>
      <c r="G588" s="5"/>
      <c r="H588" s="5"/>
      <c r="I588" s="5"/>
      <c r="J588" s="104"/>
    </row>
    <row r="589" spans="1:10" ht="12.75" customHeight="1" x14ac:dyDescent="0.2">
      <c r="B589" s="149" t="s">
        <v>21</v>
      </c>
      <c r="C589" s="217"/>
      <c r="D589" s="746"/>
      <c r="E589" s="289"/>
      <c r="F589" s="179"/>
      <c r="G589" s="5"/>
      <c r="H589" s="5"/>
      <c r="I589" s="5"/>
    </row>
    <row r="590" spans="1:10" ht="12.75" customHeight="1" x14ac:dyDescent="0.2">
      <c r="B590" s="149" t="s">
        <v>38</v>
      </c>
      <c r="C590" s="217"/>
      <c r="D590" s="746"/>
      <c r="E590" s="289">
        <v>281392255.61000001</v>
      </c>
      <c r="F590" s="179">
        <v>4.5935468576518756E-2</v>
      </c>
      <c r="G590" s="5"/>
      <c r="H590" s="5"/>
      <c r="I590" s="5"/>
    </row>
    <row r="591" spans="1:10" ht="12.75" customHeight="1" x14ac:dyDescent="0.2">
      <c r="B591" s="149" t="s">
        <v>37</v>
      </c>
      <c r="C591" s="217"/>
      <c r="D591" s="746"/>
      <c r="E591" s="289">
        <v>115093909.43999998</v>
      </c>
      <c r="F591" s="179">
        <v>4.8994359594433545E-2</v>
      </c>
      <c r="G591" s="5"/>
      <c r="H591" s="5"/>
      <c r="I591" s="5"/>
    </row>
    <row r="592" spans="1:10" ht="12.75" customHeight="1" x14ac:dyDescent="0.2">
      <c r="B592" s="149" t="s">
        <v>36</v>
      </c>
      <c r="C592" s="217"/>
      <c r="D592" s="746"/>
      <c r="E592" s="289">
        <v>396486165.05000001</v>
      </c>
      <c r="F592" s="179">
        <v>4.6821578952930043E-2</v>
      </c>
      <c r="G592" s="5"/>
      <c r="H592" s="5"/>
      <c r="I592" s="5"/>
    </row>
    <row r="593" spans="1:10" ht="12.75" customHeight="1" x14ac:dyDescent="0.2">
      <c r="B593" s="149" t="s">
        <v>39</v>
      </c>
      <c r="C593" s="217"/>
      <c r="D593" s="746"/>
      <c r="E593" s="289"/>
      <c r="F593" s="179"/>
      <c r="G593" s="5"/>
      <c r="H593" s="5"/>
      <c r="I593" s="5"/>
    </row>
    <row r="594" spans="1:10" ht="12.75" customHeight="1" x14ac:dyDescent="0.2">
      <c r="B594" s="149" t="s">
        <v>40</v>
      </c>
      <c r="C594" s="217"/>
      <c r="D594" s="746"/>
      <c r="E594" s="289"/>
      <c r="F594" s="179"/>
      <c r="G594" s="5"/>
      <c r="H594" s="5"/>
      <c r="I594" s="5"/>
    </row>
    <row r="595" spans="1:10" ht="12.75" customHeight="1" x14ac:dyDescent="0.2">
      <c r="B595" s="162" t="s">
        <v>41</v>
      </c>
      <c r="C595" s="231"/>
      <c r="D595" s="745"/>
      <c r="E595" s="413">
        <v>6592202.1699999981</v>
      </c>
      <c r="F595" s="187">
        <v>0.1660743434183467</v>
      </c>
      <c r="G595" s="173"/>
      <c r="H595" s="5"/>
      <c r="I595" s="5"/>
    </row>
    <row r="596" spans="1:10" ht="12.75" customHeight="1" x14ac:dyDescent="0.2">
      <c r="B596" s="233" t="s">
        <v>42</v>
      </c>
      <c r="C596" s="131"/>
      <c r="D596" s="403"/>
      <c r="E596" s="411">
        <v>403078367.22000003</v>
      </c>
      <c r="F596" s="412">
        <v>4.850286215030386E-2</v>
      </c>
      <c r="G596" s="173"/>
      <c r="H596" s="130"/>
      <c r="I596" s="111"/>
    </row>
    <row r="597" spans="1:10" ht="12.75" x14ac:dyDescent="0.2">
      <c r="B597" s="149" t="s">
        <v>83</v>
      </c>
      <c r="C597" s="217"/>
      <c r="D597" s="746"/>
      <c r="E597" s="289">
        <v>41243.15</v>
      </c>
      <c r="F597" s="179">
        <v>4.9521465960592481E-2</v>
      </c>
      <c r="G597" s="173"/>
      <c r="H597" s="130"/>
      <c r="I597" s="111"/>
      <c r="J597" s="104"/>
    </row>
    <row r="598" spans="1:10" ht="12.75" x14ac:dyDescent="0.2">
      <c r="B598" s="162" t="s">
        <v>84</v>
      </c>
      <c r="C598" s="231"/>
      <c r="D598" s="745"/>
      <c r="E598" s="413">
        <v>647383.87</v>
      </c>
      <c r="F598" s="187">
        <v>-0.26358452237232854</v>
      </c>
      <c r="G598" s="173"/>
      <c r="H598" s="130"/>
      <c r="I598" s="111"/>
      <c r="J598" s="104"/>
    </row>
    <row r="599" spans="1:10" ht="13.5" thickBot="1" x14ac:dyDescent="0.25">
      <c r="B599" s="71"/>
      <c r="C599" s="217"/>
      <c r="D599" s="584"/>
      <c r="E599" s="757"/>
      <c r="F599" s="756"/>
      <c r="G599" s="173"/>
      <c r="H599" s="130"/>
      <c r="I599" s="111"/>
      <c r="J599" s="104"/>
    </row>
    <row r="600" spans="1:10" ht="13.5" thickBot="1" x14ac:dyDescent="0.25">
      <c r="B600" s="133" t="s">
        <v>168</v>
      </c>
      <c r="C600" s="134"/>
      <c r="D600" s="134"/>
      <c r="E600" s="417">
        <v>871803519.95322645</v>
      </c>
      <c r="F600" s="418">
        <v>6.9593853878080036E-2</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DE SEPTEMBRE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241162801.50999945</v>
      </c>
      <c r="D9" s="289">
        <v>147074442.88945997</v>
      </c>
      <c r="E9" s="289">
        <v>388237244.39945948</v>
      </c>
      <c r="F9" s="290">
        <v>10314974.500000004</v>
      </c>
      <c r="G9" s="290">
        <v>2505908.7809999995</v>
      </c>
      <c r="H9" s="179">
        <v>5.6808686033991806E-2</v>
      </c>
      <c r="I9" s="20"/>
    </row>
    <row r="10" spans="1:9" ht="10.5" customHeight="1" x14ac:dyDescent="0.2">
      <c r="B10" s="16" t="s">
        <v>387</v>
      </c>
      <c r="C10" s="289">
        <v>15930.026839999982</v>
      </c>
      <c r="D10" s="289">
        <v>232909.91360000012</v>
      </c>
      <c r="E10" s="289">
        <v>248839.94044000009</v>
      </c>
      <c r="F10" s="290">
        <v>9176.9807999999975</v>
      </c>
      <c r="G10" s="290">
        <v>307.4344000000001</v>
      </c>
      <c r="H10" s="179"/>
      <c r="I10" s="20"/>
    </row>
    <row r="11" spans="1:9" ht="10.5" customHeight="1" x14ac:dyDescent="0.2">
      <c r="B11" s="16" t="s">
        <v>100</v>
      </c>
      <c r="C11" s="289">
        <v>6543901.3999999994</v>
      </c>
      <c r="D11" s="289">
        <v>33895969.55212</v>
      </c>
      <c r="E11" s="289">
        <v>40439870.952119999</v>
      </c>
      <c r="F11" s="290">
        <v>19885.770000000004</v>
      </c>
      <c r="G11" s="290">
        <v>132971.35999999999</v>
      </c>
      <c r="H11" s="179">
        <v>-6.1014717401726259E-2</v>
      </c>
      <c r="I11" s="20"/>
    </row>
    <row r="12" spans="1:9" ht="10.5" customHeight="1" x14ac:dyDescent="0.2">
      <c r="B12" s="16" t="s">
        <v>388</v>
      </c>
      <c r="C12" s="289">
        <v>21429.323160000051</v>
      </c>
      <c r="D12" s="289">
        <v>313314.0863999998</v>
      </c>
      <c r="E12" s="289">
        <v>334743.40955999983</v>
      </c>
      <c r="F12" s="290">
        <v>12345.019200000006</v>
      </c>
      <c r="G12" s="290">
        <v>413.56559999999985</v>
      </c>
      <c r="H12" s="179"/>
      <c r="I12" s="20"/>
    </row>
    <row r="13" spans="1:9" ht="10.5" customHeight="1" x14ac:dyDescent="0.2">
      <c r="B13" s="16" t="s">
        <v>340</v>
      </c>
      <c r="C13" s="289">
        <v>18809467.710000008</v>
      </c>
      <c r="D13" s="289">
        <v>18001190.219999984</v>
      </c>
      <c r="E13" s="289">
        <v>36810657.929999992</v>
      </c>
      <c r="F13" s="290">
        <v>2869471.7100000004</v>
      </c>
      <c r="G13" s="290">
        <v>190940.30999999997</v>
      </c>
      <c r="H13" s="179">
        <v>1.6941137866745448E-2</v>
      </c>
      <c r="I13" s="20"/>
    </row>
    <row r="14" spans="1:9" ht="10.5" customHeight="1" x14ac:dyDescent="0.2">
      <c r="B14" s="340" t="s">
        <v>90</v>
      </c>
      <c r="C14" s="289">
        <v>18734855.120000012</v>
      </c>
      <c r="D14" s="289">
        <v>17543575.609999977</v>
      </c>
      <c r="E14" s="289">
        <v>36278430.730000004</v>
      </c>
      <c r="F14" s="290">
        <v>2432997.7300000004</v>
      </c>
      <c r="G14" s="290">
        <v>189286.78</v>
      </c>
      <c r="H14" s="179">
        <v>1.7590992488646151E-2</v>
      </c>
      <c r="I14" s="20"/>
    </row>
    <row r="15" spans="1:9" ht="10.5" customHeight="1" x14ac:dyDescent="0.2">
      <c r="B15" s="33" t="s">
        <v>304</v>
      </c>
      <c r="C15" s="289">
        <v>1463944.64</v>
      </c>
      <c r="D15" s="289">
        <v>696849.0199999999</v>
      </c>
      <c r="E15" s="289">
        <v>2160793.6599999992</v>
      </c>
      <c r="F15" s="290">
        <v>182045.92</v>
      </c>
      <c r="G15" s="290">
        <v>11234.150000000001</v>
      </c>
      <c r="H15" s="179">
        <v>-7.2950019228666951E-3</v>
      </c>
      <c r="I15" s="20"/>
    </row>
    <row r="16" spans="1:9" ht="10.5" customHeight="1" x14ac:dyDescent="0.2">
      <c r="B16" s="33" t="s">
        <v>305</v>
      </c>
      <c r="C16" s="289">
        <v>241.92</v>
      </c>
      <c r="D16" s="289">
        <v>67.2</v>
      </c>
      <c r="E16" s="289">
        <v>309.12</v>
      </c>
      <c r="F16" s="290">
        <v>67.2</v>
      </c>
      <c r="G16" s="290"/>
      <c r="H16" s="179">
        <v>-0.5918615244457941</v>
      </c>
      <c r="I16" s="20"/>
    </row>
    <row r="17" spans="2:9" ht="10.5" customHeight="1" x14ac:dyDescent="0.2">
      <c r="B17" s="33" t="s">
        <v>306</v>
      </c>
      <c r="C17" s="289">
        <v>453.98</v>
      </c>
      <c r="D17" s="289">
        <v>16103.250000000002</v>
      </c>
      <c r="E17" s="289">
        <v>16557.230000000003</v>
      </c>
      <c r="F17" s="290">
        <v>13868.240000000002</v>
      </c>
      <c r="G17" s="290"/>
      <c r="H17" s="179">
        <v>-3.7868196107827767E-2</v>
      </c>
      <c r="I17" s="20"/>
    </row>
    <row r="18" spans="2:9" ht="10.5" customHeight="1" x14ac:dyDescent="0.2">
      <c r="B18" s="33" t="s">
        <v>307</v>
      </c>
      <c r="C18" s="289">
        <v>6842676.3299999889</v>
      </c>
      <c r="D18" s="289">
        <v>6109209.4900000002</v>
      </c>
      <c r="E18" s="289">
        <v>12951885.819999989</v>
      </c>
      <c r="F18" s="290">
        <v>307048.02999999974</v>
      </c>
      <c r="G18" s="290">
        <v>69751.149999999994</v>
      </c>
      <c r="H18" s="179">
        <v>-8.3123233002128205E-2</v>
      </c>
      <c r="I18" s="20"/>
    </row>
    <row r="19" spans="2:9" ht="10.5" customHeight="1" x14ac:dyDescent="0.2">
      <c r="B19" s="33" t="s">
        <v>308</v>
      </c>
      <c r="C19" s="289">
        <v>185162.97000000012</v>
      </c>
      <c r="D19" s="289">
        <v>35959.32</v>
      </c>
      <c r="E19" s="289">
        <v>221122.29000000015</v>
      </c>
      <c r="F19" s="290">
        <v>6142.6200000000017</v>
      </c>
      <c r="G19" s="290">
        <v>876.09</v>
      </c>
      <c r="H19" s="179">
        <v>0.33400666429332948</v>
      </c>
      <c r="I19" s="20"/>
    </row>
    <row r="20" spans="2:9" ht="10.5" customHeight="1" x14ac:dyDescent="0.2">
      <c r="B20" s="33" t="s">
        <v>309</v>
      </c>
      <c r="C20" s="289">
        <v>10242375.28000002</v>
      </c>
      <c r="D20" s="289">
        <v>10685387.329999983</v>
      </c>
      <c r="E20" s="289">
        <v>20927762.610000007</v>
      </c>
      <c r="F20" s="290">
        <v>1923825.7200000009</v>
      </c>
      <c r="G20" s="290">
        <v>107425.38999999998</v>
      </c>
      <c r="H20" s="179">
        <v>9.19896112039289E-2</v>
      </c>
      <c r="I20" s="20"/>
    </row>
    <row r="21" spans="2:9" ht="10.5" customHeight="1" x14ac:dyDescent="0.2">
      <c r="B21" s="33" t="s">
        <v>89</v>
      </c>
      <c r="C21" s="289">
        <v>74612.589999999967</v>
      </c>
      <c r="D21" s="289">
        <v>457614.60999999964</v>
      </c>
      <c r="E21" s="289">
        <v>532227.19999999972</v>
      </c>
      <c r="F21" s="290">
        <v>436473.97999999969</v>
      </c>
      <c r="G21" s="290">
        <v>1653.5299999999997</v>
      </c>
      <c r="H21" s="179">
        <v>-2.5480264722574919E-2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194035434.21975008</v>
      </c>
      <c r="E24" s="289">
        <v>194035434.21975008</v>
      </c>
      <c r="F24" s="290"/>
      <c r="G24" s="290"/>
      <c r="H24" s="179">
        <v>7.7929776829883446E-2</v>
      </c>
      <c r="I24" s="20"/>
    </row>
    <row r="25" spans="2:9" ht="10.5" customHeight="1" x14ac:dyDescent="0.2">
      <c r="B25" s="16" t="s">
        <v>96</v>
      </c>
      <c r="C25" s="289"/>
      <c r="D25" s="289"/>
      <c r="E25" s="289"/>
      <c r="F25" s="290"/>
      <c r="G25" s="290"/>
      <c r="H25" s="179"/>
      <c r="I25" s="20"/>
    </row>
    <row r="26" spans="2:9" ht="10.5" customHeight="1" x14ac:dyDescent="0.2">
      <c r="B26" s="16" t="s">
        <v>91</v>
      </c>
      <c r="C26" s="289">
        <v>2207024.56</v>
      </c>
      <c r="D26" s="289">
        <v>1223459.82</v>
      </c>
      <c r="E26" s="289">
        <v>3430484.38</v>
      </c>
      <c r="F26" s="290">
        <v>113363.5</v>
      </c>
      <c r="G26" s="290">
        <v>25336.530000000002</v>
      </c>
      <c r="H26" s="179">
        <v>-2.1694166043856322E-3</v>
      </c>
      <c r="I26" s="34"/>
    </row>
    <row r="27" spans="2:9" ht="10.5" customHeight="1" x14ac:dyDescent="0.2">
      <c r="B27" s="16" t="s">
        <v>252</v>
      </c>
      <c r="C27" s="289"/>
      <c r="D27" s="289"/>
      <c r="E27" s="289"/>
      <c r="F27" s="290"/>
      <c r="G27" s="290"/>
      <c r="H27" s="179"/>
      <c r="I27" s="34"/>
    </row>
    <row r="28" spans="2:9" ht="10.5" customHeight="1" x14ac:dyDescent="0.2">
      <c r="B28" s="16" t="s">
        <v>95</v>
      </c>
      <c r="C28" s="289">
        <v>34634.359999999993</v>
      </c>
      <c r="D28" s="289">
        <v>119111.91999999997</v>
      </c>
      <c r="E28" s="289">
        <v>153746.27999999997</v>
      </c>
      <c r="F28" s="290">
        <v>153727.87999999998</v>
      </c>
      <c r="G28" s="290">
        <v>122.72</v>
      </c>
      <c r="H28" s="179">
        <v>-6.2807155242756374E-2</v>
      </c>
      <c r="I28" s="34"/>
    </row>
    <row r="29" spans="2:9" ht="10.5" customHeight="1" x14ac:dyDescent="0.2">
      <c r="B29" s="16" t="s">
        <v>381</v>
      </c>
      <c r="C29" s="289">
        <v>5918083.6300000083</v>
      </c>
      <c r="D29" s="289">
        <v>3717006.6550000021</v>
      </c>
      <c r="E29" s="289">
        <v>9635090.2850000095</v>
      </c>
      <c r="F29" s="290">
        <v>368</v>
      </c>
      <c r="G29" s="290">
        <v>71609.322499999995</v>
      </c>
      <c r="H29" s="179">
        <v>-1.8462135036315441E-2</v>
      </c>
      <c r="I29" s="34"/>
    </row>
    <row r="30" spans="2:9" ht="10.5" customHeight="1" x14ac:dyDescent="0.2">
      <c r="B30" s="16" t="s">
        <v>417</v>
      </c>
      <c r="C30" s="289"/>
      <c r="D30" s="289">
        <v>698530.16375500057</v>
      </c>
      <c r="E30" s="289">
        <v>698530.16375500057</v>
      </c>
      <c r="F30" s="290"/>
      <c r="G30" s="290"/>
      <c r="H30" s="179">
        <v>0.12363755580988145</v>
      </c>
      <c r="I30" s="34"/>
    </row>
    <row r="31" spans="2:9" ht="10.5" customHeight="1" x14ac:dyDescent="0.2">
      <c r="B31" s="16" t="s">
        <v>441</v>
      </c>
      <c r="C31" s="289"/>
      <c r="D31" s="289">
        <v>6486509.7971360013</v>
      </c>
      <c r="E31" s="289">
        <v>6486509.7971360013</v>
      </c>
      <c r="F31" s="290"/>
      <c r="G31" s="290"/>
      <c r="H31" s="179">
        <v>7.1542520965168777E-2</v>
      </c>
      <c r="I31" s="34"/>
    </row>
    <row r="32" spans="2:9" ht="10.5" customHeight="1" x14ac:dyDescent="0.2">
      <c r="B32" s="16" t="s">
        <v>346</v>
      </c>
      <c r="C32" s="289"/>
      <c r="D32" s="289"/>
      <c r="E32" s="289"/>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c r="E35" s="289"/>
      <c r="F35" s="290"/>
      <c r="G35" s="290"/>
      <c r="H35" s="179"/>
      <c r="I35" s="34"/>
    </row>
    <row r="36" spans="1:11" ht="10.5" customHeight="1" x14ac:dyDescent="0.2">
      <c r="B36" s="16" t="s">
        <v>487</v>
      </c>
      <c r="C36" s="289"/>
      <c r="D36" s="289">
        <v>2516766.5529500004</v>
      </c>
      <c r="E36" s="289">
        <v>2516766.5529500004</v>
      </c>
      <c r="F36" s="290"/>
      <c r="G36" s="290"/>
      <c r="H36" s="179">
        <v>6.6310098944013962E-2</v>
      </c>
      <c r="I36" s="34"/>
    </row>
    <row r="37" spans="1:11" ht="10.5" customHeight="1" x14ac:dyDescent="0.2">
      <c r="B37" s="16" t="s">
        <v>420</v>
      </c>
      <c r="C37" s="289"/>
      <c r="D37" s="289">
        <v>1665820.7249340001</v>
      </c>
      <c r="E37" s="289">
        <v>1665820.7249340001</v>
      </c>
      <c r="F37" s="290"/>
      <c r="G37" s="290"/>
      <c r="H37" s="179">
        <v>-0.24153663837628114</v>
      </c>
      <c r="I37" s="34"/>
    </row>
    <row r="38" spans="1:11" ht="10.5" customHeight="1" x14ac:dyDescent="0.2">
      <c r="B38" s="574" t="s">
        <v>448</v>
      </c>
      <c r="C38" s="289"/>
      <c r="D38" s="289">
        <v>4805</v>
      </c>
      <c r="E38" s="289">
        <v>4805</v>
      </c>
      <c r="F38" s="290"/>
      <c r="G38" s="290"/>
      <c r="H38" s="179">
        <v>0.35573613227244527</v>
      </c>
      <c r="I38" s="34"/>
    </row>
    <row r="39" spans="1:11" ht="10.5" hidden="1" customHeight="1" x14ac:dyDescent="0.2">
      <c r="B39" s="574"/>
      <c r="C39" s="289"/>
      <c r="D39" s="289"/>
      <c r="E39" s="289"/>
      <c r="F39" s="290"/>
      <c r="G39" s="290"/>
      <c r="H39" s="179"/>
      <c r="I39" s="34"/>
    </row>
    <row r="40" spans="1:11" ht="10.5" customHeight="1" x14ac:dyDescent="0.2">
      <c r="B40" s="16" t="s">
        <v>99</v>
      </c>
      <c r="C40" s="289">
        <v>146033.37</v>
      </c>
      <c r="D40" s="289">
        <v>285242.88700600003</v>
      </c>
      <c r="E40" s="289">
        <v>431276.25700600003</v>
      </c>
      <c r="F40" s="290">
        <v>150628</v>
      </c>
      <c r="G40" s="290">
        <v>1769.5027800000003</v>
      </c>
      <c r="H40" s="179">
        <v>2.4474260941020232E-2</v>
      </c>
      <c r="I40" s="34"/>
    </row>
    <row r="41" spans="1:11" ht="10.5" customHeight="1" x14ac:dyDescent="0.2">
      <c r="B41" s="16" t="s">
        <v>283</v>
      </c>
      <c r="C41" s="289"/>
      <c r="D41" s="289">
        <v>-401544</v>
      </c>
      <c r="E41" s="289">
        <v>-401544</v>
      </c>
      <c r="F41" s="290">
        <v>-72</v>
      </c>
      <c r="G41" s="290">
        <v>-3408</v>
      </c>
      <c r="H41" s="179">
        <v>0.26771608796954016</v>
      </c>
      <c r="I41" s="34"/>
      <c r="K41" s="28"/>
    </row>
    <row r="42" spans="1:11" s="28" customFormat="1" ht="10.5" customHeight="1" x14ac:dyDescent="0.2">
      <c r="A42" s="24"/>
      <c r="B42" s="16" t="s">
        <v>279</v>
      </c>
      <c r="C42" s="289">
        <v>70</v>
      </c>
      <c r="D42" s="289">
        <v>-24956973</v>
      </c>
      <c r="E42" s="289">
        <v>-24956903</v>
      </c>
      <c r="F42" s="290">
        <v>-11315</v>
      </c>
      <c r="G42" s="290">
        <v>-185146</v>
      </c>
      <c r="H42" s="179">
        <v>0.81503719469809544</v>
      </c>
      <c r="I42" s="36"/>
      <c r="J42" s="5"/>
    </row>
    <row r="43" spans="1:11" s="28" customFormat="1" ht="10.5" customHeight="1" x14ac:dyDescent="0.2">
      <c r="A43" s="24"/>
      <c r="B43" s="35" t="s">
        <v>101</v>
      </c>
      <c r="C43" s="291">
        <v>274859375.88999939</v>
      </c>
      <c r="D43" s="291">
        <v>384911997.40211105</v>
      </c>
      <c r="E43" s="291">
        <v>659771373.29211044</v>
      </c>
      <c r="F43" s="292">
        <v>13632554.360000005</v>
      </c>
      <c r="G43" s="292">
        <v>2740825.5262799999</v>
      </c>
      <c r="H43" s="178">
        <v>3.0243473259008669E-2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249667923.47000027</v>
      </c>
      <c r="D45" s="289">
        <v>529528836.35999972</v>
      </c>
      <c r="E45" s="289">
        <v>779196759.82999992</v>
      </c>
      <c r="F45" s="290">
        <v>260000102.9899998</v>
      </c>
      <c r="G45" s="290">
        <v>4860744.8299999991</v>
      </c>
      <c r="H45" s="179">
        <v>4.6206366520757269E-2</v>
      </c>
      <c r="I45" s="20"/>
    </row>
    <row r="46" spans="1:11" ht="10.5" customHeight="1" x14ac:dyDescent="0.2">
      <c r="B46" s="33" t="s">
        <v>106</v>
      </c>
      <c r="C46" s="289">
        <v>249344234.45000026</v>
      </c>
      <c r="D46" s="289">
        <v>525838918.00999975</v>
      </c>
      <c r="E46" s="289">
        <v>775183152.46000004</v>
      </c>
      <c r="F46" s="290">
        <v>256442339.91999978</v>
      </c>
      <c r="G46" s="290">
        <v>4838758.55</v>
      </c>
      <c r="H46" s="179">
        <v>4.6418647333859253E-2</v>
      </c>
      <c r="I46" s="34"/>
    </row>
    <row r="47" spans="1:11" ht="10.5" customHeight="1" x14ac:dyDescent="0.2">
      <c r="B47" s="33" t="s">
        <v>304</v>
      </c>
      <c r="C47" s="289">
        <v>6011576.6100000087</v>
      </c>
      <c r="D47" s="289">
        <v>122671888.68999992</v>
      </c>
      <c r="E47" s="289">
        <v>128683465.29999994</v>
      </c>
      <c r="F47" s="290">
        <v>103772557.00999993</v>
      </c>
      <c r="G47" s="290">
        <v>846615.03999999992</v>
      </c>
      <c r="H47" s="179">
        <v>3.3894400912536149E-2</v>
      </c>
      <c r="I47" s="34"/>
    </row>
    <row r="48" spans="1:11" ht="10.5" customHeight="1" x14ac:dyDescent="0.2">
      <c r="B48" s="33" t="s">
        <v>305</v>
      </c>
      <c r="C48" s="289">
        <v>25549.93</v>
      </c>
      <c r="D48" s="289">
        <v>3927010.4600000009</v>
      </c>
      <c r="E48" s="289">
        <v>3952560.3900000011</v>
      </c>
      <c r="F48" s="290">
        <v>3856417.2000000011</v>
      </c>
      <c r="G48" s="290">
        <v>16582.02</v>
      </c>
      <c r="H48" s="179">
        <v>-1.3288185119496476E-2</v>
      </c>
      <c r="I48" s="34"/>
    </row>
    <row r="49" spans="2:9" ht="10.5" customHeight="1" x14ac:dyDescent="0.2">
      <c r="B49" s="33" t="s">
        <v>306</v>
      </c>
      <c r="C49" s="289">
        <v>330467.61999999988</v>
      </c>
      <c r="D49" s="289">
        <v>57066824.279999949</v>
      </c>
      <c r="E49" s="289">
        <v>57397291.899999946</v>
      </c>
      <c r="F49" s="290">
        <v>56035563.039999954</v>
      </c>
      <c r="G49" s="290">
        <v>358864.76000000007</v>
      </c>
      <c r="H49" s="179">
        <v>2.5869896299650197E-2</v>
      </c>
      <c r="I49" s="34"/>
    </row>
    <row r="50" spans="2:9" ht="10.5" customHeight="1" x14ac:dyDescent="0.2">
      <c r="B50" s="33" t="s">
        <v>307</v>
      </c>
      <c r="C50" s="289">
        <v>60469009.100000218</v>
      </c>
      <c r="D50" s="289">
        <v>54559626.61999993</v>
      </c>
      <c r="E50" s="289">
        <v>115028635.72000015</v>
      </c>
      <c r="F50" s="290">
        <v>5058177.5500000026</v>
      </c>
      <c r="G50" s="290">
        <v>757017.73</v>
      </c>
      <c r="H50" s="179">
        <v>3.4778107983879147E-2</v>
      </c>
      <c r="I50" s="34"/>
    </row>
    <row r="51" spans="2:9" ht="10.5" customHeight="1" x14ac:dyDescent="0.2">
      <c r="B51" s="33" t="s">
        <v>308</v>
      </c>
      <c r="C51" s="289">
        <v>85798389.850000098</v>
      </c>
      <c r="D51" s="289">
        <v>77906096.060000032</v>
      </c>
      <c r="E51" s="289">
        <v>163704485.91000015</v>
      </c>
      <c r="F51" s="290">
        <v>22094151.460000008</v>
      </c>
      <c r="G51" s="290">
        <v>948204.24000000011</v>
      </c>
      <c r="H51" s="179">
        <v>2.5920423167140605E-2</v>
      </c>
      <c r="I51" s="34"/>
    </row>
    <row r="52" spans="2:9" ht="10.5" customHeight="1" x14ac:dyDescent="0.2">
      <c r="B52" s="33" t="s">
        <v>309</v>
      </c>
      <c r="C52" s="289">
        <v>96709241.339999929</v>
      </c>
      <c r="D52" s="289">
        <v>209707471.89999989</v>
      </c>
      <c r="E52" s="289">
        <v>306416713.23999983</v>
      </c>
      <c r="F52" s="290">
        <v>65625473.659999907</v>
      </c>
      <c r="G52" s="290">
        <v>1911474.7600000005</v>
      </c>
      <c r="H52" s="179">
        <v>7.2719003596952714E-2</v>
      </c>
      <c r="I52" s="34"/>
    </row>
    <row r="53" spans="2:9" ht="10.5" customHeight="1" x14ac:dyDescent="0.2">
      <c r="B53" s="33" t="s">
        <v>105</v>
      </c>
      <c r="C53" s="289">
        <v>323689.02000000025</v>
      </c>
      <c r="D53" s="289">
        <v>3689918.3500000038</v>
      </c>
      <c r="E53" s="289">
        <v>4013607.3700000043</v>
      </c>
      <c r="F53" s="290">
        <v>3557763.070000004</v>
      </c>
      <c r="G53" s="290">
        <v>21986.280000000002</v>
      </c>
      <c r="H53" s="179">
        <v>6.7605542738449209E-3</v>
      </c>
      <c r="I53" s="34"/>
    </row>
    <row r="54" spans="2:9" ht="10.5" customHeight="1" x14ac:dyDescent="0.2">
      <c r="B54" s="16" t="s">
        <v>22</v>
      </c>
      <c r="C54" s="289">
        <v>129264696.3099995</v>
      </c>
      <c r="D54" s="289">
        <v>91036613.064500004</v>
      </c>
      <c r="E54" s="289">
        <v>220301309.37449947</v>
      </c>
      <c r="F54" s="290">
        <v>17840084.57</v>
      </c>
      <c r="G54" s="290">
        <v>1015800.8612500001</v>
      </c>
      <c r="H54" s="179">
        <v>3.5209699746192813E-2</v>
      </c>
      <c r="I54" s="34"/>
    </row>
    <row r="55" spans="2:9" ht="10.5" customHeight="1" x14ac:dyDescent="0.2">
      <c r="B55" s="16" t="s">
        <v>387</v>
      </c>
      <c r="C55" s="289">
        <v>133004.71412399996</v>
      </c>
      <c r="D55" s="289">
        <v>849874.68915000057</v>
      </c>
      <c r="E55" s="289">
        <v>982879.40327400062</v>
      </c>
      <c r="F55" s="290">
        <v>87608.738850000038</v>
      </c>
      <c r="G55" s="290">
        <v>2058.0613559999997</v>
      </c>
      <c r="H55" s="179"/>
      <c r="I55" s="34"/>
    </row>
    <row r="56" spans="2:9" ht="10.5" customHeight="1" x14ac:dyDescent="0.2">
      <c r="B56" s="16" t="s">
        <v>107</v>
      </c>
      <c r="C56" s="289"/>
      <c r="D56" s="289">
        <v>110469017.54000002</v>
      </c>
      <c r="E56" s="289">
        <v>110469017.54000002</v>
      </c>
      <c r="F56" s="290">
        <v>109542015.94000003</v>
      </c>
      <c r="G56" s="290">
        <v>594753.52</v>
      </c>
      <c r="H56" s="179">
        <v>0.13654057939087205</v>
      </c>
      <c r="I56" s="34"/>
    </row>
    <row r="57" spans="2:9" ht="10.5" customHeight="1" x14ac:dyDescent="0.2">
      <c r="B57" s="33" t="s">
        <v>110</v>
      </c>
      <c r="C57" s="289"/>
      <c r="D57" s="289">
        <v>37365015.149999999</v>
      </c>
      <c r="E57" s="289">
        <v>37365015.149999999</v>
      </c>
      <c r="F57" s="290">
        <v>37365015.149999999</v>
      </c>
      <c r="G57" s="290">
        <v>194892.56</v>
      </c>
      <c r="H57" s="179">
        <v>0.1346599742208463</v>
      </c>
      <c r="I57" s="34"/>
    </row>
    <row r="58" spans="2:9" ht="10.5" customHeight="1" x14ac:dyDescent="0.2">
      <c r="B58" s="33" t="s">
        <v>109</v>
      </c>
      <c r="C58" s="289"/>
      <c r="D58" s="289">
        <v>52605300.790000029</v>
      </c>
      <c r="E58" s="289">
        <v>52605300.790000029</v>
      </c>
      <c r="F58" s="290">
        <v>52605300.790000029</v>
      </c>
      <c r="G58" s="290">
        <v>283660.96000000002</v>
      </c>
      <c r="H58" s="179">
        <v>0.10781843230660693</v>
      </c>
      <c r="I58" s="34"/>
    </row>
    <row r="59" spans="2:9" ht="10.5" customHeight="1" x14ac:dyDescent="0.2">
      <c r="B59" s="33" t="s">
        <v>112</v>
      </c>
      <c r="C59" s="289"/>
      <c r="D59" s="289">
        <v>20143700</v>
      </c>
      <c r="E59" s="289">
        <v>20143700</v>
      </c>
      <c r="F59" s="290">
        <v>19571700</v>
      </c>
      <c r="G59" s="290">
        <v>114200</v>
      </c>
      <c r="H59" s="179">
        <v>0.22254074867777129</v>
      </c>
      <c r="I59" s="34"/>
    </row>
    <row r="60" spans="2:9" ht="10.5" customHeight="1" x14ac:dyDescent="0.2">
      <c r="B60" s="33" t="s">
        <v>111</v>
      </c>
      <c r="C60" s="289"/>
      <c r="D60" s="289">
        <v>355001.59999999998</v>
      </c>
      <c r="E60" s="289">
        <v>355001.59999999998</v>
      </c>
      <c r="F60" s="290"/>
      <c r="G60" s="290">
        <v>2000</v>
      </c>
      <c r="H60" s="179">
        <v>0.16542044388399457</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318830.76999999996</v>
      </c>
      <c r="D63" s="289">
        <v>3033408.4799999995</v>
      </c>
      <c r="E63" s="289">
        <v>3352239.2499999991</v>
      </c>
      <c r="F63" s="290">
        <v>3266458.4499999993</v>
      </c>
      <c r="G63" s="290">
        <v>7449.2400000000007</v>
      </c>
      <c r="H63" s="179">
        <v>-4.9564732281834001E-2</v>
      </c>
      <c r="I63" s="34"/>
    </row>
    <row r="64" spans="2:9" ht="10.5" customHeight="1" x14ac:dyDescent="0.2">
      <c r="B64" s="16" t="s">
        <v>381</v>
      </c>
      <c r="C64" s="289">
        <v>2760248.3200000003</v>
      </c>
      <c r="D64" s="289">
        <v>3342009.992499996</v>
      </c>
      <c r="E64" s="289">
        <v>6102258.3124999963</v>
      </c>
      <c r="F64" s="290">
        <v>21381.82</v>
      </c>
      <c r="G64" s="290">
        <v>21365.13</v>
      </c>
      <c r="H64" s="179">
        <v>0.30695345796598872</v>
      </c>
      <c r="I64" s="34"/>
    </row>
    <row r="65" spans="1:11" ht="10.5" customHeight="1" x14ac:dyDescent="0.2">
      <c r="B65" s="16" t="s">
        <v>418</v>
      </c>
      <c r="C65" s="289"/>
      <c r="D65" s="289">
        <v>70280</v>
      </c>
      <c r="E65" s="289">
        <v>70280</v>
      </c>
      <c r="F65" s="290"/>
      <c r="G65" s="290">
        <v>5768</v>
      </c>
      <c r="H65" s="179">
        <v>-0.30628853040119264</v>
      </c>
      <c r="I65" s="34"/>
    </row>
    <row r="66" spans="1:11" ht="10.5" customHeight="1" x14ac:dyDescent="0.2">
      <c r="B66" s="16" t="s">
        <v>417</v>
      </c>
      <c r="C66" s="289"/>
      <c r="D66" s="289">
        <v>277933.78949999996</v>
      </c>
      <c r="E66" s="289">
        <v>277933.78949999996</v>
      </c>
      <c r="F66" s="290"/>
      <c r="G66" s="290"/>
      <c r="H66" s="179">
        <v>7.4029952729248061E-2</v>
      </c>
      <c r="I66" s="34"/>
    </row>
    <row r="67" spans="1:11" ht="10.5" customHeight="1" x14ac:dyDescent="0.2">
      <c r="B67" s="16" t="s">
        <v>441</v>
      </c>
      <c r="C67" s="289"/>
      <c r="D67" s="289">
        <v>2884029.6824500002</v>
      </c>
      <c r="E67" s="289">
        <v>2884029.6824500002</v>
      </c>
      <c r="F67" s="290"/>
      <c r="G67" s="290"/>
      <c r="H67" s="179">
        <v>0.28876114904773154</v>
      </c>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27818.599999999995</v>
      </c>
      <c r="D71" s="289">
        <v>664035.53</v>
      </c>
      <c r="E71" s="289">
        <v>691854.13</v>
      </c>
      <c r="F71" s="290"/>
      <c r="G71" s="290">
        <v>2328.4499999999998</v>
      </c>
      <c r="H71" s="179">
        <v>-0.10199775330096128</v>
      </c>
      <c r="I71" s="34"/>
    </row>
    <row r="72" spans="1:11" ht="10.5" customHeight="1" x14ac:dyDescent="0.2">
      <c r="B72" s="16" t="s">
        <v>92</v>
      </c>
      <c r="C72" s="289">
        <v>105585.42999999998</v>
      </c>
      <c r="D72" s="289">
        <v>16460.760000000002</v>
      </c>
      <c r="E72" s="289">
        <v>122046.18999999996</v>
      </c>
      <c r="F72" s="290">
        <v>1144.97</v>
      </c>
      <c r="G72" s="290">
        <v>239.55</v>
      </c>
      <c r="H72" s="179">
        <v>-0.28401960480637645</v>
      </c>
      <c r="I72" s="34"/>
    </row>
    <row r="73" spans="1:11" ht="10.5" customHeight="1" x14ac:dyDescent="0.2">
      <c r="B73" s="16" t="s">
        <v>93</v>
      </c>
      <c r="C73" s="289">
        <v>180221.53</v>
      </c>
      <c r="D73" s="289">
        <v>24500.52</v>
      </c>
      <c r="E73" s="289">
        <v>204722.05000000002</v>
      </c>
      <c r="F73" s="290">
        <v>1188.2</v>
      </c>
      <c r="G73" s="290">
        <v>90</v>
      </c>
      <c r="H73" s="179">
        <v>-0.21315084960177832</v>
      </c>
      <c r="I73" s="34"/>
      <c r="K73" s="28"/>
    </row>
    <row r="74" spans="1:11" ht="10.5" customHeight="1" x14ac:dyDescent="0.2">
      <c r="B74" s="16" t="s">
        <v>91</v>
      </c>
      <c r="C74" s="289">
        <v>273327.57</v>
      </c>
      <c r="D74" s="289">
        <v>187951.04000000004</v>
      </c>
      <c r="E74" s="289">
        <v>461278.61</v>
      </c>
      <c r="F74" s="290">
        <v>25469.13</v>
      </c>
      <c r="G74" s="290">
        <v>1256.6399999999999</v>
      </c>
      <c r="H74" s="179">
        <v>-5.8376543429256911E-2</v>
      </c>
      <c r="I74" s="34"/>
      <c r="K74" s="28"/>
    </row>
    <row r="75" spans="1:11" s="28" customFormat="1" ht="10.5" customHeight="1" x14ac:dyDescent="0.2">
      <c r="A75" s="24"/>
      <c r="B75" s="16" t="s">
        <v>100</v>
      </c>
      <c r="C75" s="289">
        <v>60711.420000000013</v>
      </c>
      <c r="D75" s="289">
        <v>191718.51</v>
      </c>
      <c r="E75" s="289">
        <v>252429.93000000005</v>
      </c>
      <c r="F75" s="290">
        <v>1751.8299999999981</v>
      </c>
      <c r="G75" s="290">
        <v>619.27</v>
      </c>
      <c r="H75" s="179">
        <v>0.16069194235043005</v>
      </c>
      <c r="I75" s="27"/>
      <c r="J75" s="5"/>
      <c r="K75" s="5"/>
    </row>
    <row r="76" spans="1:11" s="28" customFormat="1" ht="10.5" customHeight="1" x14ac:dyDescent="0.2">
      <c r="A76" s="24"/>
      <c r="B76" s="16" t="s">
        <v>388</v>
      </c>
      <c r="C76" s="289">
        <v>1384.2058759999991</v>
      </c>
      <c r="D76" s="289">
        <v>8844.8108499999962</v>
      </c>
      <c r="E76" s="289">
        <v>10229.016725999996</v>
      </c>
      <c r="F76" s="290">
        <v>911.76114999999993</v>
      </c>
      <c r="G76" s="290">
        <v>21.418644000000008</v>
      </c>
      <c r="H76" s="179"/>
      <c r="I76" s="27"/>
      <c r="J76" s="5"/>
      <c r="K76" s="5"/>
    </row>
    <row r="77" spans="1:11" ht="10.5" customHeight="1" x14ac:dyDescent="0.2">
      <c r="B77" s="16" t="s">
        <v>97</v>
      </c>
      <c r="C77" s="289"/>
      <c r="D77" s="289"/>
      <c r="E77" s="289"/>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1729544.2762000002</v>
      </c>
      <c r="E79" s="289">
        <v>1729544.2762000002</v>
      </c>
      <c r="F79" s="290"/>
      <c r="G79" s="290"/>
      <c r="H79" s="179">
        <v>0.12219922503947434</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438355.80000000005</v>
      </c>
      <c r="E81" s="289">
        <v>438355.80000000005</v>
      </c>
      <c r="F81" s="290">
        <v>438205.80000000005</v>
      </c>
      <c r="G81" s="290">
        <v>2950.76</v>
      </c>
      <c r="H81" s="179">
        <v>1.4118771019523191E-2</v>
      </c>
      <c r="I81" s="34"/>
    </row>
    <row r="82" spans="1:11" ht="10.5" customHeight="1" x14ac:dyDescent="0.2">
      <c r="B82" s="16" t="s">
        <v>489</v>
      </c>
      <c r="C82" s="289"/>
      <c r="D82" s="289"/>
      <c r="E82" s="289"/>
      <c r="F82" s="290"/>
      <c r="G82" s="290"/>
      <c r="H82" s="179"/>
      <c r="I82" s="34"/>
    </row>
    <row r="83" spans="1:11" ht="10.5" customHeight="1" x14ac:dyDescent="0.2">
      <c r="B83" s="268" t="s">
        <v>487</v>
      </c>
      <c r="C83" s="289"/>
      <c r="D83" s="289">
        <v>15341.31</v>
      </c>
      <c r="E83" s="289">
        <v>15341.31</v>
      </c>
      <c r="F83" s="290"/>
      <c r="G83" s="290"/>
      <c r="H83" s="179">
        <v>-0.37003389700219225</v>
      </c>
      <c r="I83" s="34"/>
    </row>
    <row r="84" spans="1:11" ht="10.5" customHeight="1" x14ac:dyDescent="0.2">
      <c r="B84" s="16" t="s">
        <v>420</v>
      </c>
      <c r="C84" s="289"/>
      <c r="D84" s="289">
        <v>710451.0743509999</v>
      </c>
      <c r="E84" s="289">
        <v>710451.0743509999</v>
      </c>
      <c r="F84" s="290"/>
      <c r="G84" s="290"/>
      <c r="H84" s="179">
        <v>-0.22363199368369158</v>
      </c>
      <c r="I84" s="34"/>
    </row>
    <row r="85" spans="1:11" ht="10.5" customHeight="1" x14ac:dyDescent="0.2">
      <c r="B85" s="574" t="s">
        <v>447</v>
      </c>
      <c r="C85" s="289"/>
      <c r="D85" s="289"/>
      <c r="E85" s="289"/>
      <c r="F85" s="290"/>
      <c r="G85" s="290"/>
      <c r="H85" s="179"/>
      <c r="I85" s="34"/>
    </row>
    <row r="86" spans="1:11" ht="10.5" hidden="1" customHeight="1" x14ac:dyDescent="0.2">
      <c r="B86" s="574"/>
      <c r="C86" s="289"/>
      <c r="D86" s="289"/>
      <c r="E86" s="289"/>
      <c r="F86" s="290"/>
      <c r="G86" s="290"/>
      <c r="H86" s="179"/>
      <c r="I86" s="34"/>
    </row>
    <row r="87" spans="1:11" ht="10.5" customHeight="1" x14ac:dyDescent="0.2">
      <c r="B87" s="16" t="s">
        <v>99</v>
      </c>
      <c r="C87" s="289">
        <v>344047.50000000041</v>
      </c>
      <c r="D87" s="289">
        <v>279124.9939590001</v>
      </c>
      <c r="E87" s="289">
        <v>623172.49395900057</v>
      </c>
      <c r="F87" s="290">
        <v>45937.019054000004</v>
      </c>
      <c r="G87" s="290">
        <v>2307.5522030000002</v>
      </c>
      <c r="H87" s="179">
        <v>-9.398943979277985E-2</v>
      </c>
      <c r="I87" s="34"/>
    </row>
    <row r="88" spans="1:11" ht="10.5" customHeight="1" x14ac:dyDescent="0.2">
      <c r="B88" s="16" t="s">
        <v>283</v>
      </c>
      <c r="C88" s="289"/>
      <c r="D88" s="289">
        <v>-2318376</v>
      </c>
      <c r="E88" s="289">
        <v>-2318376</v>
      </c>
      <c r="F88" s="290">
        <v>-19224</v>
      </c>
      <c r="G88" s="290">
        <v>-17016</v>
      </c>
      <c r="H88" s="179">
        <v>6.5361603573299565E-2</v>
      </c>
      <c r="I88" s="34"/>
    </row>
    <row r="89" spans="1:11" ht="10.5" customHeight="1" x14ac:dyDescent="0.2">
      <c r="B89" s="16" t="s">
        <v>279</v>
      </c>
      <c r="C89" s="289">
        <v>6</v>
      </c>
      <c r="D89" s="289">
        <v>-23653203</v>
      </c>
      <c r="E89" s="289">
        <v>-23653197</v>
      </c>
      <c r="F89" s="290">
        <v>-78741</v>
      </c>
      <c r="G89" s="290">
        <v>-139438</v>
      </c>
      <c r="H89" s="179">
        <v>0.81305679765311023</v>
      </c>
      <c r="I89" s="20"/>
    </row>
    <row r="90" spans="1:11" s="28" customFormat="1" ht="15.75" customHeight="1" x14ac:dyDescent="0.2">
      <c r="A90" s="24"/>
      <c r="B90" s="35" t="s">
        <v>108</v>
      </c>
      <c r="C90" s="291">
        <v>383137805.83999979</v>
      </c>
      <c r="D90" s="291">
        <v>719786753.22345984</v>
      </c>
      <c r="E90" s="291">
        <v>1102924559.0634594</v>
      </c>
      <c r="F90" s="292">
        <v>391174296.21905386</v>
      </c>
      <c r="G90" s="292">
        <v>6361299.2834529998</v>
      </c>
      <c r="H90" s="178">
        <v>3.9631220384942933E-2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370427497.81999892</v>
      </c>
      <c r="D92" s="289">
        <v>238111055.95395997</v>
      </c>
      <c r="E92" s="289">
        <v>608538553.77395892</v>
      </c>
      <c r="F92" s="290">
        <v>28155059.070000008</v>
      </c>
      <c r="G92" s="290">
        <v>3521709.6422499991</v>
      </c>
      <c r="H92" s="179">
        <v>4.888618360080943E-2</v>
      </c>
      <c r="I92" s="36"/>
      <c r="K92" s="5"/>
    </row>
    <row r="93" spans="1:11" ht="10.5" customHeight="1" x14ac:dyDescent="0.2">
      <c r="B93" s="16" t="s">
        <v>387</v>
      </c>
      <c r="C93" s="289">
        <v>148934.74096399997</v>
      </c>
      <c r="D93" s="289">
        <v>1082784.6027500005</v>
      </c>
      <c r="E93" s="289">
        <v>1231719.3437140007</v>
      </c>
      <c r="F93" s="290">
        <v>96785.719650000028</v>
      </c>
      <c r="G93" s="290">
        <v>2365.4957559999998</v>
      </c>
      <c r="H93" s="179"/>
      <c r="I93" s="34"/>
    </row>
    <row r="94" spans="1:11" ht="10.5" customHeight="1" x14ac:dyDescent="0.2">
      <c r="B94" s="16" t="s">
        <v>104</v>
      </c>
      <c r="C94" s="289">
        <v>268477391.18000025</v>
      </c>
      <c r="D94" s="289">
        <v>547530026.57999969</v>
      </c>
      <c r="E94" s="289">
        <v>816007417.75999999</v>
      </c>
      <c r="F94" s="290">
        <v>262869574.69999981</v>
      </c>
      <c r="G94" s="290">
        <v>5051685.1399999997</v>
      </c>
      <c r="H94" s="179">
        <v>4.4849961121858684E-2</v>
      </c>
      <c r="I94" s="34"/>
      <c r="K94" s="28"/>
    </row>
    <row r="95" spans="1:11" ht="10.5" customHeight="1" x14ac:dyDescent="0.2">
      <c r="B95" s="33" t="s">
        <v>106</v>
      </c>
      <c r="C95" s="289">
        <v>268079089.57000029</v>
      </c>
      <c r="D95" s="289">
        <v>543382493.61999965</v>
      </c>
      <c r="E95" s="289">
        <v>811461583.19000006</v>
      </c>
      <c r="F95" s="290">
        <v>258875337.6499998</v>
      </c>
      <c r="G95" s="290">
        <v>5028045.33</v>
      </c>
      <c r="H95" s="179">
        <v>4.5094999789405676E-2</v>
      </c>
      <c r="I95" s="34"/>
      <c r="K95" s="28"/>
    </row>
    <row r="96" spans="1:11" s="28" customFormat="1" ht="10.5" customHeight="1" x14ac:dyDescent="0.2">
      <c r="A96" s="24"/>
      <c r="B96" s="33" t="s">
        <v>304</v>
      </c>
      <c r="C96" s="289">
        <v>7475521.2500000075</v>
      </c>
      <c r="D96" s="289">
        <v>123368737.70999993</v>
      </c>
      <c r="E96" s="289">
        <v>130844258.95999993</v>
      </c>
      <c r="F96" s="290">
        <v>103954602.92999993</v>
      </c>
      <c r="G96" s="290">
        <v>857849.18999999983</v>
      </c>
      <c r="H96" s="179">
        <v>3.3186450866445671E-2</v>
      </c>
      <c r="I96" s="27"/>
      <c r="J96" s="5"/>
    </row>
    <row r="97" spans="1:11" s="28" customFormat="1" ht="10.5" customHeight="1" x14ac:dyDescent="0.2">
      <c r="A97" s="24"/>
      <c r="B97" s="33" t="s">
        <v>305</v>
      </c>
      <c r="C97" s="289">
        <v>25791.85</v>
      </c>
      <c r="D97" s="289">
        <v>3927077.6600000011</v>
      </c>
      <c r="E97" s="289">
        <v>3952869.5100000012</v>
      </c>
      <c r="F97" s="290">
        <v>3856484.4000000013</v>
      </c>
      <c r="G97" s="290">
        <v>16582.02</v>
      </c>
      <c r="H97" s="179">
        <v>-1.3397557507031421E-2</v>
      </c>
      <c r="I97" s="27"/>
      <c r="J97" s="5"/>
    </row>
    <row r="98" spans="1:11" s="28" customFormat="1" ht="10.5" customHeight="1" x14ac:dyDescent="0.2">
      <c r="A98" s="24"/>
      <c r="B98" s="33" t="s">
        <v>306</v>
      </c>
      <c r="C98" s="289">
        <v>330921.59999999986</v>
      </c>
      <c r="D98" s="289">
        <v>57082927.529999949</v>
      </c>
      <c r="E98" s="289">
        <v>57413849.129999951</v>
      </c>
      <c r="F98" s="290">
        <v>56049431.279999956</v>
      </c>
      <c r="G98" s="290">
        <v>358864.76000000007</v>
      </c>
      <c r="H98" s="179">
        <v>2.5850297950178014E-2</v>
      </c>
      <c r="I98" s="27"/>
      <c r="J98" s="5"/>
    </row>
    <row r="99" spans="1:11" s="28" customFormat="1" ht="10.5" customHeight="1" x14ac:dyDescent="0.2">
      <c r="A99" s="24"/>
      <c r="B99" s="33" t="s">
        <v>307</v>
      </c>
      <c r="C99" s="289">
        <v>67311685.430000216</v>
      </c>
      <c r="D99" s="289">
        <v>60668836.109999917</v>
      </c>
      <c r="E99" s="289">
        <v>127980521.54000014</v>
      </c>
      <c r="F99" s="290">
        <v>5365225.5800000019</v>
      </c>
      <c r="G99" s="290">
        <v>826768.88000000012</v>
      </c>
      <c r="H99" s="179">
        <v>2.1484928420090199E-2</v>
      </c>
      <c r="I99" s="27"/>
      <c r="J99" s="5"/>
    </row>
    <row r="100" spans="1:11" s="28" customFormat="1" ht="10.5" customHeight="1" x14ac:dyDescent="0.2">
      <c r="A100" s="24"/>
      <c r="B100" s="33" t="s">
        <v>308</v>
      </c>
      <c r="C100" s="289">
        <v>85983552.820000112</v>
      </c>
      <c r="D100" s="289">
        <v>77942055.38000004</v>
      </c>
      <c r="E100" s="289">
        <v>163925608.20000014</v>
      </c>
      <c r="F100" s="290">
        <v>22100294.080000009</v>
      </c>
      <c r="G100" s="290">
        <v>949080.33</v>
      </c>
      <c r="H100" s="179">
        <v>2.6240127863824236E-2</v>
      </c>
      <c r="I100" s="27"/>
      <c r="J100" s="5"/>
    </row>
    <row r="101" spans="1:11" s="28" customFormat="1" ht="10.5" customHeight="1" x14ac:dyDescent="0.2">
      <c r="A101" s="24"/>
      <c r="B101" s="33" t="s">
        <v>309</v>
      </c>
      <c r="C101" s="289">
        <v>106951616.61999996</v>
      </c>
      <c r="D101" s="289">
        <v>220392859.22999987</v>
      </c>
      <c r="E101" s="289">
        <v>327344475.84999979</v>
      </c>
      <c r="F101" s="290">
        <v>67549299.379999906</v>
      </c>
      <c r="G101" s="290">
        <v>2018900.1500000001</v>
      </c>
      <c r="H101" s="179">
        <v>7.3930636106181336E-2</v>
      </c>
      <c r="I101" s="27"/>
      <c r="J101" s="5"/>
      <c r="K101" s="5"/>
    </row>
    <row r="102" spans="1:11" s="28" customFormat="1" ht="10.5" customHeight="1" x14ac:dyDescent="0.2">
      <c r="A102" s="24"/>
      <c r="B102" s="33" t="s">
        <v>105</v>
      </c>
      <c r="C102" s="289">
        <v>398301.61000000028</v>
      </c>
      <c r="D102" s="289">
        <v>4147532.9600000037</v>
      </c>
      <c r="E102" s="289">
        <v>4545834.570000004</v>
      </c>
      <c r="F102" s="290">
        <v>3994237.050000004</v>
      </c>
      <c r="G102" s="290">
        <v>23639.81</v>
      </c>
      <c r="H102" s="179">
        <v>2.875956249225764E-3</v>
      </c>
      <c r="I102" s="27"/>
      <c r="J102" s="5"/>
      <c r="K102" s="5"/>
    </row>
    <row r="103" spans="1:11" ht="10.5" customHeight="1" x14ac:dyDescent="0.2">
      <c r="B103" s="16" t="s">
        <v>100</v>
      </c>
      <c r="C103" s="289">
        <v>6604612.8199999994</v>
      </c>
      <c r="D103" s="289">
        <v>34087688.062120005</v>
      </c>
      <c r="E103" s="289">
        <v>40692300.882119998</v>
      </c>
      <c r="F103" s="290">
        <v>21637.600000000006</v>
      </c>
      <c r="G103" s="290">
        <v>133590.63</v>
      </c>
      <c r="H103" s="179">
        <v>-5.9900771588801471E-2</v>
      </c>
      <c r="I103" s="34"/>
    </row>
    <row r="104" spans="1:11" ht="10.5" customHeight="1" x14ac:dyDescent="0.2">
      <c r="B104" s="16" t="s">
        <v>388</v>
      </c>
      <c r="C104" s="289">
        <v>22813.529036000051</v>
      </c>
      <c r="D104" s="289">
        <v>322158.89724999981</v>
      </c>
      <c r="E104" s="289">
        <v>344972.42628599983</v>
      </c>
      <c r="F104" s="290">
        <v>13256.780350000006</v>
      </c>
      <c r="G104" s="290">
        <v>434.98424399999988</v>
      </c>
      <c r="H104" s="179"/>
      <c r="I104" s="34"/>
    </row>
    <row r="105" spans="1:11" ht="10.5" customHeight="1" x14ac:dyDescent="0.2">
      <c r="B105" s="16" t="s">
        <v>107</v>
      </c>
      <c r="C105" s="289"/>
      <c r="D105" s="289">
        <v>110469017.54000002</v>
      </c>
      <c r="E105" s="289">
        <v>110469017.54000002</v>
      </c>
      <c r="F105" s="290">
        <v>109542015.94000003</v>
      </c>
      <c r="G105" s="290">
        <v>594753.52</v>
      </c>
      <c r="H105" s="179">
        <v>0.13654057939087205</v>
      </c>
      <c r="I105" s="34"/>
      <c r="K105" s="28"/>
    </row>
    <row r="106" spans="1:11" ht="10.5" customHeight="1" x14ac:dyDescent="0.2">
      <c r="B106" s="33" t="s">
        <v>110</v>
      </c>
      <c r="C106" s="289"/>
      <c r="D106" s="289">
        <v>37365015.149999999</v>
      </c>
      <c r="E106" s="289">
        <v>37365015.149999999</v>
      </c>
      <c r="F106" s="290">
        <v>37365015.149999999</v>
      </c>
      <c r="G106" s="290">
        <v>194892.56</v>
      </c>
      <c r="H106" s="179">
        <v>0.1346599742208463</v>
      </c>
      <c r="I106" s="34"/>
    </row>
    <row r="107" spans="1:11" s="28" customFormat="1" ht="10.5" customHeight="1" x14ac:dyDescent="0.2">
      <c r="A107" s="24"/>
      <c r="B107" s="33" t="s">
        <v>109</v>
      </c>
      <c r="C107" s="289"/>
      <c r="D107" s="289">
        <v>52605300.790000029</v>
      </c>
      <c r="E107" s="289">
        <v>52605300.790000029</v>
      </c>
      <c r="F107" s="290">
        <v>52605300.790000029</v>
      </c>
      <c r="G107" s="290">
        <v>283660.96000000002</v>
      </c>
      <c r="H107" s="179">
        <v>0.10781843230660693</v>
      </c>
      <c r="I107" s="27"/>
      <c r="J107" s="5"/>
      <c r="K107" s="5"/>
    </row>
    <row r="108" spans="1:11" ht="10.5" customHeight="1" x14ac:dyDescent="0.2">
      <c r="B108" s="33" t="s">
        <v>112</v>
      </c>
      <c r="C108" s="289"/>
      <c r="D108" s="289">
        <v>20143700</v>
      </c>
      <c r="E108" s="289">
        <v>20143700</v>
      </c>
      <c r="F108" s="290">
        <v>19571700</v>
      </c>
      <c r="G108" s="290">
        <v>114200</v>
      </c>
      <c r="H108" s="179">
        <v>0.22254074867777129</v>
      </c>
      <c r="I108" s="34"/>
    </row>
    <row r="109" spans="1:11" ht="10.5" customHeight="1" x14ac:dyDescent="0.2">
      <c r="B109" s="33" t="s">
        <v>111</v>
      </c>
      <c r="C109" s="289"/>
      <c r="D109" s="289">
        <v>355001.59999999998</v>
      </c>
      <c r="E109" s="289">
        <v>355001.59999999998</v>
      </c>
      <c r="F109" s="290"/>
      <c r="G109" s="290">
        <v>2000</v>
      </c>
      <c r="H109" s="179">
        <v>0.16542044388399457</v>
      </c>
      <c r="I109" s="34"/>
    </row>
    <row r="110" spans="1:11" ht="10.5" customHeight="1" x14ac:dyDescent="0.2">
      <c r="B110" s="16" t="s">
        <v>97</v>
      </c>
      <c r="C110" s="289"/>
      <c r="D110" s="289"/>
      <c r="E110" s="289"/>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195764978.49595007</v>
      </c>
      <c r="E112" s="289">
        <v>195764978.49595007</v>
      </c>
      <c r="F112" s="290"/>
      <c r="G112" s="290"/>
      <c r="H112" s="179">
        <v>7.8305590596229546E-2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353465.12999999995</v>
      </c>
      <c r="D115" s="289">
        <v>3152520.399999999</v>
      </c>
      <c r="E115" s="289">
        <v>3505985.5299999989</v>
      </c>
      <c r="F115" s="290">
        <v>3420186.3299999987</v>
      </c>
      <c r="G115" s="290">
        <v>7571.96</v>
      </c>
      <c r="H115" s="285">
        <v>-5.0153286548484721E-2</v>
      </c>
      <c r="I115" s="39"/>
      <c r="J115" s="5"/>
    </row>
    <row r="116" spans="1:11" s="40" customFormat="1" ht="10.5" customHeight="1" x14ac:dyDescent="0.25">
      <c r="A116" s="38"/>
      <c r="B116" s="16" t="s">
        <v>381</v>
      </c>
      <c r="C116" s="289">
        <v>8678331.9500000086</v>
      </c>
      <c r="D116" s="289">
        <v>7059016.6474999981</v>
      </c>
      <c r="E116" s="289">
        <v>15737348.597500006</v>
      </c>
      <c r="F116" s="290">
        <v>21749.82</v>
      </c>
      <c r="G116" s="290">
        <v>92974.452499999999</v>
      </c>
      <c r="H116" s="285">
        <v>8.6428953089692895E-2</v>
      </c>
      <c r="I116" s="39"/>
      <c r="J116" s="5"/>
      <c r="K116" s="5"/>
    </row>
    <row r="117" spans="1:11" s="40" customFormat="1" ht="10.5" customHeight="1" x14ac:dyDescent="0.25">
      <c r="A117" s="38"/>
      <c r="B117" s="16" t="s">
        <v>418</v>
      </c>
      <c r="C117" s="289"/>
      <c r="D117" s="289">
        <v>70280</v>
      </c>
      <c r="E117" s="289">
        <v>70280</v>
      </c>
      <c r="F117" s="290"/>
      <c r="G117" s="290">
        <v>5768</v>
      </c>
      <c r="H117" s="285">
        <v>-0.30628853040119264</v>
      </c>
      <c r="I117" s="39"/>
      <c r="J117" s="5"/>
      <c r="K117" s="5"/>
    </row>
    <row r="118" spans="1:11" ht="10.5" customHeight="1" x14ac:dyDescent="0.2">
      <c r="B118" s="16" t="s">
        <v>417</v>
      </c>
      <c r="C118" s="289"/>
      <c r="D118" s="289">
        <v>976463.95325500052</v>
      </c>
      <c r="E118" s="289">
        <v>976463.95325500052</v>
      </c>
      <c r="F118" s="290"/>
      <c r="G118" s="290"/>
      <c r="H118" s="179">
        <v>0.10905710699409221</v>
      </c>
      <c r="I118" s="34"/>
    </row>
    <row r="119" spans="1:11" ht="10.5" customHeight="1" x14ac:dyDescent="0.2">
      <c r="B119" s="16" t="s">
        <v>441</v>
      </c>
      <c r="C119" s="289"/>
      <c r="D119" s="289">
        <v>9370539.4795860015</v>
      </c>
      <c r="E119" s="289">
        <v>9370539.4795860015</v>
      </c>
      <c r="F119" s="290"/>
      <c r="G119" s="290"/>
      <c r="H119" s="179">
        <v>0.13017032989572641</v>
      </c>
      <c r="I119" s="34"/>
    </row>
    <row r="120" spans="1:11" ht="10.5" customHeight="1" x14ac:dyDescent="0.2">
      <c r="B120" s="16" t="s">
        <v>346</v>
      </c>
      <c r="C120" s="289"/>
      <c r="D120" s="289"/>
      <c r="E120" s="289"/>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2480352.1300000004</v>
      </c>
      <c r="D123" s="289">
        <v>1411410.86</v>
      </c>
      <c r="E123" s="289">
        <v>3891762.9899999998</v>
      </c>
      <c r="F123" s="290">
        <v>138832.62999999998</v>
      </c>
      <c r="G123" s="290">
        <v>26593.170000000002</v>
      </c>
      <c r="H123" s="179">
        <v>-9.1795456601768688E-3</v>
      </c>
      <c r="I123" s="34"/>
    </row>
    <row r="124" spans="1:11" ht="10.5" customHeight="1" x14ac:dyDescent="0.2">
      <c r="B124" s="16" t="s">
        <v>94</v>
      </c>
      <c r="C124" s="289">
        <v>27818.599999999995</v>
      </c>
      <c r="D124" s="289">
        <v>664035.53</v>
      </c>
      <c r="E124" s="289">
        <v>691854.13</v>
      </c>
      <c r="F124" s="290"/>
      <c r="G124" s="290">
        <v>2328.4499999999998</v>
      </c>
      <c r="H124" s="179">
        <v>-0.10199775330096128</v>
      </c>
      <c r="I124" s="34"/>
    </row>
    <row r="125" spans="1:11" s="28" customFormat="1" ht="10.5" customHeight="1" x14ac:dyDescent="0.2">
      <c r="A125" s="24"/>
      <c r="B125" s="16" t="s">
        <v>92</v>
      </c>
      <c r="C125" s="289">
        <v>105585.42999999998</v>
      </c>
      <c r="D125" s="289">
        <v>16460.760000000002</v>
      </c>
      <c r="E125" s="289">
        <v>122046.18999999996</v>
      </c>
      <c r="F125" s="290">
        <v>1144.97</v>
      </c>
      <c r="G125" s="290">
        <v>239.55</v>
      </c>
      <c r="H125" s="179">
        <v>-0.28401960480637645</v>
      </c>
      <c r="I125" s="27"/>
      <c r="J125" s="5"/>
      <c r="K125" s="5"/>
    </row>
    <row r="126" spans="1:11" ht="10.5" customHeight="1" x14ac:dyDescent="0.2">
      <c r="B126" s="16" t="s">
        <v>93</v>
      </c>
      <c r="C126" s="289">
        <v>180221.53</v>
      </c>
      <c r="D126" s="289">
        <v>24500.52</v>
      </c>
      <c r="E126" s="289">
        <v>204722.05000000002</v>
      </c>
      <c r="F126" s="290">
        <v>1188.2</v>
      </c>
      <c r="G126" s="290">
        <v>90</v>
      </c>
      <c r="H126" s="179">
        <v>-0.21315084960177832</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438355.80000000005</v>
      </c>
      <c r="E129" s="289">
        <v>438355.80000000005</v>
      </c>
      <c r="F129" s="290">
        <v>438205.80000000005</v>
      </c>
      <c r="G129" s="290">
        <v>2950.76</v>
      </c>
      <c r="H129" s="179">
        <v>1.4118771019523191E-2</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2532107.8629500004</v>
      </c>
      <c r="E131" s="289">
        <v>2532107.8629500004</v>
      </c>
      <c r="F131" s="290"/>
      <c r="G131" s="290"/>
      <c r="H131" s="179">
        <v>6.1853979067696185E-2</v>
      </c>
      <c r="I131" s="34"/>
    </row>
    <row r="132" spans="1:11" ht="10.5" customHeight="1" x14ac:dyDescent="0.2">
      <c r="B132" s="16" t="s">
        <v>420</v>
      </c>
      <c r="C132" s="289"/>
      <c r="D132" s="289">
        <v>2376271.7992850002</v>
      </c>
      <c r="E132" s="289">
        <v>2376271.7992850002</v>
      </c>
      <c r="F132" s="290"/>
      <c r="G132" s="290"/>
      <c r="H132" s="179">
        <v>-0.23627070221954904</v>
      </c>
      <c r="I132" s="34"/>
    </row>
    <row r="133" spans="1:11" ht="10.5" customHeight="1" x14ac:dyDescent="0.2">
      <c r="B133" s="574" t="s">
        <v>449</v>
      </c>
      <c r="C133" s="289"/>
      <c r="D133" s="289">
        <v>4805</v>
      </c>
      <c r="E133" s="289">
        <v>4805</v>
      </c>
      <c r="F133" s="290"/>
      <c r="G133" s="290"/>
      <c r="H133" s="179">
        <v>-0.70588595352936856</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490080.8700000004</v>
      </c>
      <c r="D135" s="289">
        <v>564367.88096500013</v>
      </c>
      <c r="E135" s="289">
        <v>1054448.7509650006</v>
      </c>
      <c r="F135" s="290">
        <v>196565.019054</v>
      </c>
      <c r="G135" s="290">
        <v>4077.0549830000004</v>
      </c>
      <c r="H135" s="179">
        <v>-4.9012584514511071E-2</v>
      </c>
      <c r="I135" s="34"/>
    </row>
    <row r="136" spans="1:11" ht="10.5" customHeight="1" x14ac:dyDescent="0.2">
      <c r="B136" s="16" t="s">
        <v>283</v>
      </c>
      <c r="C136" s="289"/>
      <c r="D136" s="289">
        <v>-2719920</v>
      </c>
      <c r="E136" s="289">
        <v>-2719920</v>
      </c>
      <c r="F136" s="290">
        <v>-19296</v>
      </c>
      <c r="G136" s="290">
        <v>-20424</v>
      </c>
      <c r="H136" s="179">
        <v>9.1072756636284113E-2</v>
      </c>
      <c r="I136" s="34"/>
      <c r="K136" s="28"/>
    </row>
    <row r="137" spans="1:11" ht="10.5" customHeight="1" x14ac:dyDescent="0.2">
      <c r="B137" s="16" t="s">
        <v>279</v>
      </c>
      <c r="C137" s="289">
        <v>76</v>
      </c>
      <c r="D137" s="289">
        <v>-48610176</v>
      </c>
      <c r="E137" s="289">
        <v>-48610100</v>
      </c>
      <c r="F137" s="290">
        <v>-90056</v>
      </c>
      <c r="G137" s="290">
        <v>-324584</v>
      </c>
      <c r="H137" s="179">
        <v>0.81407301283656475</v>
      </c>
      <c r="I137" s="34"/>
    </row>
    <row r="138" spans="1:11" s="28" customFormat="1" ht="10.5" customHeight="1" x14ac:dyDescent="0.2">
      <c r="A138" s="24"/>
      <c r="B138" s="29" t="s">
        <v>113</v>
      </c>
      <c r="C138" s="291">
        <v>657997181.72999907</v>
      </c>
      <c r="D138" s="291">
        <v>1104698750.6255705</v>
      </c>
      <c r="E138" s="291">
        <v>1762695932.3555698</v>
      </c>
      <c r="F138" s="292">
        <v>404806850.57905382</v>
      </c>
      <c r="G138" s="292">
        <v>9102124.8097329978</v>
      </c>
      <c r="H138" s="178">
        <v>3.6097451179074813E-2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2593714.9700000007</v>
      </c>
      <c r="D140" s="289">
        <v>16603059.099999987</v>
      </c>
      <c r="E140" s="289">
        <v>19196774.069999985</v>
      </c>
      <c r="F140" s="290">
        <v>7130.91</v>
      </c>
      <c r="G140" s="290">
        <v>136217.49999999997</v>
      </c>
      <c r="H140" s="179">
        <v>0.10883526932962595</v>
      </c>
      <c r="I140" s="34"/>
    </row>
    <row r="141" spans="1:11" ht="10.5" customHeight="1" x14ac:dyDescent="0.2">
      <c r="B141" s="16" t="s">
        <v>100</v>
      </c>
      <c r="C141" s="289">
        <v>65584.589999999924</v>
      </c>
      <c r="D141" s="289">
        <v>1610347.8599999996</v>
      </c>
      <c r="E141" s="289">
        <v>1675932.4499999995</v>
      </c>
      <c r="F141" s="290"/>
      <c r="G141" s="290">
        <v>12622.19</v>
      </c>
      <c r="H141" s="179">
        <v>0.52619469548925579</v>
      </c>
      <c r="I141" s="34"/>
    </row>
    <row r="142" spans="1:11" ht="10.5" customHeight="1" x14ac:dyDescent="0.2">
      <c r="B142" s="16" t="s">
        <v>177</v>
      </c>
      <c r="C142" s="289">
        <v>290395.08000000031</v>
      </c>
      <c r="D142" s="289">
        <v>256269.99000000019</v>
      </c>
      <c r="E142" s="289">
        <v>546665.07000000053</v>
      </c>
      <c r="F142" s="290">
        <v>159.35999999999999</v>
      </c>
      <c r="G142" s="290">
        <v>3159.61</v>
      </c>
      <c r="H142" s="179">
        <v>0.22191791410134964</v>
      </c>
      <c r="I142" s="34"/>
    </row>
    <row r="143" spans="1:11" ht="10.5" customHeight="1" x14ac:dyDescent="0.2">
      <c r="B143" s="16" t="s">
        <v>22</v>
      </c>
      <c r="C143" s="289">
        <v>6081952.3199999975</v>
      </c>
      <c r="D143" s="289">
        <v>4106659.9103500014</v>
      </c>
      <c r="E143" s="289">
        <v>10188612.230349999</v>
      </c>
      <c r="F143" s="290">
        <v>6171.1</v>
      </c>
      <c r="G143" s="290">
        <v>60193.422500000001</v>
      </c>
      <c r="H143" s="179">
        <v>0.1521746474530552</v>
      </c>
      <c r="I143" s="34"/>
    </row>
    <row r="144" spans="1:11" ht="10.5" customHeight="1" x14ac:dyDescent="0.2">
      <c r="B144" s="16" t="s">
        <v>381</v>
      </c>
      <c r="C144" s="289">
        <v>172925.48</v>
      </c>
      <c r="D144" s="289">
        <v>70648.829999999987</v>
      </c>
      <c r="E144" s="289">
        <v>243574.31</v>
      </c>
      <c r="F144" s="290"/>
      <c r="G144" s="290">
        <v>1281.5</v>
      </c>
      <c r="H144" s="179">
        <v>0.42914284425138649</v>
      </c>
      <c r="I144" s="34"/>
    </row>
    <row r="145" spans="2:11" ht="10.5" customHeight="1" x14ac:dyDescent="0.2">
      <c r="B145" s="37" t="s">
        <v>312</v>
      </c>
      <c r="C145" s="289"/>
      <c r="D145" s="289">
        <v>225513.52840000001</v>
      </c>
      <c r="E145" s="289">
        <v>225513.52840000001</v>
      </c>
      <c r="F145" s="290"/>
      <c r="G145" s="290"/>
      <c r="H145" s="179">
        <v>-0.18637402929352509</v>
      </c>
      <c r="I145" s="34"/>
    </row>
    <row r="146" spans="2:11" ht="10.5" customHeight="1" x14ac:dyDescent="0.2">
      <c r="B146" s="16" t="s">
        <v>385</v>
      </c>
      <c r="C146" s="289">
        <v>3568993.2099999981</v>
      </c>
      <c r="D146" s="289">
        <v>2672650.8299999996</v>
      </c>
      <c r="E146" s="289">
        <v>6241644.0399999982</v>
      </c>
      <c r="F146" s="290">
        <v>3095.7900000000004</v>
      </c>
      <c r="G146" s="290">
        <v>39256.130000000005</v>
      </c>
      <c r="H146" s="179">
        <v>0.11720975924525145</v>
      </c>
      <c r="I146" s="34"/>
    </row>
    <row r="147" spans="2:11" ht="10.5" customHeight="1" x14ac:dyDescent="0.2">
      <c r="B147" s="16" t="s">
        <v>382</v>
      </c>
      <c r="C147" s="289"/>
      <c r="D147" s="289">
        <v>159456</v>
      </c>
      <c r="E147" s="289">
        <v>159456</v>
      </c>
      <c r="F147" s="290"/>
      <c r="G147" s="290">
        <v>950</v>
      </c>
      <c r="H147" s="179">
        <v>-0.11546750318269938</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24.5</v>
      </c>
      <c r="D150" s="289">
        <v>102733.37682399999</v>
      </c>
      <c r="E150" s="289">
        <v>102757.87682399999</v>
      </c>
      <c r="F150" s="290">
        <v>558.36294999999996</v>
      </c>
      <c r="G150" s="290">
        <v>335.65879999999999</v>
      </c>
      <c r="H150" s="179"/>
      <c r="I150" s="34"/>
    </row>
    <row r="151" spans="2:11" ht="10.5" customHeight="1" x14ac:dyDescent="0.2">
      <c r="B151" s="41" t="s">
        <v>120</v>
      </c>
      <c r="C151" s="293">
        <v>12773590.149999995</v>
      </c>
      <c r="D151" s="293">
        <v>25807339.425573993</v>
      </c>
      <c r="E151" s="293">
        <v>38580929.575573988</v>
      </c>
      <c r="F151" s="294">
        <v>17115.522949999999</v>
      </c>
      <c r="G151" s="294">
        <v>254016.01129999998</v>
      </c>
      <c r="H151" s="286">
        <v>0.12316740961671768</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DE SEPTEMBRE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103581417.63000007</v>
      </c>
      <c r="D163" s="289">
        <v>11877415.309999989</v>
      </c>
      <c r="E163" s="289">
        <v>115458832.94000007</v>
      </c>
      <c r="F163" s="290">
        <v>176835.19000000003</v>
      </c>
      <c r="G163" s="290">
        <v>951071.64999999991</v>
      </c>
      <c r="H163" s="179">
        <v>-8.3274026798764056E-2</v>
      </c>
      <c r="I163" s="36"/>
      <c r="J163" s="5"/>
    </row>
    <row r="164" spans="1:11" s="28" customFormat="1" ht="10.5" customHeight="1" x14ac:dyDescent="0.2">
      <c r="A164" s="24"/>
      <c r="B164" s="16" t="s">
        <v>117</v>
      </c>
      <c r="C164" s="289">
        <v>54956331.469999984</v>
      </c>
      <c r="D164" s="289">
        <v>7448260.5099999988</v>
      </c>
      <c r="E164" s="289">
        <v>62404591.979999989</v>
      </c>
      <c r="F164" s="290">
        <v>3940.8799999999997</v>
      </c>
      <c r="G164" s="290">
        <v>473611.01000000018</v>
      </c>
      <c r="H164" s="179">
        <v>-0.13990888856703043</v>
      </c>
      <c r="I164" s="36"/>
      <c r="J164" s="5"/>
    </row>
    <row r="165" spans="1:11" s="28" customFormat="1" ht="10.5" customHeight="1" x14ac:dyDescent="0.2">
      <c r="A165" s="24"/>
      <c r="B165" s="16" t="s">
        <v>118</v>
      </c>
      <c r="C165" s="289">
        <v>1987017.6299999997</v>
      </c>
      <c r="D165" s="289">
        <v>46775208.329999998</v>
      </c>
      <c r="E165" s="289">
        <v>48762225.960000001</v>
      </c>
      <c r="F165" s="290"/>
      <c r="G165" s="290">
        <v>253815.24</v>
      </c>
      <c r="H165" s="179">
        <v>-8.0509436245468358E-3</v>
      </c>
      <c r="I165" s="36"/>
      <c r="J165" s="5"/>
    </row>
    <row r="166" spans="1:11" s="28" customFormat="1" ht="10.5" customHeight="1" x14ac:dyDescent="0.2">
      <c r="A166" s="24"/>
      <c r="B166" s="16" t="s">
        <v>166</v>
      </c>
      <c r="C166" s="289">
        <v>18464649.709999967</v>
      </c>
      <c r="D166" s="289">
        <v>1570694.3599999971</v>
      </c>
      <c r="E166" s="289">
        <v>20035344.069999967</v>
      </c>
      <c r="F166" s="290">
        <v>1847.1599999999996</v>
      </c>
      <c r="G166" s="290">
        <v>152993.04000000004</v>
      </c>
      <c r="H166" s="179">
        <v>-8.5963167702852616E-2</v>
      </c>
      <c r="I166" s="36"/>
      <c r="J166" s="5"/>
    </row>
    <row r="167" spans="1:11" s="28" customFormat="1" ht="10.5" customHeight="1" x14ac:dyDescent="0.2">
      <c r="A167" s="24"/>
      <c r="B167" s="16" t="s">
        <v>22</v>
      </c>
      <c r="C167" s="289">
        <v>12655202.460000034</v>
      </c>
      <c r="D167" s="289">
        <v>1559230.87</v>
      </c>
      <c r="E167" s="289">
        <v>14214433.330000034</v>
      </c>
      <c r="F167" s="290">
        <v>397.79999999999995</v>
      </c>
      <c r="G167" s="290">
        <v>96508.49</v>
      </c>
      <c r="H167" s="179">
        <v>-0.11143289108081489</v>
      </c>
      <c r="I167" s="36"/>
      <c r="J167" s="5"/>
    </row>
    <row r="168" spans="1:11" s="28" customFormat="1" ht="10.5" customHeight="1" x14ac:dyDescent="0.2">
      <c r="A168" s="24"/>
      <c r="B168" s="16" t="s">
        <v>115</v>
      </c>
      <c r="C168" s="289">
        <v>9986545.0500000156</v>
      </c>
      <c r="D168" s="289">
        <v>9140031.1999999918</v>
      </c>
      <c r="E168" s="289">
        <v>19126576.250000007</v>
      </c>
      <c r="F168" s="290">
        <v>1195939.9299999983</v>
      </c>
      <c r="G168" s="290">
        <v>116869.14999999997</v>
      </c>
      <c r="H168" s="179">
        <v>-1.5956736196532706E-2</v>
      </c>
      <c r="I168" s="36"/>
      <c r="J168" s="5"/>
    </row>
    <row r="169" spans="1:11" s="28" customFormat="1" ht="10.5" customHeight="1" x14ac:dyDescent="0.2">
      <c r="A169" s="24"/>
      <c r="B169" s="16" t="s">
        <v>114</v>
      </c>
      <c r="C169" s="289">
        <v>126453.45999999988</v>
      </c>
      <c r="D169" s="289">
        <v>6462717.8999999911</v>
      </c>
      <c r="E169" s="289">
        <v>6589171.359999992</v>
      </c>
      <c r="F169" s="290">
        <v>1763.36</v>
      </c>
      <c r="G169" s="290">
        <v>40297.980000000003</v>
      </c>
      <c r="H169" s="179">
        <v>9.0957171309210993E-2</v>
      </c>
      <c r="I169" s="36"/>
      <c r="J169" s="5"/>
    </row>
    <row r="170" spans="1:11" s="28" customFormat="1" ht="10.5" customHeight="1" x14ac:dyDescent="0.2">
      <c r="A170" s="24"/>
      <c r="B170" s="16" t="s">
        <v>100</v>
      </c>
      <c r="C170" s="289">
        <v>3060.5200000000018</v>
      </c>
      <c r="D170" s="289">
        <v>3356.5099999999998</v>
      </c>
      <c r="E170" s="289">
        <v>6417.0300000000016</v>
      </c>
      <c r="F170" s="290"/>
      <c r="G170" s="290"/>
      <c r="H170" s="179">
        <v>6.8008008774368189E-2</v>
      </c>
      <c r="I170" s="36"/>
      <c r="J170" s="5"/>
    </row>
    <row r="171" spans="1:11" s="28" customFormat="1" ht="10.5" customHeight="1" x14ac:dyDescent="0.2">
      <c r="A171" s="24"/>
      <c r="B171" s="16" t="s">
        <v>283</v>
      </c>
      <c r="C171" s="289"/>
      <c r="D171" s="289">
        <v>-11784</v>
      </c>
      <c r="E171" s="289">
        <v>-11784</v>
      </c>
      <c r="F171" s="290"/>
      <c r="G171" s="290">
        <v>-312</v>
      </c>
      <c r="H171" s="179">
        <v>0.29551451187335087</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100471.766925</v>
      </c>
      <c r="E173" s="289">
        <v>100471.766925</v>
      </c>
      <c r="F173" s="290"/>
      <c r="G173" s="290"/>
      <c r="H173" s="179">
        <v>0.78213927069277633</v>
      </c>
      <c r="I173" s="36"/>
      <c r="J173" s="5"/>
    </row>
    <row r="174" spans="1:11" s="28" customFormat="1" ht="12.75" customHeight="1" x14ac:dyDescent="0.2">
      <c r="A174" s="24"/>
      <c r="B174" s="16" t="s">
        <v>374</v>
      </c>
      <c r="C174" s="289">
        <v>121289.47</v>
      </c>
      <c r="D174" s="289">
        <v>97493.812500000029</v>
      </c>
      <c r="E174" s="289">
        <v>218783.28250000003</v>
      </c>
      <c r="F174" s="290"/>
      <c r="G174" s="290">
        <v>372</v>
      </c>
      <c r="H174" s="179">
        <v>-0.15971889028099362</v>
      </c>
      <c r="I174" s="36"/>
      <c r="J174" s="5"/>
    </row>
    <row r="175" spans="1:11" s="28" customFormat="1" ht="12.75" customHeight="1" x14ac:dyDescent="0.2">
      <c r="A175" s="24"/>
      <c r="B175" s="574" t="s">
        <v>451</v>
      </c>
      <c r="C175" s="289"/>
      <c r="D175" s="289">
        <v>22152</v>
      </c>
      <c r="E175" s="289">
        <v>22152</v>
      </c>
      <c r="F175" s="290"/>
      <c r="G175" s="290"/>
      <c r="H175" s="179"/>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256662</v>
      </c>
      <c r="E177" s="289">
        <v>256662</v>
      </c>
      <c r="F177" s="290"/>
      <c r="G177" s="290">
        <v>1668</v>
      </c>
      <c r="H177" s="179">
        <v>0.53642099307239133</v>
      </c>
      <c r="I177" s="36"/>
    </row>
    <row r="178" spans="1:11" s="28" customFormat="1" ht="14.25" customHeight="1" x14ac:dyDescent="0.2">
      <c r="A178" s="24"/>
      <c r="B178" s="35" t="s">
        <v>119</v>
      </c>
      <c r="C178" s="291">
        <v>201881967.40000007</v>
      </c>
      <c r="D178" s="291">
        <v>85301910.569424972</v>
      </c>
      <c r="E178" s="291">
        <v>287183877.96942502</v>
      </c>
      <c r="F178" s="292">
        <v>1380724.3199999982</v>
      </c>
      <c r="G178" s="292">
        <v>2086894.56</v>
      </c>
      <c r="H178" s="178">
        <v>-7.8163846055786301E-2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18950929.789999984</v>
      </c>
      <c r="D180" s="289">
        <v>13961364.230250001</v>
      </c>
      <c r="E180" s="289">
        <v>32912294.020249981</v>
      </c>
      <c r="F180" s="290"/>
      <c r="G180" s="290">
        <v>126168.69</v>
      </c>
      <c r="H180" s="179">
        <v>0.13267194727571763</v>
      </c>
      <c r="I180" s="36"/>
      <c r="J180" s="5"/>
    </row>
    <row r="181" spans="1:11" s="28" customFormat="1" ht="10.5" customHeight="1" x14ac:dyDescent="0.2">
      <c r="A181" s="24"/>
      <c r="B181" s="16" t="s">
        <v>387</v>
      </c>
      <c r="C181" s="289">
        <v>10369.75215</v>
      </c>
      <c r="D181" s="289">
        <v>43823.642499999994</v>
      </c>
      <c r="E181" s="289">
        <v>54193.394649999995</v>
      </c>
      <c r="F181" s="290"/>
      <c r="G181" s="290">
        <v>121.08314999999999</v>
      </c>
      <c r="H181" s="179">
        <v>-0.62685804128229905</v>
      </c>
      <c r="I181" s="36"/>
      <c r="J181" s="5"/>
    </row>
    <row r="182" spans="1:11" s="28" customFormat="1" ht="10.5" customHeight="1" x14ac:dyDescent="0.2">
      <c r="A182" s="24"/>
      <c r="B182" s="16" t="s">
        <v>104</v>
      </c>
      <c r="C182" s="289">
        <v>17619637.580000009</v>
      </c>
      <c r="D182" s="289">
        <v>11335481.900000002</v>
      </c>
      <c r="E182" s="289">
        <v>28955119.480000008</v>
      </c>
      <c r="F182" s="290"/>
      <c r="G182" s="290">
        <v>123669.04999999999</v>
      </c>
      <c r="H182" s="179">
        <v>9.0752556465759193E-2</v>
      </c>
      <c r="I182" s="36"/>
      <c r="J182" s="5"/>
    </row>
    <row r="183" spans="1:11" s="28" customFormat="1" ht="10.5" customHeight="1" x14ac:dyDescent="0.2">
      <c r="A183" s="24"/>
      <c r="B183" s="33" t="s">
        <v>106</v>
      </c>
      <c r="C183" s="289">
        <v>14337531.510000009</v>
      </c>
      <c r="D183" s="289">
        <v>10304719.170000002</v>
      </c>
      <c r="E183" s="289">
        <v>24642250.680000011</v>
      </c>
      <c r="F183" s="290"/>
      <c r="G183" s="290">
        <v>114197.37999999999</v>
      </c>
      <c r="H183" s="179">
        <v>0.11657667269706984</v>
      </c>
      <c r="I183" s="36"/>
      <c r="J183" s="5"/>
    </row>
    <row r="184" spans="1:11" s="28" customFormat="1" ht="10.5" customHeight="1" x14ac:dyDescent="0.2">
      <c r="A184" s="24"/>
      <c r="B184" s="33" t="s">
        <v>304</v>
      </c>
      <c r="C184" s="289">
        <v>308873.77000000019</v>
      </c>
      <c r="D184" s="289">
        <v>893425.30999999994</v>
      </c>
      <c r="E184" s="289">
        <v>1202299.08</v>
      </c>
      <c r="F184" s="290"/>
      <c r="G184" s="290">
        <v>16229.15</v>
      </c>
      <c r="H184" s="179">
        <v>0.14277782822259644</v>
      </c>
      <c r="I184" s="36"/>
      <c r="J184" s="5"/>
    </row>
    <row r="185" spans="1:11" s="28" customFormat="1" ht="10.5" customHeight="1" x14ac:dyDescent="0.2">
      <c r="A185" s="24"/>
      <c r="B185" s="33" t="s">
        <v>305</v>
      </c>
      <c r="C185" s="289">
        <v>594.63</v>
      </c>
      <c r="D185" s="289">
        <v>108064.93</v>
      </c>
      <c r="E185" s="289">
        <v>108659.56</v>
      </c>
      <c r="F185" s="290"/>
      <c r="G185" s="290">
        <v>842.72</v>
      </c>
      <c r="H185" s="179">
        <v>0.19330132001668376</v>
      </c>
      <c r="I185" s="36"/>
      <c r="J185" s="5"/>
    </row>
    <row r="186" spans="1:11" s="28" customFormat="1" ht="10.5" customHeight="1" x14ac:dyDescent="0.2">
      <c r="A186" s="24"/>
      <c r="B186" s="33" t="s">
        <v>306</v>
      </c>
      <c r="C186" s="289">
        <v>4017.6900000000005</v>
      </c>
      <c r="D186" s="289">
        <v>287041.89</v>
      </c>
      <c r="E186" s="289">
        <v>291059.57999999996</v>
      </c>
      <c r="F186" s="290"/>
      <c r="G186" s="290">
        <v>3240.3599999999997</v>
      </c>
      <c r="H186" s="179">
        <v>-0.3329515969582586</v>
      </c>
      <c r="I186" s="36"/>
      <c r="J186" s="5"/>
    </row>
    <row r="187" spans="1:11" s="28" customFormat="1" ht="10.5" customHeight="1" x14ac:dyDescent="0.2">
      <c r="A187" s="24"/>
      <c r="B187" s="33" t="s">
        <v>307</v>
      </c>
      <c r="C187" s="289">
        <v>1665031.9300000025</v>
      </c>
      <c r="D187" s="289">
        <v>967823.5399999998</v>
      </c>
      <c r="E187" s="289">
        <v>2632855.4700000025</v>
      </c>
      <c r="F187" s="290"/>
      <c r="G187" s="290">
        <v>9305.7100000000028</v>
      </c>
      <c r="H187" s="179">
        <v>4.3525669027339342E-2</v>
      </c>
      <c r="I187" s="36"/>
      <c r="J187" s="5"/>
    </row>
    <row r="188" spans="1:11" s="28" customFormat="1" ht="10.5" customHeight="1" x14ac:dyDescent="0.2">
      <c r="A188" s="24"/>
      <c r="B188" s="33" t="s">
        <v>308</v>
      </c>
      <c r="C188" s="289">
        <v>2433455.1400000006</v>
      </c>
      <c r="D188" s="289">
        <v>965416.13</v>
      </c>
      <c r="E188" s="289">
        <v>3398871.2700000005</v>
      </c>
      <c r="F188" s="290"/>
      <c r="G188" s="290">
        <v>13556.5</v>
      </c>
      <c r="H188" s="179">
        <v>2.8522430869115656E-2</v>
      </c>
      <c r="I188" s="36"/>
      <c r="J188" s="5"/>
      <c r="K188" s="5"/>
    </row>
    <row r="189" spans="1:11" s="28" customFormat="1" ht="10.5" customHeight="1" x14ac:dyDescent="0.2">
      <c r="A189" s="24"/>
      <c r="B189" s="33" t="s">
        <v>309</v>
      </c>
      <c r="C189" s="289">
        <v>9925558.3500000052</v>
      </c>
      <c r="D189" s="289">
        <v>7082947.370000002</v>
      </c>
      <c r="E189" s="289">
        <v>17008505.720000006</v>
      </c>
      <c r="F189" s="290"/>
      <c r="G189" s="290">
        <v>71022.94</v>
      </c>
      <c r="H189" s="179">
        <v>0.16001387989542448</v>
      </c>
      <c r="I189" s="36"/>
      <c r="J189" s="5"/>
      <c r="K189" s="5"/>
    </row>
    <row r="190" spans="1:11" ht="10.5" customHeight="1" x14ac:dyDescent="0.2">
      <c r="B190" s="33" t="s">
        <v>105</v>
      </c>
      <c r="C190" s="289">
        <v>3282106.07</v>
      </c>
      <c r="D190" s="289">
        <v>1030762.7300000002</v>
      </c>
      <c r="E190" s="289">
        <v>4312868.8</v>
      </c>
      <c r="F190" s="290"/>
      <c r="G190" s="290">
        <v>9471.6699999999983</v>
      </c>
      <c r="H190" s="179">
        <v>-3.656115901130419E-2</v>
      </c>
      <c r="I190" s="34"/>
    </row>
    <row r="191" spans="1:11" ht="10.5" customHeight="1" x14ac:dyDescent="0.2">
      <c r="B191" s="16" t="s">
        <v>116</v>
      </c>
      <c r="C191" s="289">
        <v>19072178.439999994</v>
      </c>
      <c r="D191" s="289">
        <v>2520689.9</v>
      </c>
      <c r="E191" s="289">
        <v>21592868.339999992</v>
      </c>
      <c r="F191" s="290"/>
      <c r="G191" s="290">
        <v>67077.63</v>
      </c>
      <c r="H191" s="179">
        <v>-6.1587766335901684E-2</v>
      </c>
      <c r="I191" s="34"/>
    </row>
    <row r="192" spans="1:11" ht="10.5" customHeight="1" x14ac:dyDescent="0.2">
      <c r="B192" s="16" t="s">
        <v>117</v>
      </c>
      <c r="C192" s="289">
        <v>11126166.98</v>
      </c>
      <c r="D192" s="289">
        <v>2110442.5000000005</v>
      </c>
      <c r="E192" s="289">
        <v>13236609.48</v>
      </c>
      <c r="F192" s="290"/>
      <c r="G192" s="290">
        <v>40311.230000000003</v>
      </c>
      <c r="H192" s="179">
        <v>-0.14173985097272535</v>
      </c>
      <c r="I192" s="34"/>
      <c r="K192" s="28"/>
    </row>
    <row r="193" spans="1:11" ht="10.5" customHeight="1" x14ac:dyDescent="0.2">
      <c r="B193" s="16" t="s">
        <v>118</v>
      </c>
      <c r="C193" s="289">
        <v>215692.50999999998</v>
      </c>
      <c r="D193" s="289">
        <v>5013928.629999999</v>
      </c>
      <c r="E193" s="289">
        <v>5229621.1399999987</v>
      </c>
      <c r="F193" s="290"/>
      <c r="G193" s="290">
        <v>4153.8</v>
      </c>
      <c r="H193" s="179">
        <v>9.0061159716874117E-2</v>
      </c>
      <c r="I193" s="34"/>
      <c r="K193" s="28"/>
    </row>
    <row r="194" spans="1:11" s="28" customFormat="1" ht="10.5" customHeight="1" x14ac:dyDescent="0.2">
      <c r="A194" s="24"/>
      <c r="B194" s="16" t="s">
        <v>115</v>
      </c>
      <c r="C194" s="289">
        <v>1755822.3200000015</v>
      </c>
      <c r="D194" s="289">
        <v>2286335.75</v>
      </c>
      <c r="E194" s="289">
        <v>4042158.0700000012</v>
      </c>
      <c r="F194" s="290"/>
      <c r="G194" s="290">
        <v>11059.080000000002</v>
      </c>
      <c r="H194" s="179">
        <v>-6.0868970260349764E-2</v>
      </c>
      <c r="I194" s="36"/>
      <c r="J194" s="5"/>
    </row>
    <row r="195" spans="1:11" s="28" customFormat="1" ht="10.5" customHeight="1" x14ac:dyDescent="0.2">
      <c r="A195" s="24"/>
      <c r="B195" s="16" t="s">
        <v>114</v>
      </c>
      <c r="C195" s="289">
        <v>11943.309999999994</v>
      </c>
      <c r="D195" s="289">
        <v>1661605.0000000007</v>
      </c>
      <c r="E195" s="289">
        <v>1673548.3100000008</v>
      </c>
      <c r="F195" s="290"/>
      <c r="G195" s="290">
        <v>4018.5000000000009</v>
      </c>
      <c r="H195" s="179">
        <v>-0.12119591936860086</v>
      </c>
      <c r="I195" s="36"/>
      <c r="J195" s="5"/>
      <c r="K195" s="5"/>
    </row>
    <row r="196" spans="1:11" s="28" customFormat="1" ht="10.5" customHeight="1" x14ac:dyDescent="0.2">
      <c r="A196" s="24"/>
      <c r="B196" s="16" t="s">
        <v>95</v>
      </c>
      <c r="C196" s="289">
        <v>117016.05000000008</v>
      </c>
      <c r="D196" s="289">
        <v>741375.5399999998</v>
      </c>
      <c r="E196" s="289">
        <v>858391.58999999985</v>
      </c>
      <c r="F196" s="290"/>
      <c r="G196" s="290">
        <v>1618.56</v>
      </c>
      <c r="H196" s="179">
        <v>-2.0297424363629468E-2</v>
      </c>
      <c r="I196" s="36"/>
      <c r="J196" s="5"/>
      <c r="K196" s="5"/>
    </row>
    <row r="197" spans="1:11" ht="10.5" customHeight="1" x14ac:dyDescent="0.2">
      <c r="B197" s="16" t="s">
        <v>381</v>
      </c>
      <c r="C197" s="289">
        <v>8912284</v>
      </c>
      <c r="D197" s="289">
        <v>1477063.8099999998</v>
      </c>
      <c r="E197" s="289">
        <v>10389347.809999999</v>
      </c>
      <c r="F197" s="290"/>
      <c r="G197" s="290">
        <v>68856.7</v>
      </c>
      <c r="H197" s="179">
        <v>0.40594400939443864</v>
      </c>
      <c r="I197" s="20"/>
    </row>
    <row r="198" spans="1:11" ht="10.5" customHeight="1" x14ac:dyDescent="0.2">
      <c r="B198" s="16" t="s">
        <v>418</v>
      </c>
      <c r="C198" s="289"/>
      <c r="D198" s="289">
        <v>26989.955690000003</v>
      </c>
      <c r="E198" s="289">
        <v>26989.955690000003</v>
      </c>
      <c r="F198" s="290"/>
      <c r="G198" s="290"/>
      <c r="H198" s="179"/>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219615.69</v>
      </c>
      <c r="E200" s="289">
        <v>219615.69</v>
      </c>
      <c r="F200" s="290"/>
      <c r="G200" s="290"/>
      <c r="H200" s="179">
        <v>0.61416015646532984</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1842649.4893099999</v>
      </c>
      <c r="E202" s="289">
        <v>1842649.4893099999</v>
      </c>
      <c r="F202" s="290"/>
      <c r="G202" s="290"/>
      <c r="H202" s="179"/>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55077.81</v>
      </c>
      <c r="D206" s="289">
        <v>449694.07999999996</v>
      </c>
      <c r="E206" s="289">
        <v>504771.88999999996</v>
      </c>
      <c r="F206" s="290"/>
      <c r="G206" s="290">
        <v>2037.35</v>
      </c>
      <c r="H206" s="179">
        <v>0.1618220806087034</v>
      </c>
      <c r="I206" s="34"/>
    </row>
    <row r="207" spans="1:11" ht="10.5" customHeight="1" x14ac:dyDescent="0.2">
      <c r="B207" s="16" t="s">
        <v>388</v>
      </c>
      <c r="C207" s="289">
        <v>4869.2478499999988</v>
      </c>
      <c r="D207" s="289">
        <v>25681.357500000006</v>
      </c>
      <c r="E207" s="289">
        <v>30550.605350000005</v>
      </c>
      <c r="F207" s="290"/>
      <c r="G207" s="290">
        <v>105.41685000000001</v>
      </c>
      <c r="H207" s="179"/>
      <c r="I207" s="34"/>
    </row>
    <row r="208" spans="1:11" ht="10.5" customHeight="1" x14ac:dyDescent="0.2">
      <c r="B208" s="16" t="s">
        <v>94</v>
      </c>
      <c r="C208" s="289">
        <v>728.84999999999991</v>
      </c>
      <c r="D208" s="289">
        <v>22618</v>
      </c>
      <c r="E208" s="289">
        <v>23346.85</v>
      </c>
      <c r="F208" s="290"/>
      <c r="G208" s="290"/>
      <c r="H208" s="179">
        <v>-3.6840923852418106E-3</v>
      </c>
      <c r="I208" s="34"/>
      <c r="K208" s="28"/>
    </row>
    <row r="209" spans="1:11" ht="10.5" customHeight="1" x14ac:dyDescent="0.2">
      <c r="B209" s="16" t="s">
        <v>92</v>
      </c>
      <c r="C209" s="289">
        <v>13482.97</v>
      </c>
      <c r="D209" s="289">
        <v>2531.7600000000002</v>
      </c>
      <c r="E209" s="289">
        <v>16014.729999999998</v>
      </c>
      <c r="F209" s="290"/>
      <c r="G209" s="290"/>
      <c r="H209" s="179">
        <v>-0.57023173259509818</v>
      </c>
      <c r="I209" s="34"/>
    </row>
    <row r="210" spans="1:11" s="28" customFormat="1" ht="10.5" customHeight="1" x14ac:dyDescent="0.2">
      <c r="A210" s="24"/>
      <c r="B210" s="16" t="s">
        <v>93</v>
      </c>
      <c r="C210" s="289">
        <v>15648.93</v>
      </c>
      <c r="D210" s="289">
        <v>6405.75</v>
      </c>
      <c r="E210" s="289">
        <v>22054.68</v>
      </c>
      <c r="F210" s="290"/>
      <c r="G210" s="290"/>
      <c r="H210" s="179">
        <v>-0.27565532713890051</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107950.47999999995</v>
      </c>
      <c r="D212" s="289">
        <v>913448.55000000028</v>
      </c>
      <c r="E212" s="289">
        <v>1021399.0300000001</v>
      </c>
      <c r="F212" s="290"/>
      <c r="G212" s="290">
        <v>4641.4199999999992</v>
      </c>
      <c r="H212" s="179">
        <v>0.73405244910948575</v>
      </c>
      <c r="I212" s="34"/>
    </row>
    <row r="213" spans="1:11" ht="10.5" customHeight="1" x14ac:dyDescent="0.2">
      <c r="B213" s="16" t="s">
        <v>107</v>
      </c>
      <c r="C213" s="289"/>
      <c r="D213" s="289">
        <v>500</v>
      </c>
      <c r="E213" s="289">
        <v>500</v>
      </c>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500</v>
      </c>
      <c r="E216" s="289">
        <v>500</v>
      </c>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8108.03</v>
      </c>
      <c r="D218" s="289">
        <v>11646.999999999998</v>
      </c>
      <c r="E218" s="289">
        <v>19755.03</v>
      </c>
      <c r="F218" s="290"/>
      <c r="G218" s="290">
        <v>69.44</v>
      </c>
      <c r="H218" s="179">
        <v>0.22898611132712254</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236580.66</v>
      </c>
      <c r="D221" s="295">
        <v>130483.84999999999</v>
      </c>
      <c r="E221" s="295">
        <v>367064.50999999995</v>
      </c>
      <c r="F221" s="296"/>
      <c r="G221" s="296">
        <v>1044</v>
      </c>
      <c r="H221" s="190">
        <v>0.12514008904025964</v>
      </c>
      <c r="I221" s="47"/>
      <c r="J221" s="5"/>
    </row>
    <row r="222" spans="1:11" s="28" customFormat="1" ht="10.5" customHeight="1" x14ac:dyDescent="0.2">
      <c r="A222" s="24"/>
      <c r="B222" s="16" t="s">
        <v>382</v>
      </c>
      <c r="C222" s="295"/>
      <c r="D222" s="295">
        <v>550</v>
      </c>
      <c r="E222" s="295">
        <v>550</v>
      </c>
      <c r="F222" s="296"/>
      <c r="G222" s="296"/>
      <c r="H222" s="190">
        <v>-8.333333333333337E-2</v>
      </c>
      <c r="I222" s="47"/>
      <c r="J222" s="5"/>
    </row>
    <row r="223" spans="1:11" s="28" customFormat="1" ht="10.5" customHeight="1" x14ac:dyDescent="0.2">
      <c r="A223" s="24"/>
      <c r="B223" s="268" t="s">
        <v>255</v>
      </c>
      <c r="C223" s="295"/>
      <c r="D223" s="295">
        <v>31350</v>
      </c>
      <c r="E223" s="295">
        <v>31350</v>
      </c>
      <c r="F223" s="296"/>
      <c r="G223" s="296">
        <v>300</v>
      </c>
      <c r="H223" s="190">
        <v>-2.5034458971868734E-3</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5854242.2651220039</v>
      </c>
      <c r="E227" s="295">
        <v>5854242.2651220039</v>
      </c>
      <c r="F227" s="296"/>
      <c r="G227" s="296"/>
      <c r="H227" s="190">
        <v>0.2719006720015591</v>
      </c>
      <c r="I227" s="47"/>
      <c r="J227" s="5"/>
    </row>
    <row r="228" spans="1:11" s="28" customFormat="1" ht="10.5" customHeight="1" x14ac:dyDescent="0.2">
      <c r="A228" s="24"/>
      <c r="B228" s="16" t="s">
        <v>489</v>
      </c>
      <c r="C228" s="295"/>
      <c r="D228" s="295"/>
      <c r="E228" s="295"/>
      <c r="F228" s="296"/>
      <c r="G228" s="296"/>
      <c r="H228" s="190"/>
      <c r="I228" s="47"/>
      <c r="J228" s="5"/>
    </row>
    <row r="229" spans="1:11" s="28" customFormat="1" ht="10.5" customHeight="1" x14ac:dyDescent="0.2">
      <c r="A229" s="24"/>
      <c r="B229" s="16" t="s">
        <v>487</v>
      </c>
      <c r="C229" s="295"/>
      <c r="D229" s="295">
        <v>4806.4831000000004</v>
      </c>
      <c r="E229" s="295">
        <v>4806.4831000000004</v>
      </c>
      <c r="F229" s="296"/>
      <c r="G229" s="296"/>
      <c r="H229" s="190">
        <v>-0.23825949551348891</v>
      </c>
      <c r="I229" s="47"/>
      <c r="J229" s="5"/>
    </row>
    <row r="230" spans="1:11" s="28" customFormat="1" ht="10.5" customHeight="1" x14ac:dyDescent="0.2">
      <c r="A230" s="24"/>
      <c r="B230" s="16" t="s">
        <v>374</v>
      </c>
      <c r="C230" s="295">
        <v>12273.42</v>
      </c>
      <c r="D230" s="295">
        <v>8841.8250000000007</v>
      </c>
      <c r="E230" s="295">
        <v>21115.245000000003</v>
      </c>
      <c r="F230" s="296"/>
      <c r="G230" s="296">
        <v>48</v>
      </c>
      <c r="H230" s="190">
        <v>-0.11233750373621065</v>
      </c>
      <c r="I230" s="47"/>
      <c r="J230" s="5"/>
    </row>
    <row r="231" spans="1:11" s="28" customFormat="1" ht="10.5" customHeight="1" x14ac:dyDescent="0.2">
      <c r="A231" s="24"/>
      <c r="B231" s="16" t="s">
        <v>420</v>
      </c>
      <c r="C231" s="295"/>
      <c r="D231" s="295">
        <v>68579.377999999997</v>
      </c>
      <c r="E231" s="295">
        <v>68579.377999999997</v>
      </c>
      <c r="F231" s="296"/>
      <c r="G231" s="296"/>
      <c r="H231" s="190">
        <v>-0.35278661016789203</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11481.849999999999</v>
      </c>
      <c r="D234" s="295">
        <v>266658.92191100004</v>
      </c>
      <c r="E234" s="295">
        <v>278140.77191100008</v>
      </c>
      <c r="F234" s="296"/>
      <c r="G234" s="296">
        <v>1146.3498279999999</v>
      </c>
      <c r="H234" s="190">
        <v>0.53711991879535415</v>
      </c>
      <c r="I234" s="47"/>
      <c r="J234" s="5"/>
      <c r="K234" s="5"/>
    </row>
    <row r="235" spans="1:11" s="28" customFormat="1" ht="10.5" customHeight="1" x14ac:dyDescent="0.2">
      <c r="A235" s="24"/>
      <c r="B235" s="16" t="s">
        <v>283</v>
      </c>
      <c r="C235" s="295"/>
      <c r="D235" s="295">
        <v>-99888</v>
      </c>
      <c r="E235" s="295">
        <v>-99888</v>
      </c>
      <c r="F235" s="296"/>
      <c r="G235" s="296">
        <v>-168</v>
      </c>
      <c r="H235" s="190">
        <v>0.22160258291752277</v>
      </c>
      <c r="I235" s="47"/>
      <c r="J235" s="5"/>
    </row>
    <row r="236" spans="1:11" s="28" customFormat="1" ht="12.75" customHeight="1" x14ac:dyDescent="0.2">
      <c r="A236" s="24"/>
      <c r="B236" s="16" t="s">
        <v>279</v>
      </c>
      <c r="C236" s="295">
        <v>8</v>
      </c>
      <c r="D236" s="295">
        <v>-2790031</v>
      </c>
      <c r="E236" s="295">
        <v>-2790023</v>
      </c>
      <c r="F236" s="296"/>
      <c r="G236" s="296">
        <v>-12468</v>
      </c>
      <c r="H236" s="190"/>
      <c r="I236" s="47"/>
    </row>
    <row r="237" spans="1:11" ht="10.5" customHeight="1" x14ac:dyDescent="0.2">
      <c r="B237" s="35" t="s">
        <v>245</v>
      </c>
      <c r="C237" s="297">
        <v>78258250.979999989</v>
      </c>
      <c r="D237" s="297">
        <v>48149486.258382984</v>
      </c>
      <c r="E237" s="297">
        <v>126407737.23838298</v>
      </c>
      <c r="F237" s="298"/>
      <c r="G237" s="298">
        <v>443810.29982800002</v>
      </c>
      <c r="H237" s="180">
        <v>6.2401417329421172E-2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408115582.38999897</v>
      </c>
      <c r="D239" s="295">
        <v>257738310.96455997</v>
      </c>
      <c r="E239" s="295">
        <v>665853893.35455906</v>
      </c>
      <c r="F239" s="296">
        <v>28161627.970000006</v>
      </c>
      <c r="G239" s="296">
        <v>3804580.2447499987</v>
      </c>
      <c r="H239" s="190">
        <v>5.0121571109591034E-2</v>
      </c>
      <c r="I239" s="47"/>
    </row>
    <row r="240" spans="1:11" ht="10.5" customHeight="1" x14ac:dyDescent="0.2">
      <c r="B240" s="16" t="s">
        <v>387</v>
      </c>
      <c r="C240" s="295">
        <v>159304.49311399998</v>
      </c>
      <c r="D240" s="295">
        <v>1126608.2452500004</v>
      </c>
      <c r="E240" s="295">
        <v>1285912.7383640003</v>
      </c>
      <c r="F240" s="296">
        <v>96785.719650000028</v>
      </c>
      <c r="G240" s="296">
        <v>2486.5789059999997</v>
      </c>
      <c r="H240" s="190"/>
      <c r="I240" s="47"/>
    </row>
    <row r="241" spans="2:9" ht="10.5" customHeight="1" x14ac:dyDescent="0.2">
      <c r="B241" s="16" t="s">
        <v>104</v>
      </c>
      <c r="C241" s="295">
        <v>308130671.68000031</v>
      </c>
      <c r="D241" s="295">
        <v>563108853.6699996</v>
      </c>
      <c r="E241" s="295">
        <v>871239525.3499999</v>
      </c>
      <c r="F241" s="296">
        <v>262874517.64999977</v>
      </c>
      <c r="G241" s="296">
        <v>5367603.3600000013</v>
      </c>
      <c r="H241" s="190">
        <v>4.3359500742353729E-2</v>
      </c>
      <c r="I241" s="47"/>
    </row>
    <row r="242" spans="2:9" ht="10.5" customHeight="1" x14ac:dyDescent="0.2">
      <c r="B242" s="33" t="s">
        <v>106</v>
      </c>
      <c r="C242" s="295">
        <v>282416621.08000028</v>
      </c>
      <c r="D242" s="295">
        <v>553687212.78999972</v>
      </c>
      <c r="E242" s="295">
        <v>836103833.87</v>
      </c>
      <c r="F242" s="296">
        <v>258875337.6499998</v>
      </c>
      <c r="G242" s="296">
        <v>5142242.7100000009</v>
      </c>
      <c r="H242" s="190">
        <v>4.707061465527751E-2</v>
      </c>
      <c r="I242" s="47"/>
    </row>
    <row r="243" spans="2:9" ht="10.5" customHeight="1" x14ac:dyDescent="0.2">
      <c r="B243" s="33" t="s">
        <v>304</v>
      </c>
      <c r="C243" s="295">
        <v>7784395.0200000079</v>
      </c>
      <c r="D243" s="295">
        <v>124262163.01999994</v>
      </c>
      <c r="E243" s="295">
        <v>132046558.03999995</v>
      </c>
      <c r="F243" s="296">
        <v>103954602.92999993</v>
      </c>
      <c r="G243" s="296">
        <v>874078.33999999985</v>
      </c>
      <c r="H243" s="190">
        <v>3.4089389199560616E-2</v>
      </c>
      <c r="I243" s="47"/>
    </row>
    <row r="244" spans="2:9" ht="10.5" customHeight="1" x14ac:dyDescent="0.2">
      <c r="B244" s="33" t="s">
        <v>305</v>
      </c>
      <c r="C244" s="295">
        <v>26386.479999999996</v>
      </c>
      <c r="D244" s="295">
        <v>4035142.5900000012</v>
      </c>
      <c r="E244" s="295">
        <v>4061529.0700000012</v>
      </c>
      <c r="F244" s="296">
        <v>3856484.4000000013</v>
      </c>
      <c r="G244" s="296">
        <v>17424.740000000002</v>
      </c>
      <c r="H244" s="190">
        <v>-8.804246987765163E-3</v>
      </c>
      <c r="I244" s="47"/>
    </row>
    <row r="245" spans="2:9" ht="10.5" customHeight="1" x14ac:dyDescent="0.2">
      <c r="B245" s="33" t="s">
        <v>306</v>
      </c>
      <c r="C245" s="295">
        <v>334939.28999999986</v>
      </c>
      <c r="D245" s="295">
        <v>57369969.41999995</v>
      </c>
      <c r="E245" s="295">
        <v>57704908.709999956</v>
      </c>
      <c r="F245" s="296">
        <v>56049431.279999956</v>
      </c>
      <c r="G245" s="296">
        <v>362105.12000000005</v>
      </c>
      <c r="H245" s="190">
        <v>2.3074589692892333E-2</v>
      </c>
      <c r="I245" s="47"/>
    </row>
    <row r="246" spans="2:9" ht="10.5" customHeight="1" x14ac:dyDescent="0.2">
      <c r="B246" s="33" t="s">
        <v>307</v>
      </c>
      <c r="C246" s="295">
        <v>68976717.360000223</v>
      </c>
      <c r="D246" s="295">
        <v>61636659.649999924</v>
      </c>
      <c r="E246" s="295">
        <v>130613377.01000014</v>
      </c>
      <c r="F246" s="296">
        <v>5365225.5800000019</v>
      </c>
      <c r="G246" s="296">
        <v>836074.59000000008</v>
      </c>
      <c r="H246" s="190">
        <v>2.1920018633505567E-2</v>
      </c>
      <c r="I246" s="47"/>
    </row>
    <row r="247" spans="2:9" ht="10.5" customHeight="1" x14ac:dyDescent="0.2">
      <c r="B247" s="33" t="s">
        <v>308</v>
      </c>
      <c r="C247" s="295">
        <v>88417007.960000113</v>
      </c>
      <c r="D247" s="295">
        <v>78907471.51000002</v>
      </c>
      <c r="E247" s="295">
        <v>167324479.47000012</v>
      </c>
      <c r="F247" s="296">
        <v>22100294.080000009</v>
      </c>
      <c r="G247" s="296">
        <v>962636.83</v>
      </c>
      <c r="H247" s="190">
        <v>2.6286387619722351E-2</v>
      </c>
      <c r="I247" s="47"/>
    </row>
    <row r="248" spans="2:9" ht="10.5" customHeight="1" x14ac:dyDescent="0.2">
      <c r="B248" s="33" t="s">
        <v>309</v>
      </c>
      <c r="C248" s="295">
        <v>116877174.96999997</v>
      </c>
      <c r="D248" s="295">
        <v>227475806.59999987</v>
      </c>
      <c r="E248" s="295">
        <v>344352981.56999975</v>
      </c>
      <c r="F248" s="296">
        <v>67549299.379999906</v>
      </c>
      <c r="G248" s="296">
        <v>2089923.09</v>
      </c>
      <c r="H248" s="190">
        <v>7.7881469870687114E-2</v>
      </c>
      <c r="I248" s="47"/>
    </row>
    <row r="249" spans="2:9" ht="10.5" customHeight="1" x14ac:dyDescent="0.2">
      <c r="B249" s="33" t="s">
        <v>105</v>
      </c>
      <c r="C249" s="295">
        <v>25714050.599999968</v>
      </c>
      <c r="D249" s="295">
        <v>9421640.8800000008</v>
      </c>
      <c r="E249" s="295">
        <v>35135691.479999967</v>
      </c>
      <c r="F249" s="296">
        <v>3999180.0000000033</v>
      </c>
      <c r="G249" s="296">
        <v>225360.65000000002</v>
      </c>
      <c r="H249" s="190">
        <v>-3.7794142236311501E-2</v>
      </c>
      <c r="I249" s="47"/>
    </row>
    <row r="250" spans="2:9" ht="10.5" customHeight="1" x14ac:dyDescent="0.2">
      <c r="B250" s="16" t="s">
        <v>116</v>
      </c>
      <c r="C250" s="295">
        <v>122653596.07000007</v>
      </c>
      <c r="D250" s="295">
        <v>14398105.20999999</v>
      </c>
      <c r="E250" s="295">
        <v>137051701.28000006</v>
      </c>
      <c r="F250" s="296">
        <v>176835.19000000003</v>
      </c>
      <c r="G250" s="296">
        <v>1018149.28</v>
      </c>
      <c r="H250" s="190">
        <v>-7.9924059336734521E-2</v>
      </c>
      <c r="I250" s="47"/>
    </row>
    <row r="251" spans="2:9" ht="10.5" customHeight="1" x14ac:dyDescent="0.2">
      <c r="B251" s="16" t="s">
        <v>117</v>
      </c>
      <c r="C251" s="295">
        <v>66082498.449999988</v>
      </c>
      <c r="D251" s="295">
        <v>9558703.0099999998</v>
      </c>
      <c r="E251" s="295">
        <v>75641201.459999979</v>
      </c>
      <c r="F251" s="296">
        <v>3940.8799999999997</v>
      </c>
      <c r="G251" s="296">
        <v>513922.24000000017</v>
      </c>
      <c r="H251" s="190">
        <v>-0.14022985615382166</v>
      </c>
      <c r="I251" s="47"/>
    </row>
    <row r="252" spans="2:9" ht="10.5" customHeight="1" x14ac:dyDescent="0.2">
      <c r="B252" s="16" t="s">
        <v>118</v>
      </c>
      <c r="C252" s="295">
        <v>2202710.1399999997</v>
      </c>
      <c r="D252" s="295">
        <v>51789136.959999993</v>
      </c>
      <c r="E252" s="295">
        <v>53991847.099999994</v>
      </c>
      <c r="F252" s="296"/>
      <c r="G252" s="296">
        <v>257969.03999999998</v>
      </c>
      <c r="H252" s="190">
        <v>6.7286006720990166E-4</v>
      </c>
      <c r="I252" s="47"/>
    </row>
    <row r="253" spans="2:9" ht="10.5" customHeight="1" x14ac:dyDescent="0.2">
      <c r="B253" s="16" t="s">
        <v>100</v>
      </c>
      <c r="C253" s="295">
        <v>6728335.7399999984</v>
      </c>
      <c r="D253" s="295">
        <v>36151086.512120008</v>
      </c>
      <c r="E253" s="295">
        <v>42879422.252119996</v>
      </c>
      <c r="F253" s="296">
        <v>21637.600000000006</v>
      </c>
      <c r="G253" s="296">
        <v>148250.16999999998</v>
      </c>
      <c r="H253" s="190">
        <v>-4.3376078131140527E-2</v>
      </c>
      <c r="I253" s="47"/>
    </row>
    <row r="254" spans="2:9" ht="10.5" customHeight="1" x14ac:dyDescent="0.2">
      <c r="B254" s="16" t="s">
        <v>388</v>
      </c>
      <c r="C254" s="295">
        <v>27682.776886000051</v>
      </c>
      <c r="D254" s="295">
        <v>347840.25474999973</v>
      </c>
      <c r="E254" s="295">
        <v>375523.0316359998</v>
      </c>
      <c r="F254" s="296">
        <v>13256.780350000006</v>
      </c>
      <c r="G254" s="296">
        <v>540.40109399999983</v>
      </c>
      <c r="H254" s="190"/>
      <c r="I254" s="20"/>
    </row>
    <row r="255" spans="2:9" ht="10.5" customHeight="1" x14ac:dyDescent="0.2">
      <c r="B255" s="16" t="s">
        <v>107</v>
      </c>
      <c r="C255" s="295"/>
      <c r="D255" s="295">
        <v>110469517.54000002</v>
      </c>
      <c r="E255" s="295">
        <v>110469517.54000002</v>
      </c>
      <c r="F255" s="296">
        <v>109542015.94000003</v>
      </c>
      <c r="G255" s="296">
        <v>594753.52</v>
      </c>
      <c r="H255" s="190">
        <v>0.13654572355076744</v>
      </c>
      <c r="I255" s="47"/>
    </row>
    <row r="256" spans="2:9" ht="10.5" customHeight="1" x14ac:dyDescent="0.2">
      <c r="B256" s="33" t="s">
        <v>110</v>
      </c>
      <c r="C256" s="289"/>
      <c r="D256" s="289">
        <v>37365015.149999999</v>
      </c>
      <c r="E256" s="289">
        <v>37365015.149999999</v>
      </c>
      <c r="F256" s="290">
        <v>37365015.149999999</v>
      </c>
      <c r="G256" s="290">
        <v>194892.56</v>
      </c>
      <c r="H256" s="179">
        <v>0.1346599742208463</v>
      </c>
      <c r="I256" s="47"/>
    </row>
    <row r="257" spans="2:9" ht="10.5" customHeight="1" x14ac:dyDescent="0.2">
      <c r="B257" s="33" t="s">
        <v>109</v>
      </c>
      <c r="C257" s="295"/>
      <c r="D257" s="295">
        <v>52605300.790000029</v>
      </c>
      <c r="E257" s="295">
        <v>52605300.790000029</v>
      </c>
      <c r="F257" s="296">
        <v>52605300.790000029</v>
      </c>
      <c r="G257" s="296">
        <v>283660.96000000002</v>
      </c>
      <c r="H257" s="190">
        <v>0.10781843230660693</v>
      </c>
      <c r="I257" s="47"/>
    </row>
    <row r="258" spans="2:9" ht="10.5" customHeight="1" x14ac:dyDescent="0.2">
      <c r="B258" s="33" t="s">
        <v>112</v>
      </c>
      <c r="C258" s="295"/>
      <c r="D258" s="295">
        <v>20143700</v>
      </c>
      <c r="E258" s="295">
        <v>20143700</v>
      </c>
      <c r="F258" s="296">
        <v>19571700</v>
      </c>
      <c r="G258" s="296">
        <v>114200</v>
      </c>
      <c r="H258" s="190">
        <v>0.22254074867777129</v>
      </c>
      <c r="I258" s="47"/>
    </row>
    <row r="259" spans="2:9" ht="10.5" customHeight="1" x14ac:dyDescent="0.2">
      <c r="B259" s="33" t="s">
        <v>111</v>
      </c>
      <c r="C259" s="295"/>
      <c r="D259" s="295">
        <v>355501.6</v>
      </c>
      <c r="E259" s="295">
        <v>355501.6</v>
      </c>
      <c r="F259" s="296"/>
      <c r="G259" s="296">
        <v>2000</v>
      </c>
      <c r="H259" s="190">
        <v>0.16706187373090797</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c r="E261" s="295"/>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201619220.76107207</v>
      </c>
      <c r="E263" s="295">
        <v>201619220.76107207</v>
      </c>
      <c r="F263" s="296"/>
      <c r="G263" s="296"/>
      <c r="H263" s="190">
        <v>8.3092391742966232E-2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11742367.370000016</v>
      </c>
      <c r="D266" s="295">
        <v>11426366.949999992</v>
      </c>
      <c r="E266" s="295">
        <v>23168734.320000011</v>
      </c>
      <c r="F266" s="296">
        <v>1195939.9299999983</v>
      </c>
      <c r="G266" s="296">
        <v>127928.22999999997</v>
      </c>
      <c r="H266" s="190">
        <v>-2.4099186781358806E-2</v>
      </c>
      <c r="I266" s="47"/>
    </row>
    <row r="267" spans="2:9" ht="10.5" customHeight="1" x14ac:dyDescent="0.2">
      <c r="B267" s="16" t="s">
        <v>114</v>
      </c>
      <c r="C267" s="295">
        <v>138396.76999999987</v>
      </c>
      <c r="D267" s="295">
        <v>8124322.8999999911</v>
      </c>
      <c r="E267" s="295">
        <v>8262719.6699999915</v>
      </c>
      <c r="F267" s="296">
        <v>1763.36</v>
      </c>
      <c r="G267" s="296">
        <v>44316.480000000003</v>
      </c>
      <c r="H267" s="190">
        <v>4.0100510375239651E-2</v>
      </c>
      <c r="I267" s="47"/>
    </row>
    <row r="268" spans="2:9" ht="10.5" customHeight="1" x14ac:dyDescent="0.2">
      <c r="B268" s="16" t="s">
        <v>123</v>
      </c>
      <c r="C268" s="295">
        <v>2701665.4500000007</v>
      </c>
      <c r="D268" s="295">
        <v>17516507.649999987</v>
      </c>
      <c r="E268" s="295">
        <v>20218173.099999987</v>
      </c>
      <c r="F268" s="296">
        <v>7130.91</v>
      </c>
      <c r="G268" s="296">
        <v>140858.91999999998</v>
      </c>
      <c r="H268" s="190">
        <v>0.1294070892464827</v>
      </c>
      <c r="I268" s="47"/>
    </row>
    <row r="269" spans="2:9" ht="10.5" customHeight="1" x14ac:dyDescent="0.2">
      <c r="B269" s="16" t="s">
        <v>95</v>
      </c>
      <c r="C269" s="295">
        <v>470481.18</v>
      </c>
      <c r="D269" s="295">
        <v>3893895.939999999</v>
      </c>
      <c r="E269" s="295">
        <v>4364377.1199999982</v>
      </c>
      <c r="F269" s="296">
        <v>3420186.3299999987</v>
      </c>
      <c r="G269" s="296">
        <v>9190.52</v>
      </c>
      <c r="H269" s="190">
        <v>-4.4425814742051761E-2</v>
      </c>
      <c r="I269" s="47"/>
    </row>
    <row r="270" spans="2:9" ht="10.5" customHeight="1" x14ac:dyDescent="0.2">
      <c r="B270" s="16" t="s">
        <v>422</v>
      </c>
      <c r="C270" s="295">
        <v>17763541.430000007</v>
      </c>
      <c r="D270" s="295">
        <v>8606729.2874999978</v>
      </c>
      <c r="E270" s="295">
        <v>26370270.717500005</v>
      </c>
      <c r="F270" s="296">
        <v>21749.82</v>
      </c>
      <c r="G270" s="296">
        <v>163112.65250000003</v>
      </c>
      <c r="H270" s="190">
        <v>0.19617943817305039</v>
      </c>
      <c r="I270" s="47"/>
    </row>
    <row r="271" spans="2:9" ht="10.5" customHeight="1" x14ac:dyDescent="0.2">
      <c r="B271" s="16" t="s">
        <v>418</v>
      </c>
      <c r="C271" s="295"/>
      <c r="D271" s="295">
        <v>97269.955690000003</v>
      </c>
      <c r="E271" s="295">
        <v>97269.955690000003</v>
      </c>
      <c r="F271" s="296"/>
      <c r="G271" s="296">
        <v>5768</v>
      </c>
      <c r="H271" s="190">
        <v>-9.608957401231244E-2</v>
      </c>
      <c r="I271" s="47"/>
    </row>
    <row r="272" spans="2:9" ht="10.5" customHeight="1" x14ac:dyDescent="0.2">
      <c r="B272" s="16" t="s">
        <v>444</v>
      </c>
      <c r="C272" s="295"/>
      <c r="D272" s="295">
        <v>976463.95325500052</v>
      </c>
      <c r="E272" s="295">
        <v>976463.95325500052</v>
      </c>
      <c r="F272" s="296"/>
      <c r="G272" s="296"/>
      <c r="H272" s="190">
        <v>0.10905710699409221</v>
      </c>
      <c r="I272" s="34"/>
    </row>
    <row r="273" spans="2:11" ht="10.5" customHeight="1" x14ac:dyDescent="0.2">
      <c r="B273" s="16" t="s">
        <v>441</v>
      </c>
      <c r="C273" s="295"/>
      <c r="D273" s="295">
        <v>9590155.169586001</v>
      </c>
      <c r="E273" s="295">
        <v>9590155.169586001</v>
      </c>
      <c r="F273" s="296"/>
      <c r="G273" s="296"/>
      <c r="H273" s="190">
        <v>0.13798415262119823</v>
      </c>
      <c r="I273" s="34"/>
    </row>
    <row r="274" spans="2:11" ht="10.5" customHeight="1" x14ac:dyDescent="0.2">
      <c r="B274" s="16" t="s">
        <v>346</v>
      </c>
      <c r="C274" s="295"/>
      <c r="D274" s="295"/>
      <c r="E274" s="295"/>
      <c r="F274" s="296"/>
      <c r="G274" s="296"/>
      <c r="H274" s="190"/>
      <c r="I274" s="47"/>
    </row>
    <row r="275" spans="2:11" ht="10.5" customHeight="1" x14ac:dyDescent="0.2">
      <c r="B275" s="16" t="s">
        <v>350</v>
      </c>
      <c r="C275" s="295"/>
      <c r="D275" s="295">
        <v>1842649.4893099999</v>
      </c>
      <c r="E275" s="295">
        <v>1842649.4893099999</v>
      </c>
      <c r="F275" s="296"/>
      <c r="G275" s="296"/>
      <c r="H275" s="190"/>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225513.52840000001</v>
      </c>
      <c r="E278" s="295">
        <v>225513.52840000001</v>
      </c>
      <c r="F278" s="296"/>
      <c r="G278" s="296"/>
      <c r="H278" s="190">
        <v>-0.18637402929352509</v>
      </c>
      <c r="I278" s="47"/>
    </row>
    <row r="279" spans="2:11" ht="10.5" customHeight="1" x14ac:dyDescent="0.2">
      <c r="B279" s="269" t="s">
        <v>412</v>
      </c>
      <c r="C279" s="295"/>
      <c r="D279" s="295">
        <v>100471.766925</v>
      </c>
      <c r="E279" s="295">
        <v>100471.766925</v>
      </c>
      <c r="F279" s="296"/>
      <c r="G279" s="296"/>
      <c r="H279" s="190">
        <v>0.78213927069277633</v>
      </c>
      <c r="I279" s="47"/>
    </row>
    <row r="280" spans="2:11" ht="10.5" customHeight="1" x14ac:dyDescent="0.2">
      <c r="B280" s="16" t="s">
        <v>94</v>
      </c>
      <c r="C280" s="295">
        <v>28547.449999999993</v>
      </c>
      <c r="D280" s="295">
        <v>686653.53</v>
      </c>
      <c r="E280" s="295">
        <v>715200.98</v>
      </c>
      <c r="F280" s="296"/>
      <c r="G280" s="296">
        <v>2328.4499999999998</v>
      </c>
      <c r="H280" s="190">
        <v>-9.9095765220546639E-2</v>
      </c>
      <c r="I280" s="47"/>
    </row>
    <row r="281" spans="2:11" ht="10.5" customHeight="1" x14ac:dyDescent="0.2">
      <c r="B281" s="16" t="s">
        <v>92</v>
      </c>
      <c r="C281" s="295">
        <v>119068.39999999998</v>
      </c>
      <c r="D281" s="295">
        <v>18992.52</v>
      </c>
      <c r="E281" s="295">
        <v>138060.91999999995</v>
      </c>
      <c r="F281" s="296">
        <v>1144.97</v>
      </c>
      <c r="G281" s="296">
        <v>239.55</v>
      </c>
      <c r="H281" s="190">
        <v>-0.33536327166621427</v>
      </c>
      <c r="I281" s="47"/>
    </row>
    <row r="282" spans="2:11" ht="10.5" customHeight="1" x14ac:dyDescent="0.2">
      <c r="B282" s="16" t="s">
        <v>93</v>
      </c>
      <c r="C282" s="295">
        <v>195870.46</v>
      </c>
      <c r="D282" s="295">
        <v>30906.27</v>
      </c>
      <c r="E282" s="295">
        <v>226776.73</v>
      </c>
      <c r="F282" s="296">
        <v>1188.2</v>
      </c>
      <c r="G282" s="296">
        <v>90</v>
      </c>
      <c r="H282" s="190">
        <v>-0.21969917417602602</v>
      </c>
      <c r="I282" s="47"/>
    </row>
    <row r="283" spans="2:11" ht="10.5" customHeight="1" x14ac:dyDescent="0.2">
      <c r="B283" s="16" t="s">
        <v>91</v>
      </c>
      <c r="C283" s="295">
        <v>2716932.7900000005</v>
      </c>
      <c r="D283" s="295">
        <v>1541894.7100000002</v>
      </c>
      <c r="E283" s="295">
        <v>4258827.5</v>
      </c>
      <c r="F283" s="296">
        <v>138832.62999999998</v>
      </c>
      <c r="G283" s="296">
        <v>27637.170000000002</v>
      </c>
      <c r="H283" s="190">
        <v>1.1212777395634976E-3</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298503.11000000028</v>
      </c>
      <c r="D285" s="295">
        <v>267916.99000000022</v>
      </c>
      <c r="E285" s="295">
        <v>566420.10000000056</v>
      </c>
      <c r="F285" s="296">
        <v>159.35999999999999</v>
      </c>
      <c r="G285" s="296">
        <v>3229.05</v>
      </c>
      <c r="H285" s="190">
        <v>0.22216306295992205</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160006</v>
      </c>
      <c r="E287" s="295">
        <v>160006</v>
      </c>
      <c r="F287" s="296"/>
      <c r="G287" s="296">
        <v>950</v>
      </c>
      <c r="H287" s="190">
        <v>-0.115360905394161</v>
      </c>
      <c r="I287" s="47"/>
    </row>
    <row r="288" spans="2:11" ht="10.5" customHeight="1" x14ac:dyDescent="0.2">
      <c r="B288" s="268" t="s">
        <v>255</v>
      </c>
      <c r="C288" s="295"/>
      <c r="D288" s="295">
        <v>469705.80000000005</v>
      </c>
      <c r="E288" s="295">
        <v>469705.80000000005</v>
      </c>
      <c r="F288" s="296">
        <v>438205.80000000005</v>
      </c>
      <c r="G288" s="296">
        <v>3250.76</v>
      </c>
      <c r="H288" s="190">
        <v>1.2992104927174841E-2</v>
      </c>
      <c r="I288" s="47"/>
      <c r="K288" s="28"/>
    </row>
    <row r="289" spans="1:11" ht="10.5" customHeight="1" x14ac:dyDescent="0.2">
      <c r="B289" s="268" t="s">
        <v>486</v>
      </c>
      <c r="C289" s="295"/>
      <c r="D289" s="295"/>
      <c r="E289" s="295"/>
      <c r="F289" s="296"/>
      <c r="G289" s="296"/>
      <c r="H289" s="190"/>
      <c r="I289" s="47"/>
    </row>
    <row r="290" spans="1:11" ht="10.5" customHeight="1" x14ac:dyDescent="0.2">
      <c r="B290" s="268" t="s">
        <v>487</v>
      </c>
      <c r="C290" s="295"/>
      <c r="D290" s="295">
        <v>2536914.3460500003</v>
      </c>
      <c r="E290" s="295">
        <v>2536914.3460500003</v>
      </c>
      <c r="F290" s="296"/>
      <c r="G290" s="296"/>
      <c r="H290" s="190">
        <v>6.1061950580840518E-2</v>
      </c>
      <c r="I290" s="47"/>
      <c r="K290" s="28"/>
    </row>
    <row r="291" spans="1:11" ht="10.5" customHeight="1" x14ac:dyDescent="0.2">
      <c r="B291" s="16" t="s">
        <v>374</v>
      </c>
      <c r="C291" s="295">
        <v>133562.89000000001</v>
      </c>
      <c r="D291" s="295">
        <v>106335.63750000003</v>
      </c>
      <c r="E291" s="295">
        <v>239898.52750000003</v>
      </c>
      <c r="F291" s="296"/>
      <c r="G291" s="296">
        <v>420</v>
      </c>
      <c r="H291" s="190">
        <v>-0.15575247453759</v>
      </c>
      <c r="I291" s="47"/>
      <c r="K291" s="28"/>
    </row>
    <row r="292" spans="1:11" ht="10.5" customHeight="1" x14ac:dyDescent="0.2">
      <c r="B292" s="16" t="s">
        <v>420</v>
      </c>
      <c r="C292" s="295"/>
      <c r="D292" s="295">
        <v>2444851.1772850002</v>
      </c>
      <c r="E292" s="295">
        <v>2444851.1772850002</v>
      </c>
      <c r="F292" s="296"/>
      <c r="G292" s="296"/>
      <c r="H292" s="190">
        <v>-0.24010804583812961</v>
      </c>
      <c r="I292" s="47"/>
      <c r="K292" s="28"/>
    </row>
    <row r="293" spans="1:11" ht="10.5" customHeight="1" x14ac:dyDescent="0.2">
      <c r="B293" s="574" t="s">
        <v>460</v>
      </c>
      <c r="C293" s="295"/>
      <c r="D293" s="295">
        <v>26957</v>
      </c>
      <c r="E293" s="295">
        <v>26957</v>
      </c>
      <c r="F293" s="296"/>
      <c r="G293" s="296"/>
      <c r="H293" s="190">
        <v>0.65003795019954458</v>
      </c>
      <c r="I293" s="47"/>
      <c r="K293" s="28"/>
    </row>
    <row r="294" spans="1:11" ht="13.5" customHeight="1" x14ac:dyDescent="0.2">
      <c r="B294" s="16" t="s">
        <v>99</v>
      </c>
      <c r="C294" s="295">
        <v>501587.22000000044</v>
      </c>
      <c r="D294" s="295">
        <v>1190422.1797000002</v>
      </c>
      <c r="E294" s="295">
        <v>1692009.3997000006</v>
      </c>
      <c r="F294" s="296">
        <v>197123.38200400001</v>
      </c>
      <c r="G294" s="296">
        <v>7227.0636110000005</v>
      </c>
      <c r="H294" s="190">
        <v>-0.10533717681977484</v>
      </c>
      <c r="I294" s="117"/>
      <c r="K294" s="28"/>
    </row>
    <row r="295" spans="1:11" s="28" customFormat="1" ht="14.25" customHeight="1" x14ac:dyDescent="0.2">
      <c r="A295" s="24"/>
      <c r="B295" s="16" t="s">
        <v>283</v>
      </c>
      <c r="C295" s="295"/>
      <c r="D295" s="295">
        <v>-2831592</v>
      </c>
      <c r="E295" s="295">
        <v>-2831592</v>
      </c>
      <c r="F295" s="296">
        <v>-19296</v>
      </c>
      <c r="G295" s="296">
        <v>-20904</v>
      </c>
      <c r="H295" s="190">
        <v>9.5923367198838871E-2</v>
      </c>
      <c r="I295" s="47"/>
      <c r="J295" s="5"/>
    </row>
    <row r="296" spans="1:11" s="28" customFormat="1" ht="14.25" customHeight="1" x14ac:dyDescent="0.2">
      <c r="A296" s="24"/>
      <c r="B296" s="16" t="s">
        <v>279</v>
      </c>
      <c r="C296" s="295">
        <v>84</v>
      </c>
      <c r="D296" s="295">
        <v>-51400207</v>
      </c>
      <c r="E296" s="295">
        <v>-51400123</v>
      </c>
      <c r="F296" s="296">
        <v>-90056</v>
      </c>
      <c r="G296" s="296">
        <v>-337052</v>
      </c>
      <c r="H296" s="190">
        <v>0.83077545407574882</v>
      </c>
      <c r="I296" s="47"/>
    </row>
    <row r="297" spans="1:11" s="28" customFormat="1" ht="11.25" customHeight="1" x14ac:dyDescent="0.2">
      <c r="A297" s="24"/>
      <c r="B297" s="263" t="s">
        <v>286</v>
      </c>
      <c r="C297" s="299">
        <v>950910990.25999928</v>
      </c>
      <c r="D297" s="299">
        <v>1263957486.8789527</v>
      </c>
      <c r="E297" s="299">
        <v>2214868477.1389518</v>
      </c>
      <c r="F297" s="300">
        <v>406204690.42200375</v>
      </c>
      <c r="G297" s="300">
        <v>11886845.680860998</v>
      </c>
      <c r="H297" s="234">
        <v>2.2490019309068465E-2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DE SEPTEMBRE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40339200.209999762</v>
      </c>
      <c r="D310" s="301">
        <v>251436337.21799868</v>
      </c>
      <c r="E310" s="301">
        <v>291775537.42799848</v>
      </c>
      <c r="F310" s="302">
        <v>890447.08999998483</v>
      </c>
      <c r="G310" s="302">
        <v>1173683.9299999971</v>
      </c>
      <c r="H310" s="239">
        <v>-7.0123515144753235E-3</v>
      </c>
      <c r="I310" s="20"/>
    </row>
    <row r="311" spans="1:11" ht="10.5" customHeight="1" x14ac:dyDescent="0.2">
      <c r="A311" s="2"/>
      <c r="B311" s="37" t="s">
        <v>126</v>
      </c>
      <c r="C311" s="301">
        <v>130171.34000000013</v>
      </c>
      <c r="D311" s="301">
        <v>2171179.7199999979</v>
      </c>
      <c r="E311" s="301">
        <v>2301351.0599999982</v>
      </c>
      <c r="F311" s="302"/>
      <c r="G311" s="302">
        <v>7185.0000000000018</v>
      </c>
      <c r="H311" s="239"/>
      <c r="I311" s="20"/>
    </row>
    <row r="312" spans="1:11" ht="10.5" customHeight="1" x14ac:dyDescent="0.2">
      <c r="A312" s="2"/>
      <c r="B312" s="37" t="s">
        <v>127</v>
      </c>
      <c r="C312" s="301">
        <v>15351415.999999972</v>
      </c>
      <c r="D312" s="301">
        <v>201000988.90000018</v>
      </c>
      <c r="E312" s="301">
        <v>216352404.90000013</v>
      </c>
      <c r="F312" s="302">
        <v>125.64</v>
      </c>
      <c r="G312" s="302">
        <v>762032.3600000001</v>
      </c>
      <c r="H312" s="239"/>
      <c r="I312" s="20"/>
    </row>
    <row r="313" spans="1:11" ht="10.5" customHeight="1" x14ac:dyDescent="0.2">
      <c r="A313" s="2"/>
      <c r="B313" s="37" t="s">
        <v>219</v>
      </c>
      <c r="C313" s="301">
        <v>11753109.090000385</v>
      </c>
      <c r="D313" s="301">
        <v>119875962.8599996</v>
      </c>
      <c r="E313" s="301">
        <v>131629071.94999997</v>
      </c>
      <c r="F313" s="302"/>
      <c r="G313" s="302">
        <v>515148.65</v>
      </c>
      <c r="H313" s="239">
        <v>0.14248416082919846</v>
      </c>
      <c r="I313" s="20"/>
    </row>
    <row r="314" spans="1:11" ht="10.5" customHeight="1" x14ac:dyDescent="0.2">
      <c r="A314" s="2"/>
      <c r="B314" s="37" t="s">
        <v>312</v>
      </c>
      <c r="C314" s="301"/>
      <c r="D314" s="301">
        <v>78347.431250000009</v>
      </c>
      <c r="E314" s="301">
        <v>78347.431250000009</v>
      </c>
      <c r="F314" s="302"/>
      <c r="G314" s="302"/>
      <c r="H314" s="239">
        <v>-0.3466772068788202</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11833.660000000002</v>
      </c>
      <c r="D318" s="301">
        <v>24575.750000000004</v>
      </c>
      <c r="E318" s="301">
        <v>36409.410000000003</v>
      </c>
      <c r="F318" s="302"/>
      <c r="G318" s="302">
        <v>259.89</v>
      </c>
      <c r="H318" s="239">
        <v>0.2008701419793868</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48074.966400000012</v>
      </c>
      <c r="E320" s="301">
        <v>48074.966400000012</v>
      </c>
      <c r="F320" s="302"/>
      <c r="G320" s="302"/>
      <c r="H320" s="239"/>
      <c r="I320" s="20"/>
    </row>
    <row r="321" spans="1:11" ht="10.5" customHeight="1" x14ac:dyDescent="0.2">
      <c r="A321" s="2"/>
      <c r="B321" s="16" t="s">
        <v>423</v>
      </c>
      <c r="C321" s="301"/>
      <c r="D321" s="301">
        <v>5970</v>
      </c>
      <c r="E321" s="301">
        <v>5970</v>
      </c>
      <c r="F321" s="302"/>
      <c r="G321" s="302"/>
      <c r="H321" s="239"/>
      <c r="I321" s="20"/>
    </row>
    <row r="322" spans="1:11" s="28" customFormat="1" ht="10.5" customHeight="1" x14ac:dyDescent="0.2">
      <c r="A322" s="54"/>
      <c r="B322" s="16" t="s">
        <v>280</v>
      </c>
      <c r="C322" s="301"/>
      <c r="D322" s="301">
        <v>-3919652.7099999925</v>
      </c>
      <c r="E322" s="301">
        <v>-3919652.7099999925</v>
      </c>
      <c r="F322" s="302">
        <v>-424.36</v>
      </c>
      <c r="G322" s="302">
        <v>-30960.91</v>
      </c>
      <c r="H322" s="239">
        <v>0.26741145068599703</v>
      </c>
      <c r="I322" s="27"/>
      <c r="J322" s="5"/>
    </row>
    <row r="323" spans="1:11" s="28" customFormat="1" ht="15.75" customHeight="1" x14ac:dyDescent="0.2">
      <c r="A323" s="54"/>
      <c r="B323" s="35" t="s">
        <v>131</v>
      </c>
      <c r="C323" s="303">
        <v>67585730.300000116</v>
      </c>
      <c r="D323" s="303">
        <v>570721784.13564837</v>
      </c>
      <c r="E323" s="303">
        <v>638307514.43564856</v>
      </c>
      <c r="F323" s="304">
        <v>890148.36999998486</v>
      </c>
      <c r="G323" s="304">
        <v>2427348.9199999976</v>
      </c>
      <c r="H323" s="237">
        <v>5.7587367475465445E-2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115990146.12999883</v>
      </c>
      <c r="D325" s="301">
        <v>83410692.910000101</v>
      </c>
      <c r="E325" s="301">
        <v>199400839.03999895</v>
      </c>
      <c r="F325" s="302">
        <v>5289847.6900000023</v>
      </c>
      <c r="G325" s="302">
        <v>1102739.2800000005</v>
      </c>
      <c r="H325" s="239">
        <v>6.8458369271158226E-3</v>
      </c>
      <c r="I325" s="20"/>
    </row>
    <row r="326" spans="1:11" ht="10.5" customHeight="1" x14ac:dyDescent="0.2">
      <c r="A326" s="2"/>
      <c r="B326" s="37" t="s">
        <v>133</v>
      </c>
      <c r="C326" s="301">
        <v>24820461.390000723</v>
      </c>
      <c r="D326" s="301">
        <v>99466551.710000247</v>
      </c>
      <c r="E326" s="301">
        <v>124287013.10000096</v>
      </c>
      <c r="F326" s="302">
        <v>5281286.2300000237</v>
      </c>
      <c r="G326" s="302">
        <v>552759.1100000001</v>
      </c>
      <c r="H326" s="239">
        <v>0.32503551914549011</v>
      </c>
      <c r="I326" s="20"/>
    </row>
    <row r="327" spans="1:11" ht="10.5" customHeight="1" x14ac:dyDescent="0.2">
      <c r="A327" s="2"/>
      <c r="B327" s="37" t="s">
        <v>134</v>
      </c>
      <c r="C327" s="305">
        <v>339350.64000000322</v>
      </c>
      <c r="D327" s="301">
        <v>1762152.5000000203</v>
      </c>
      <c r="E327" s="301">
        <v>2101503.1400000234</v>
      </c>
      <c r="F327" s="302">
        <v>1093774.0700000133</v>
      </c>
      <c r="G327" s="302">
        <v>8748.24</v>
      </c>
      <c r="H327" s="239"/>
      <c r="I327" s="20"/>
    </row>
    <row r="328" spans="1:11" ht="10.5" customHeight="1" x14ac:dyDescent="0.2">
      <c r="A328" s="2"/>
      <c r="B328" s="37" t="s">
        <v>220</v>
      </c>
      <c r="C328" s="301">
        <v>1727449.4700000007</v>
      </c>
      <c r="D328" s="301">
        <v>12155141.870000001</v>
      </c>
      <c r="E328" s="301">
        <v>13882591.340000002</v>
      </c>
      <c r="F328" s="302">
        <v>890.92000000000007</v>
      </c>
      <c r="G328" s="302">
        <v>67044.049999999988</v>
      </c>
      <c r="H328" s="239">
        <v>-2.5527001076841582E-2</v>
      </c>
      <c r="I328" s="20"/>
    </row>
    <row r="329" spans="1:11" ht="10.5" customHeight="1" x14ac:dyDescent="0.2">
      <c r="A329" s="2"/>
      <c r="B329" s="37" t="s">
        <v>352</v>
      </c>
      <c r="C329" s="301"/>
      <c r="D329" s="301">
        <v>599464.52716499986</v>
      </c>
      <c r="E329" s="301">
        <v>599464.52716499986</v>
      </c>
      <c r="F329" s="302"/>
      <c r="G329" s="302"/>
      <c r="H329" s="239">
        <v>-0.17126590154416865</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309.59999999999991</v>
      </c>
      <c r="D331" s="301">
        <v>3670</v>
      </c>
      <c r="E331" s="301">
        <v>3979.6</v>
      </c>
      <c r="F331" s="302"/>
      <c r="G331" s="302">
        <v>10</v>
      </c>
      <c r="H331" s="239"/>
      <c r="I331" s="20"/>
      <c r="K331" s="28"/>
    </row>
    <row r="332" spans="1:11" ht="10.5" customHeight="1" x14ac:dyDescent="0.2">
      <c r="A332" s="2"/>
      <c r="B332" s="574" t="s">
        <v>453</v>
      </c>
      <c r="C332" s="301"/>
      <c r="D332" s="301">
        <v>3125</v>
      </c>
      <c r="E332" s="301">
        <v>3125</v>
      </c>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12368</v>
      </c>
      <c r="D334" s="301">
        <v>24900</v>
      </c>
      <c r="E334" s="301">
        <v>37268</v>
      </c>
      <c r="F334" s="302"/>
      <c r="G334" s="302">
        <v>148</v>
      </c>
      <c r="H334" s="239">
        <v>-0.12831547925340314</v>
      </c>
      <c r="I334" s="20"/>
    </row>
    <row r="335" spans="1:11" ht="10.5" customHeight="1" x14ac:dyDescent="0.2">
      <c r="A335" s="2"/>
      <c r="B335" s="16" t="s">
        <v>280</v>
      </c>
      <c r="C335" s="301"/>
      <c r="D335" s="301">
        <v>-6036668.5999999996</v>
      </c>
      <c r="E335" s="301">
        <v>-6036668.5999999996</v>
      </c>
      <c r="F335" s="302">
        <v>-127.96000000000001</v>
      </c>
      <c r="G335" s="302">
        <v>-42352.159999999996</v>
      </c>
      <c r="H335" s="239">
        <v>0.34197134893718562</v>
      </c>
      <c r="I335" s="20"/>
    </row>
    <row r="336" spans="1:11" s="28" customFormat="1" ht="16.5" customHeight="1" x14ac:dyDescent="0.2">
      <c r="A336" s="54"/>
      <c r="B336" s="35" t="s">
        <v>135</v>
      </c>
      <c r="C336" s="303">
        <v>142890085.22999954</v>
      </c>
      <c r="D336" s="303">
        <v>191389029.91716537</v>
      </c>
      <c r="E336" s="303">
        <v>334279115.14716494</v>
      </c>
      <c r="F336" s="304">
        <v>11665670.950000037</v>
      </c>
      <c r="G336" s="304">
        <v>1689096.5200000005</v>
      </c>
      <c r="H336" s="237">
        <v>5.860684990664411E-2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30455764.329999372</v>
      </c>
      <c r="D338" s="301">
        <v>25850200.450000029</v>
      </c>
      <c r="E338" s="301">
        <v>56305964.779999405</v>
      </c>
      <c r="F338" s="302">
        <v>276728.29000000021</v>
      </c>
      <c r="G338" s="302">
        <v>274467.94999999995</v>
      </c>
      <c r="H338" s="239">
        <v>8.9986360666481913E-2</v>
      </c>
      <c r="I338" s="20"/>
      <c r="K338" s="28"/>
    </row>
    <row r="339" spans="1:11" ht="10.5" customHeight="1" x14ac:dyDescent="0.2">
      <c r="A339" s="2"/>
      <c r="B339" s="37" t="s">
        <v>221</v>
      </c>
      <c r="C339" s="301">
        <v>17426.22</v>
      </c>
      <c r="D339" s="301">
        <v>559846.81999999995</v>
      </c>
      <c r="E339" s="301">
        <v>577273.03999999992</v>
      </c>
      <c r="F339" s="302">
        <v>12.5</v>
      </c>
      <c r="G339" s="302">
        <v>1423.94</v>
      </c>
      <c r="H339" s="239">
        <v>2.521924475232451E-2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350</v>
      </c>
      <c r="E341" s="301">
        <v>350</v>
      </c>
      <c r="F341" s="302"/>
      <c r="G341" s="302"/>
      <c r="H341" s="239">
        <v>0.45833333333333326</v>
      </c>
      <c r="I341" s="27"/>
      <c r="J341" s="5"/>
    </row>
    <row r="342" spans="1:11" s="28" customFormat="1" ht="10.5" customHeight="1" x14ac:dyDescent="0.2">
      <c r="A342" s="54"/>
      <c r="B342" s="16" t="s">
        <v>436</v>
      </c>
      <c r="C342" s="301">
        <v>160840</v>
      </c>
      <c r="D342" s="301">
        <v>147037.79999999999</v>
      </c>
      <c r="E342" s="301">
        <v>307877.8</v>
      </c>
      <c r="F342" s="302"/>
      <c r="G342" s="302">
        <v>905</v>
      </c>
      <c r="H342" s="239">
        <v>0.27877471340754267</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-91108.980000000112</v>
      </c>
      <c r="E345" s="301">
        <v>-91108.980000000112</v>
      </c>
      <c r="F345" s="302">
        <v>-14</v>
      </c>
      <c r="G345" s="302">
        <v>-408.32000000000005</v>
      </c>
      <c r="H345" s="239">
        <v>8.903456262180276E-2</v>
      </c>
      <c r="I345" s="20"/>
    </row>
    <row r="346" spans="1:11" s="28" customFormat="1" ht="16.5" customHeight="1" x14ac:dyDescent="0.2">
      <c r="A346" s="54"/>
      <c r="B346" s="16" t="s">
        <v>356</v>
      </c>
      <c r="C346" s="301"/>
      <c r="D346" s="301">
        <v>412744.47250000003</v>
      </c>
      <c r="E346" s="301">
        <v>412744.47250000003</v>
      </c>
      <c r="F346" s="302"/>
      <c r="G346" s="302"/>
      <c r="H346" s="239">
        <v>0.19934036849227477</v>
      </c>
      <c r="I346" s="27"/>
      <c r="J346" s="5"/>
    </row>
    <row r="347" spans="1:11" ht="10.5" customHeight="1" x14ac:dyDescent="0.2">
      <c r="A347" s="2"/>
      <c r="B347" s="35" t="s">
        <v>137</v>
      </c>
      <c r="C347" s="303">
        <v>30634030.549999371</v>
      </c>
      <c r="D347" s="303">
        <v>26879070.562500026</v>
      </c>
      <c r="E347" s="303">
        <v>57513101.112499401</v>
      </c>
      <c r="F347" s="304">
        <v>276726.79000000021</v>
      </c>
      <c r="G347" s="304">
        <v>276388.56999999995</v>
      </c>
      <c r="H347" s="237">
        <v>9.0873760163933559E-2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11881739.740000008</v>
      </c>
      <c r="D349" s="301">
        <v>4290588.820000018</v>
      </c>
      <c r="E349" s="301">
        <v>16172328.560000025</v>
      </c>
      <c r="F349" s="302">
        <v>7479.9500000000007</v>
      </c>
      <c r="G349" s="302">
        <v>65456.849999999984</v>
      </c>
      <c r="H349" s="239">
        <v>0.17200852266528499</v>
      </c>
      <c r="I349" s="56"/>
      <c r="J349" s="5"/>
    </row>
    <row r="350" spans="1:11" s="57" customFormat="1" ht="10.5" customHeight="1" x14ac:dyDescent="0.2">
      <c r="A350" s="6"/>
      <c r="B350" s="37" t="s">
        <v>222</v>
      </c>
      <c r="C350" s="301">
        <v>514</v>
      </c>
      <c r="D350" s="301">
        <v>5310.3</v>
      </c>
      <c r="E350" s="301">
        <v>5824.3</v>
      </c>
      <c r="F350" s="302"/>
      <c r="G350" s="302">
        <v>85.28</v>
      </c>
      <c r="H350" s="239">
        <v>0.27007283352959055</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270</v>
      </c>
      <c r="D352" s="306">
        <v>816</v>
      </c>
      <c r="E352" s="306">
        <v>1086</v>
      </c>
      <c r="F352" s="307"/>
      <c r="G352" s="307"/>
      <c r="H352" s="182">
        <v>-0.33780487804878045</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-407365.70000000013</v>
      </c>
      <c r="E357" s="306">
        <v>-407365.70000000013</v>
      </c>
      <c r="F357" s="307"/>
      <c r="G357" s="307">
        <v>-1752.5900000000001</v>
      </c>
      <c r="H357" s="182">
        <v>0.86359640527091841</v>
      </c>
      <c r="I357" s="59"/>
    </row>
    <row r="358" spans="1:11" s="57" customFormat="1" ht="10.5" customHeight="1" x14ac:dyDescent="0.2">
      <c r="A358" s="6"/>
      <c r="B358" s="35" t="s">
        <v>142</v>
      </c>
      <c r="C358" s="308">
        <v>11882523.740000008</v>
      </c>
      <c r="D358" s="308">
        <v>3889349.4200000172</v>
      </c>
      <c r="E358" s="308">
        <v>15771873.160000024</v>
      </c>
      <c r="F358" s="309">
        <v>7479.9500000000007</v>
      </c>
      <c r="G358" s="309">
        <v>63789.539999999986</v>
      </c>
      <c r="H358" s="183">
        <v>0.16085318817418903</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437387.79000000184</v>
      </c>
      <c r="D360" s="306">
        <v>57248.830000000089</v>
      </c>
      <c r="E360" s="306">
        <v>494636.62000000192</v>
      </c>
      <c r="F360" s="307"/>
      <c r="G360" s="307">
        <v>1812.3100000000002</v>
      </c>
      <c r="H360" s="182"/>
      <c r="I360" s="56"/>
      <c r="J360" s="5"/>
      <c r="K360" s="209"/>
    </row>
    <row r="361" spans="1:11" s="57" customFormat="1" ht="10.5" customHeight="1" x14ac:dyDescent="0.2">
      <c r="A361" s="6"/>
      <c r="B361" s="37" t="s">
        <v>179</v>
      </c>
      <c r="C361" s="364">
        <v>53944.759999999929</v>
      </c>
      <c r="D361" s="306">
        <v>6146793.8599999798</v>
      </c>
      <c r="E361" s="306">
        <v>6200738.6199999796</v>
      </c>
      <c r="F361" s="307">
        <v>2382</v>
      </c>
      <c r="G361" s="307">
        <v>20494.439999999999</v>
      </c>
      <c r="H361" s="182">
        <v>0.20940463401525844</v>
      </c>
      <c r="I361" s="56"/>
      <c r="J361" s="5"/>
      <c r="K361" s="209"/>
    </row>
    <row r="362" spans="1:11" s="57" customFormat="1" ht="10.5" customHeight="1" x14ac:dyDescent="0.2">
      <c r="A362" s="6"/>
      <c r="B362" s="37" t="s">
        <v>223</v>
      </c>
      <c r="C362" s="306">
        <v>743.9</v>
      </c>
      <c r="D362" s="306">
        <v>143863.86999999994</v>
      </c>
      <c r="E362" s="306">
        <v>144607.76999999993</v>
      </c>
      <c r="F362" s="307"/>
      <c r="G362" s="307">
        <v>333.45</v>
      </c>
      <c r="H362" s="182">
        <v>5.1547032713353369E-2</v>
      </c>
      <c r="I362" s="56"/>
      <c r="J362" s="5"/>
    </row>
    <row r="363" spans="1:11" s="60" customFormat="1" ht="10.5" customHeight="1" x14ac:dyDescent="0.2">
      <c r="A363" s="24"/>
      <c r="B363" s="37" t="s">
        <v>498</v>
      </c>
      <c r="C363" s="306"/>
      <c r="D363" s="306">
        <v>340</v>
      </c>
      <c r="E363" s="306">
        <v>340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-55543.269999999982</v>
      </c>
      <c r="E367" s="306">
        <v>-55543.269999999982</v>
      </c>
      <c r="F367" s="307">
        <v>-1</v>
      </c>
      <c r="G367" s="307">
        <v>-245.74</v>
      </c>
      <c r="H367" s="182">
        <v>0.61751278222902517</v>
      </c>
      <c r="I367" s="59"/>
    </row>
    <row r="368" spans="1:11" s="60" customFormat="1" ht="17.25" customHeight="1" x14ac:dyDescent="0.2">
      <c r="A368" s="24"/>
      <c r="B368" s="35" t="s">
        <v>143</v>
      </c>
      <c r="C368" s="308">
        <v>492076.45000000176</v>
      </c>
      <c r="D368" s="308">
        <v>6292703.2899999795</v>
      </c>
      <c r="E368" s="308">
        <v>6784779.7399999807</v>
      </c>
      <c r="F368" s="309">
        <v>2381</v>
      </c>
      <c r="G368" s="309">
        <v>22394.46</v>
      </c>
      <c r="H368" s="183">
        <v>0.29492742976788522</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2915692</v>
      </c>
      <c r="D370" s="306">
        <v>439332.6</v>
      </c>
      <c r="E370" s="306">
        <v>3355024.6</v>
      </c>
      <c r="F370" s="307"/>
      <c r="G370" s="307">
        <v>11643</v>
      </c>
      <c r="H370" s="182"/>
      <c r="I370" s="59"/>
      <c r="K370" s="209"/>
    </row>
    <row r="371" spans="1:11" s="60" customFormat="1" ht="17.25" customHeight="1" x14ac:dyDescent="0.2">
      <c r="A371" s="24"/>
      <c r="B371" s="35" t="s">
        <v>467</v>
      </c>
      <c r="C371" s="308">
        <v>2915692</v>
      </c>
      <c r="D371" s="308">
        <v>439332.6</v>
      </c>
      <c r="E371" s="308">
        <v>3355024.6</v>
      </c>
      <c r="F371" s="309"/>
      <c r="G371" s="309">
        <v>11643</v>
      </c>
      <c r="H371" s="183"/>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1350.3399999999988</v>
      </c>
      <c r="D373" s="306">
        <v>13190.640000000005</v>
      </c>
      <c r="E373" s="306">
        <v>14540.980000000003</v>
      </c>
      <c r="F373" s="307"/>
      <c r="G373" s="307"/>
      <c r="H373" s="182">
        <v>-0.29565997879372197</v>
      </c>
      <c r="I373" s="56"/>
      <c r="J373" s="5"/>
      <c r="K373" s="209"/>
    </row>
    <row r="374" spans="1:11" s="57" customFormat="1" ht="10.5" customHeight="1" x14ac:dyDescent="0.2">
      <c r="A374" s="6"/>
      <c r="B374" s="37" t="s">
        <v>224</v>
      </c>
      <c r="C374" s="306">
        <v>132.92000000000002</v>
      </c>
      <c r="D374" s="306">
        <v>2438.5900000000006</v>
      </c>
      <c r="E374" s="306">
        <v>2571.5100000000007</v>
      </c>
      <c r="F374" s="307"/>
      <c r="G374" s="307"/>
      <c r="H374" s="182"/>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1483.2599999999989</v>
      </c>
      <c r="D378" s="308">
        <v>15629.230000000005</v>
      </c>
      <c r="E378" s="308">
        <v>17112.490000000005</v>
      </c>
      <c r="F378" s="309"/>
      <c r="G378" s="309"/>
      <c r="H378" s="183">
        <v>-0.46936896653944937</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c r="D380" s="306">
        <v>7.6300000000000008</v>
      </c>
      <c r="E380" s="306">
        <v>7.6300000000000008</v>
      </c>
      <c r="F380" s="307"/>
      <c r="G380" s="307"/>
      <c r="H380" s="182">
        <v>-0.45732574679943094</v>
      </c>
      <c r="I380" s="59"/>
      <c r="J380" s="5"/>
      <c r="K380" s="57"/>
    </row>
    <row r="381" spans="1:11" s="57" customFormat="1" ht="10.5" customHeight="1" x14ac:dyDescent="0.2">
      <c r="A381" s="6"/>
      <c r="B381" s="37" t="s">
        <v>125</v>
      </c>
      <c r="C381" s="306">
        <v>814877.52000001189</v>
      </c>
      <c r="D381" s="306">
        <v>4328592.9079999691</v>
      </c>
      <c r="E381" s="306">
        <v>5143470.4279999807</v>
      </c>
      <c r="F381" s="307"/>
      <c r="G381" s="307">
        <v>17590.279999999992</v>
      </c>
      <c r="H381" s="182">
        <v>-1.7554497716649742E-3</v>
      </c>
      <c r="I381" s="56"/>
      <c r="J381" s="5"/>
    </row>
    <row r="382" spans="1:11" s="57" customFormat="1" ht="10.5" customHeight="1" x14ac:dyDescent="0.2">
      <c r="A382" s="6"/>
      <c r="B382" s="37" t="s">
        <v>126</v>
      </c>
      <c r="C382" s="306">
        <v>784.53000000000031</v>
      </c>
      <c r="D382" s="306">
        <v>4290.9600000000009</v>
      </c>
      <c r="E382" s="306">
        <v>5075.4900000000016</v>
      </c>
      <c r="F382" s="307"/>
      <c r="G382" s="307"/>
      <c r="H382" s="182"/>
      <c r="I382" s="56"/>
      <c r="J382" s="5"/>
    </row>
    <row r="383" spans="1:11" s="57" customFormat="1" ht="10.5" customHeight="1" x14ac:dyDescent="0.2">
      <c r="A383" s="6"/>
      <c r="B383" s="37" t="s">
        <v>127</v>
      </c>
      <c r="C383" s="306">
        <v>296481.11999999994</v>
      </c>
      <c r="D383" s="306">
        <v>3229514.8499999992</v>
      </c>
      <c r="E383" s="306">
        <v>3525995.9699999993</v>
      </c>
      <c r="F383" s="307"/>
      <c r="G383" s="307">
        <v>8634.2000000000007</v>
      </c>
      <c r="H383" s="182"/>
      <c r="I383" s="56"/>
      <c r="J383" s="5"/>
    </row>
    <row r="384" spans="1:11" s="57" customFormat="1" ht="10.5" customHeight="1" x14ac:dyDescent="0.2">
      <c r="A384" s="6"/>
      <c r="B384" s="37" t="s">
        <v>133</v>
      </c>
      <c r="C384" s="306">
        <v>57770.889999999963</v>
      </c>
      <c r="D384" s="306">
        <v>185382.91000000006</v>
      </c>
      <c r="E384" s="306">
        <v>243153.80000000002</v>
      </c>
      <c r="F384" s="307"/>
      <c r="G384" s="307">
        <v>1022.5200000000001</v>
      </c>
      <c r="H384" s="182">
        <v>0.24919797503112395</v>
      </c>
      <c r="I384" s="56"/>
      <c r="J384" s="5"/>
    </row>
    <row r="385" spans="1:11" s="57" customFormat="1" ht="10.5" customHeight="1" x14ac:dyDescent="0.2">
      <c r="A385" s="6"/>
      <c r="B385" s="37" t="s">
        <v>134</v>
      </c>
      <c r="C385" s="306">
        <v>2257.66</v>
      </c>
      <c r="D385" s="306">
        <v>43880.87000000001</v>
      </c>
      <c r="E385" s="306">
        <v>46138.530000000006</v>
      </c>
      <c r="F385" s="307"/>
      <c r="G385" s="307">
        <v>293.02000000000004</v>
      </c>
      <c r="H385" s="182">
        <v>-0.49455002618805077</v>
      </c>
      <c r="I385" s="56"/>
      <c r="J385" s="5"/>
    </row>
    <row r="386" spans="1:11" s="57" customFormat="1" ht="10.5" customHeight="1" x14ac:dyDescent="0.2">
      <c r="A386" s="6"/>
      <c r="B386" s="37" t="s">
        <v>24</v>
      </c>
      <c r="C386" s="306">
        <v>260072.59000000017</v>
      </c>
      <c r="D386" s="306">
        <v>260507.63</v>
      </c>
      <c r="E386" s="306">
        <v>520580.2200000002</v>
      </c>
      <c r="F386" s="307"/>
      <c r="G386" s="307">
        <v>996.58</v>
      </c>
      <c r="H386" s="182">
        <v>0.12058369173211569</v>
      </c>
      <c r="I386" s="56"/>
      <c r="J386" s="5"/>
      <c r="K386" s="5"/>
    </row>
    <row r="387" spans="1:11" s="57" customFormat="1" ht="10.5" customHeight="1" x14ac:dyDescent="0.2">
      <c r="A387" s="6"/>
      <c r="B387" s="37" t="s">
        <v>138</v>
      </c>
      <c r="C387" s="306">
        <v>76838.7</v>
      </c>
      <c r="D387" s="306">
        <v>59492.859999999993</v>
      </c>
      <c r="E387" s="306">
        <v>136331.55999999997</v>
      </c>
      <c r="F387" s="307"/>
      <c r="G387" s="307">
        <v>77.080000000000013</v>
      </c>
      <c r="H387" s="182">
        <v>0.38849243915294029</v>
      </c>
      <c r="I387" s="56"/>
      <c r="J387" s="5"/>
    </row>
    <row r="388" spans="1:11" s="57" customFormat="1" ht="10.5" customHeight="1" x14ac:dyDescent="0.2">
      <c r="A388" s="6"/>
      <c r="B388" s="37" t="s">
        <v>34</v>
      </c>
      <c r="C388" s="306">
        <v>3673901.6299999729</v>
      </c>
      <c r="D388" s="306">
        <v>757856.00000000035</v>
      </c>
      <c r="E388" s="306">
        <v>4431757.6299999738</v>
      </c>
      <c r="F388" s="307"/>
      <c r="G388" s="307">
        <v>7932.94</v>
      </c>
      <c r="H388" s="182">
        <v>0.15865622964282622</v>
      </c>
      <c r="I388" s="56"/>
      <c r="J388" s="5"/>
    </row>
    <row r="389" spans="1:11" s="57" customFormat="1" ht="10.5" customHeight="1" x14ac:dyDescent="0.2">
      <c r="A389" s="6"/>
      <c r="B389" s="37" t="s">
        <v>140</v>
      </c>
      <c r="C389" s="306">
        <v>1669</v>
      </c>
      <c r="D389" s="306">
        <v>345.67</v>
      </c>
      <c r="E389" s="306">
        <v>2014.67</v>
      </c>
      <c r="F389" s="307"/>
      <c r="G389" s="307"/>
      <c r="H389" s="182"/>
      <c r="I389" s="56"/>
    </row>
    <row r="390" spans="1:11" s="57" customFormat="1" ht="10.5" customHeight="1" x14ac:dyDescent="0.2">
      <c r="A390" s="6"/>
      <c r="B390" s="37" t="s">
        <v>129</v>
      </c>
      <c r="C390" s="306">
        <v>260910.50999999832</v>
      </c>
      <c r="D390" s="306">
        <v>2478276.4099999992</v>
      </c>
      <c r="E390" s="306">
        <v>2739186.9199999976</v>
      </c>
      <c r="F390" s="307"/>
      <c r="G390" s="307">
        <v>11870.279999999999</v>
      </c>
      <c r="H390" s="182">
        <v>0.21256718028094546</v>
      </c>
      <c r="I390" s="56"/>
    </row>
    <row r="391" spans="1:11" s="57" customFormat="1" ht="10.5" customHeight="1" x14ac:dyDescent="0.2">
      <c r="A391" s="6"/>
      <c r="B391" s="37" t="s">
        <v>381</v>
      </c>
      <c r="C391" s="306">
        <v>1445.4</v>
      </c>
      <c r="D391" s="306">
        <v>2125</v>
      </c>
      <c r="E391" s="306">
        <v>3570.4</v>
      </c>
      <c r="F391" s="307"/>
      <c r="G391" s="307"/>
      <c r="H391" s="182"/>
      <c r="I391" s="56"/>
      <c r="J391" s="5"/>
    </row>
    <row r="392" spans="1:11" s="57" customFormat="1" ht="10.5" customHeight="1" x14ac:dyDescent="0.2">
      <c r="A392" s="6"/>
      <c r="B392" s="16" t="s">
        <v>427</v>
      </c>
      <c r="C392" s="306">
        <v>90</v>
      </c>
      <c r="D392" s="306"/>
      <c r="E392" s="306">
        <v>90</v>
      </c>
      <c r="F392" s="307"/>
      <c r="G392" s="307"/>
      <c r="H392" s="182"/>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v>23022.855</v>
      </c>
      <c r="E394" s="306">
        <v>23022.855</v>
      </c>
      <c r="F394" s="307"/>
      <c r="G394" s="307"/>
      <c r="H394" s="182"/>
      <c r="I394" s="56"/>
      <c r="J394" s="5"/>
    </row>
    <row r="395" spans="1:11" s="57" customFormat="1" ht="10.5" customHeight="1" x14ac:dyDescent="0.2">
      <c r="A395" s="6"/>
      <c r="B395" s="37" t="s">
        <v>179</v>
      </c>
      <c r="C395" s="306">
        <v>214.91000000000003</v>
      </c>
      <c r="D395" s="306">
        <v>49139.560000000012</v>
      </c>
      <c r="E395" s="306">
        <v>49354.470000000016</v>
      </c>
      <c r="F395" s="307"/>
      <c r="G395" s="307">
        <v>62.1</v>
      </c>
      <c r="H395" s="182">
        <v>0.4420354261551902</v>
      </c>
      <c r="I395" s="56"/>
      <c r="J395" s="5"/>
    </row>
    <row r="396" spans="1:11" s="57" customFormat="1" ht="10.5" customHeight="1" x14ac:dyDescent="0.2">
      <c r="A396" s="6"/>
      <c r="B396" s="37" t="s">
        <v>468</v>
      </c>
      <c r="C396" s="306">
        <v>10764</v>
      </c>
      <c r="D396" s="306">
        <v>2840</v>
      </c>
      <c r="E396" s="306">
        <v>13604</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v>12</v>
      </c>
      <c r="D399" s="306">
        <v>7380</v>
      </c>
      <c r="E399" s="306">
        <v>7392</v>
      </c>
      <c r="F399" s="307"/>
      <c r="G399" s="307"/>
      <c r="H399" s="182"/>
      <c r="I399" s="56"/>
      <c r="J399" s="5"/>
    </row>
    <row r="400" spans="1:11" s="60" customFormat="1" ht="12.75" customHeight="1" x14ac:dyDescent="0.2">
      <c r="A400" s="24"/>
      <c r="B400" s="37" t="s">
        <v>280</v>
      </c>
      <c r="C400" s="306"/>
      <c r="D400" s="306">
        <v>-241192.94000000006</v>
      </c>
      <c r="E400" s="306">
        <v>-241192.94000000006</v>
      </c>
      <c r="F400" s="307"/>
      <c r="G400" s="307">
        <v>-907.76</v>
      </c>
      <c r="H400" s="182">
        <v>0.78325392741382149</v>
      </c>
      <c r="I400" s="59"/>
      <c r="J400" s="5"/>
    </row>
    <row r="401" spans="1:11" s="57" customFormat="1" x14ac:dyDescent="0.2">
      <c r="A401" s="6"/>
      <c r="B401" s="35" t="s">
        <v>246</v>
      </c>
      <c r="C401" s="308">
        <v>5458090.4599999841</v>
      </c>
      <c r="D401" s="308">
        <v>11191463.172999971</v>
      </c>
      <c r="E401" s="308">
        <v>16649553.632999955</v>
      </c>
      <c r="F401" s="309"/>
      <c r="G401" s="309">
        <v>47571.239999999991</v>
      </c>
      <c r="H401" s="183">
        <v>0.13560258742565745</v>
      </c>
      <c r="I401" s="56"/>
      <c r="K401" s="209" t="b">
        <f>IF(ABS(E401-SUM(E380:E400))&lt;0.001,TRUE,FALSE)</f>
        <v>1</v>
      </c>
    </row>
    <row r="402" spans="1:11" s="60" customFormat="1" ht="13.5" customHeight="1" x14ac:dyDescent="0.2">
      <c r="A402" s="24"/>
      <c r="B402" s="35" t="s">
        <v>287</v>
      </c>
      <c r="C402" s="308">
        <v>261859711.98999903</v>
      </c>
      <c r="D402" s="308">
        <v>810818362.32831359</v>
      </c>
      <c r="E402" s="308">
        <v>1072678074.3183126</v>
      </c>
      <c r="F402" s="309">
        <v>12842407.060000023</v>
      </c>
      <c r="G402" s="309">
        <v>4538232.2499999981</v>
      </c>
      <c r="H402" s="183">
        <v>6.5383857255092881E-2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119072733.00999567</v>
      </c>
      <c r="D404" s="306">
        <v>149559368.3726404</v>
      </c>
      <c r="E404" s="306">
        <v>268632101.38263601</v>
      </c>
      <c r="F404" s="307">
        <v>25392031.410831995</v>
      </c>
      <c r="G404" s="307">
        <v>1727521.4472799997</v>
      </c>
      <c r="H404" s="182">
        <v>-8.9238206793066488E-2</v>
      </c>
      <c r="I404" s="59"/>
      <c r="J404" s="5"/>
    </row>
    <row r="405" spans="1:11" s="60" customFormat="1" ht="10.5" customHeight="1" x14ac:dyDescent="0.2">
      <c r="A405" s="24"/>
      <c r="B405" s="37" t="s">
        <v>442</v>
      </c>
      <c r="C405" s="306">
        <v>289833.72000000102</v>
      </c>
      <c r="D405" s="306">
        <v>163313.08999999959</v>
      </c>
      <c r="E405" s="306">
        <v>453146.8100000007</v>
      </c>
      <c r="F405" s="307">
        <v>16102.220000000003</v>
      </c>
      <c r="G405" s="307">
        <v>1912.2999999999993</v>
      </c>
      <c r="H405" s="182">
        <v>-0.17993335362023544</v>
      </c>
      <c r="I405" s="59"/>
      <c r="J405" s="5"/>
    </row>
    <row r="406" spans="1:11" s="60" customFormat="1" ht="10.5" customHeight="1" x14ac:dyDescent="0.2">
      <c r="A406" s="24"/>
      <c r="B406" s="37" t="s">
        <v>147</v>
      </c>
      <c r="C406" s="306">
        <v>391623.47999999416</v>
      </c>
      <c r="D406" s="306">
        <v>498091.92000002007</v>
      </c>
      <c r="E406" s="306">
        <v>889715.40000001399</v>
      </c>
      <c r="F406" s="307">
        <v>64015.039999999972</v>
      </c>
      <c r="G406" s="307">
        <v>3325.0899999999933</v>
      </c>
      <c r="H406" s="182">
        <v>-0.12034972557354617</v>
      </c>
      <c r="I406" s="59"/>
      <c r="J406" s="5"/>
    </row>
    <row r="407" spans="1:11" s="60" customFormat="1" ht="10.5" customHeight="1" x14ac:dyDescent="0.2">
      <c r="A407" s="24"/>
      <c r="B407" s="37" t="s">
        <v>148</v>
      </c>
      <c r="C407" s="306">
        <v>2106778.2400003211</v>
      </c>
      <c r="D407" s="306">
        <v>2895301.9400002421</v>
      </c>
      <c r="E407" s="306">
        <v>5002080.1800005622</v>
      </c>
      <c r="F407" s="307">
        <v>393116.46999999415</v>
      </c>
      <c r="G407" s="307">
        <v>22728.920000000056</v>
      </c>
      <c r="H407" s="182">
        <v>-0.11742651852355113</v>
      </c>
      <c r="I407" s="59"/>
      <c r="J407" s="5"/>
    </row>
    <row r="408" spans="1:11" s="60" customFormat="1" ht="10.5" customHeight="1" x14ac:dyDescent="0.2">
      <c r="A408" s="24"/>
      <c r="B408" s="37" t="s">
        <v>125</v>
      </c>
      <c r="C408" s="306">
        <v>947884.51000000094</v>
      </c>
      <c r="D408" s="306">
        <v>1163799.7499999886</v>
      </c>
      <c r="E408" s="306">
        <v>2111684.2599999895</v>
      </c>
      <c r="F408" s="307">
        <v>176968.33000000025</v>
      </c>
      <c r="G408" s="307">
        <v>20006.219999999987</v>
      </c>
      <c r="H408" s="182">
        <v>6.2325413159567411E-3</v>
      </c>
      <c r="I408" s="59"/>
      <c r="J408" s="5"/>
      <c r="K408" s="57"/>
    </row>
    <row r="409" spans="1:11" s="60" customFormat="1" ht="10.5" customHeight="1" x14ac:dyDescent="0.2">
      <c r="A409" s="24"/>
      <c r="B409" s="37" t="s">
        <v>149</v>
      </c>
      <c r="C409" s="306">
        <v>20012.439999999791</v>
      </c>
      <c r="D409" s="306">
        <v>104098.08999999847</v>
      </c>
      <c r="E409" s="306">
        <v>124110.52999999825</v>
      </c>
      <c r="F409" s="307">
        <v>27.21</v>
      </c>
      <c r="G409" s="307">
        <v>414.79000000000008</v>
      </c>
      <c r="H409" s="182">
        <v>-0.24972557761695102</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-41</v>
      </c>
      <c r="D411" s="306">
        <v>-32578583</v>
      </c>
      <c r="E411" s="306">
        <v>-32578624</v>
      </c>
      <c r="F411" s="307">
        <v>-33958</v>
      </c>
      <c r="G411" s="307">
        <v>-217064</v>
      </c>
      <c r="H411" s="182">
        <v>0.57076195249650619</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126187.66798000001</v>
      </c>
      <c r="E413" s="306">
        <v>126187.66798000001</v>
      </c>
      <c r="F413" s="307"/>
      <c r="G413" s="307"/>
      <c r="H413" s="182"/>
      <c r="I413" s="56"/>
      <c r="J413" s="5"/>
      <c r="K413" s="60"/>
    </row>
    <row r="414" spans="1:11" s="57" customFormat="1" ht="10.5" customHeight="1" x14ac:dyDescent="0.2">
      <c r="A414" s="6"/>
      <c r="B414" s="575" t="s">
        <v>491</v>
      </c>
      <c r="C414" s="306"/>
      <c r="D414" s="306">
        <v>566092.60000000393</v>
      </c>
      <c r="E414" s="306">
        <v>566092.60000000393</v>
      </c>
      <c r="F414" s="307"/>
      <c r="G414" s="307">
        <v>4632.3999999999951</v>
      </c>
      <c r="H414" s="182"/>
      <c r="I414" s="56"/>
      <c r="J414" s="5"/>
      <c r="K414" s="60"/>
    </row>
    <row r="415" spans="1:11" s="60" customFormat="1" ht="10.5" customHeight="1" x14ac:dyDescent="0.2">
      <c r="A415" s="24"/>
      <c r="B415" s="41" t="s">
        <v>150</v>
      </c>
      <c r="C415" s="311">
        <v>122828824.399996</v>
      </c>
      <c r="D415" s="311">
        <v>122497670.43062064</v>
      </c>
      <c r="E415" s="311">
        <v>245326494.83061662</v>
      </c>
      <c r="F415" s="312">
        <v>26008302.680831991</v>
      </c>
      <c r="G415" s="312">
        <v>1563477.1672799997</v>
      </c>
      <c r="H415" s="184">
        <v>-0.13515092014071295</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DE SEPTEMBRE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1632297971.7699912</v>
      </c>
      <c r="E427" s="306">
        <v>1632297971.7699912</v>
      </c>
      <c r="F427" s="306">
        <v>3283192.4200000023</v>
      </c>
      <c r="G427" s="306">
        <v>8249474.5900000157</v>
      </c>
      <c r="H427" s="182">
        <v>5.462828105161277E-2</v>
      </c>
      <c r="I427" s="59"/>
      <c r="K427" s="57"/>
    </row>
    <row r="428" spans="1:11" s="57" customFormat="1" ht="10.5" customHeight="1" x14ac:dyDescent="0.2">
      <c r="A428" s="6"/>
      <c r="B428" s="16" t="s">
        <v>10</v>
      </c>
      <c r="C428" s="306">
        <v>381149710.21998692</v>
      </c>
      <c r="D428" s="306">
        <v>9032.2699999999786</v>
      </c>
      <c r="E428" s="306">
        <v>381158742.4899869</v>
      </c>
      <c r="F428" s="307">
        <v>10008.440000000004</v>
      </c>
      <c r="G428" s="307">
        <v>2306819.4800000107</v>
      </c>
      <c r="H428" s="182">
        <v>1.7869630620890753E-2</v>
      </c>
      <c r="I428" s="56"/>
      <c r="J428" s="5"/>
    </row>
    <row r="429" spans="1:11" s="57" customFormat="1" ht="10.5" customHeight="1" x14ac:dyDescent="0.2">
      <c r="A429" s="6"/>
      <c r="B429" s="16" t="s">
        <v>9</v>
      </c>
      <c r="C429" s="306">
        <v>1325.9700000000014</v>
      </c>
      <c r="D429" s="306"/>
      <c r="E429" s="306">
        <v>1325.9700000000014</v>
      </c>
      <c r="F429" s="307"/>
      <c r="G429" s="307">
        <v>2.92</v>
      </c>
      <c r="H429" s="182"/>
      <c r="I429" s="56"/>
      <c r="J429" s="5"/>
    </row>
    <row r="430" spans="1:11" s="57" customFormat="1" ht="10.5" customHeight="1" x14ac:dyDescent="0.2">
      <c r="A430" s="6"/>
      <c r="B430" s="16" t="s">
        <v>299</v>
      </c>
      <c r="C430" s="306">
        <v>43794314.089999825</v>
      </c>
      <c r="D430" s="306">
        <v>8627.26</v>
      </c>
      <c r="E430" s="306">
        <v>43802941.349999823</v>
      </c>
      <c r="F430" s="307"/>
      <c r="G430" s="307">
        <v>144889.97000000038</v>
      </c>
      <c r="H430" s="182">
        <v>0.34415627713347963</v>
      </c>
      <c r="I430" s="56"/>
      <c r="J430" s="5"/>
    </row>
    <row r="431" spans="1:11" s="57" customFormat="1" ht="10.5" customHeight="1" x14ac:dyDescent="0.2">
      <c r="A431" s="6"/>
      <c r="B431" s="16" t="s">
        <v>11</v>
      </c>
      <c r="C431" s="306">
        <v>180571.49999999994</v>
      </c>
      <c r="D431" s="306">
        <v>24.56</v>
      </c>
      <c r="E431" s="306">
        <v>180596.05999999994</v>
      </c>
      <c r="F431" s="307"/>
      <c r="G431" s="307">
        <v>174140.16999999995</v>
      </c>
      <c r="H431" s="182">
        <v>6.9923705547729531E-2</v>
      </c>
      <c r="I431" s="56"/>
      <c r="J431" s="5"/>
      <c r="K431" s="60"/>
    </row>
    <row r="432" spans="1:11" s="57" customFormat="1" ht="10.5" customHeight="1" x14ac:dyDescent="0.2">
      <c r="A432" s="6"/>
      <c r="B432" s="16" t="s">
        <v>75</v>
      </c>
      <c r="C432" s="306">
        <v>4928877.4400000954</v>
      </c>
      <c r="D432" s="306">
        <v>374.74</v>
      </c>
      <c r="E432" s="306">
        <v>4929252.1800000956</v>
      </c>
      <c r="F432" s="307"/>
      <c r="G432" s="307">
        <v>25683.869999999919</v>
      </c>
      <c r="H432" s="182">
        <v>1.5928886077027693E-2</v>
      </c>
      <c r="I432" s="56"/>
      <c r="J432" s="5"/>
      <c r="K432" s="60"/>
    </row>
    <row r="433" spans="1:11" s="60" customFormat="1" ht="10.5" customHeight="1" x14ac:dyDescent="0.2">
      <c r="A433" s="24"/>
      <c r="B433" s="16" t="s">
        <v>85</v>
      </c>
      <c r="C433" s="306">
        <v>789967.75000000012</v>
      </c>
      <c r="D433" s="306">
        <v>167964229.04999968</v>
      </c>
      <c r="E433" s="306">
        <v>168754196.79999968</v>
      </c>
      <c r="F433" s="313">
        <v>168754196.79999968</v>
      </c>
      <c r="G433" s="313">
        <v>1192494.7499999998</v>
      </c>
      <c r="H433" s="185">
        <v>9.1548463305439975E-2</v>
      </c>
      <c r="I433" s="59"/>
      <c r="J433" s="5"/>
      <c r="K433" s="57"/>
    </row>
    <row r="434" spans="1:11" s="60" customFormat="1" x14ac:dyDescent="0.2">
      <c r="A434" s="24"/>
      <c r="B434" s="37" t="s">
        <v>25</v>
      </c>
      <c r="C434" s="306">
        <v>1039793.9400000188</v>
      </c>
      <c r="D434" s="306">
        <v>6.1400000000000006</v>
      </c>
      <c r="E434" s="306">
        <v>1039800.0800000188</v>
      </c>
      <c r="F434" s="313"/>
      <c r="G434" s="313">
        <v>3227.4100000000035</v>
      </c>
      <c r="H434" s="185">
        <v>-5.4621283206304883E-2</v>
      </c>
      <c r="I434" s="59"/>
      <c r="J434" s="5"/>
      <c r="K434" s="57"/>
    </row>
    <row r="435" spans="1:11" s="57" customFormat="1" x14ac:dyDescent="0.2">
      <c r="A435" s="6"/>
      <c r="B435" s="37" t="s">
        <v>48</v>
      </c>
      <c r="C435" s="306"/>
      <c r="D435" s="306">
        <v>394882.08008999977</v>
      </c>
      <c r="E435" s="306">
        <v>394882.08008999977</v>
      </c>
      <c r="F435" s="313">
        <v>89.145454999999998</v>
      </c>
      <c r="G435" s="313">
        <v>1401.1526700000004</v>
      </c>
      <c r="H435" s="185">
        <v>-0.33498968890354652</v>
      </c>
      <c r="I435" s="56"/>
      <c r="J435" s="5"/>
    </row>
    <row r="436" spans="1:11" s="57" customFormat="1" ht="10.5" customHeight="1" x14ac:dyDescent="0.2">
      <c r="A436" s="6"/>
      <c r="B436" s="37" t="s">
        <v>355</v>
      </c>
      <c r="C436" s="306">
        <v>58.800000000000004</v>
      </c>
      <c r="D436" s="306">
        <v>411352.12881600019</v>
      </c>
      <c r="E436" s="306">
        <v>411410.92881600017</v>
      </c>
      <c r="F436" s="307"/>
      <c r="G436" s="307">
        <v>2670.63</v>
      </c>
      <c r="H436" s="182"/>
      <c r="I436" s="66"/>
      <c r="J436" s="5"/>
    </row>
    <row r="437" spans="1:11" s="57" customFormat="1" ht="10.5" customHeight="1" x14ac:dyDescent="0.2">
      <c r="A437" s="6"/>
      <c r="B437" s="37" t="s">
        <v>79</v>
      </c>
      <c r="C437" s="306"/>
      <c r="D437" s="306">
        <v>9337692.3780000079</v>
      </c>
      <c r="E437" s="306">
        <v>9337692.3780000079</v>
      </c>
      <c r="F437" s="307"/>
      <c r="G437" s="307">
        <v>9403.5</v>
      </c>
      <c r="H437" s="182">
        <v>-3.6581438828242052E-2</v>
      </c>
      <c r="I437" s="66"/>
      <c r="J437" s="5"/>
    </row>
    <row r="438" spans="1:11" s="57" customFormat="1" ht="10.5" customHeight="1" x14ac:dyDescent="0.2">
      <c r="A438" s="6"/>
      <c r="B438" s="563" t="s">
        <v>432</v>
      </c>
      <c r="C438" s="314">
        <v>39109468.300011687</v>
      </c>
      <c r="D438" s="306">
        <v>52185794.580007777</v>
      </c>
      <c r="E438" s="306">
        <v>91295262.880019471</v>
      </c>
      <c r="F438" s="313"/>
      <c r="G438" s="313">
        <v>635296.88000001141</v>
      </c>
      <c r="H438" s="185">
        <v>2.4035112017769977E-2</v>
      </c>
      <c r="I438" s="56"/>
      <c r="J438" s="5"/>
      <c r="K438" s="60"/>
    </row>
    <row r="439" spans="1:11" s="57" customFormat="1" ht="10.5" customHeight="1" x14ac:dyDescent="0.2">
      <c r="A439" s="6"/>
      <c r="B439" s="563" t="s">
        <v>440</v>
      </c>
      <c r="C439" s="314">
        <v>2171631.9299999778</v>
      </c>
      <c r="D439" s="306">
        <v>580805.4300000011</v>
      </c>
      <c r="E439" s="306">
        <v>2752437.3599999784</v>
      </c>
      <c r="F439" s="313"/>
      <c r="G439" s="313">
        <v>14472.570000000003</v>
      </c>
      <c r="H439" s="185"/>
      <c r="I439" s="56"/>
      <c r="J439" s="5"/>
    </row>
    <row r="440" spans="1:11" s="57" customFormat="1" ht="10.5" customHeight="1" x14ac:dyDescent="0.2">
      <c r="A440" s="6"/>
      <c r="B440" s="574" t="s">
        <v>457</v>
      </c>
      <c r="C440" s="314"/>
      <c r="D440" s="306">
        <v>10089.77</v>
      </c>
      <c r="E440" s="306">
        <v>10089.77</v>
      </c>
      <c r="F440" s="313"/>
      <c r="G440" s="313"/>
      <c r="H440" s="185"/>
      <c r="I440" s="56"/>
      <c r="J440" s="5"/>
    </row>
    <row r="441" spans="1:11" s="57" customFormat="1" ht="10.5" customHeight="1" x14ac:dyDescent="0.2">
      <c r="A441" s="6"/>
      <c r="B441" s="574" t="s">
        <v>476</v>
      </c>
      <c r="C441" s="314">
        <v>5667484.9799999893</v>
      </c>
      <c r="D441" s="306">
        <v>7278888.7199999783</v>
      </c>
      <c r="E441" s="306">
        <v>12946373.699999969</v>
      </c>
      <c r="F441" s="313"/>
      <c r="G441" s="313">
        <v>45710.880000000005</v>
      </c>
      <c r="H441" s="185">
        <v>-0.31742644659644914</v>
      </c>
      <c r="I441" s="56"/>
      <c r="J441" s="5"/>
    </row>
    <row r="442" spans="1:11" s="57" customFormat="1" ht="10.5" customHeight="1" x14ac:dyDescent="0.2">
      <c r="A442" s="6"/>
      <c r="B442" s="574" t="s">
        <v>493</v>
      </c>
      <c r="C442" s="314"/>
      <c r="D442" s="306">
        <v>683577.49820500007</v>
      </c>
      <c r="E442" s="306">
        <v>683577.49820500007</v>
      </c>
      <c r="F442" s="313"/>
      <c r="G442" s="313"/>
      <c r="H442" s="185"/>
      <c r="I442" s="56"/>
      <c r="J442" s="5"/>
    </row>
    <row r="443" spans="1:11" s="60" customFormat="1" ht="10.5" customHeight="1" x14ac:dyDescent="0.2">
      <c r="A443" s="24"/>
      <c r="B443" s="563" t="s">
        <v>445</v>
      </c>
      <c r="C443" s="314"/>
      <c r="D443" s="306">
        <v>29150.859999998749</v>
      </c>
      <c r="E443" s="306">
        <v>29150.859999998749</v>
      </c>
      <c r="F443" s="313"/>
      <c r="G443" s="313">
        <v>96.959999999999894</v>
      </c>
      <c r="H443" s="185">
        <v>4.3878221483151236E-3</v>
      </c>
      <c r="I443" s="56"/>
      <c r="J443" s="5"/>
      <c r="K443" s="57"/>
    </row>
    <row r="444" spans="1:11" s="57" customFormat="1" ht="12.75" customHeight="1" x14ac:dyDescent="0.2">
      <c r="A444" s="6"/>
      <c r="B444" s="16" t="s">
        <v>280</v>
      </c>
      <c r="C444" s="310"/>
      <c r="D444" s="306">
        <v>-56677611.170000218</v>
      </c>
      <c r="E444" s="306">
        <v>-56677611.170000218</v>
      </c>
      <c r="F444" s="313"/>
      <c r="G444" s="313">
        <v>-401505.85999999929</v>
      </c>
      <c r="H444" s="185">
        <v>0.40643297914773568</v>
      </c>
      <c r="I444" s="59"/>
      <c r="J444" s="5"/>
    </row>
    <row r="445" spans="1:11" s="57" customFormat="1" ht="10.5" customHeight="1" x14ac:dyDescent="0.2">
      <c r="A445" s="6"/>
      <c r="B445" s="29" t="s">
        <v>156</v>
      </c>
      <c r="C445" s="308">
        <v>478833204.91999853</v>
      </c>
      <c r="D445" s="308">
        <v>1814514888.0651095</v>
      </c>
      <c r="E445" s="308">
        <v>2293348092.9851079</v>
      </c>
      <c r="F445" s="315">
        <v>172047486.8054547</v>
      </c>
      <c r="G445" s="315">
        <v>12404279.872670038</v>
      </c>
      <c r="H445" s="186">
        <v>4.5052267590063977E-2</v>
      </c>
      <c r="I445" s="56"/>
      <c r="K445" s="209" t="b">
        <f>IF(ABS(E445-SUM(E427:E444))&lt;0.001,TRUE,FALSE)</f>
        <v>1</v>
      </c>
    </row>
    <row r="446" spans="1:11" s="60" customFormat="1" ht="15" customHeight="1" x14ac:dyDescent="0.2">
      <c r="A446" s="24"/>
      <c r="B446" s="29" t="s">
        <v>153</v>
      </c>
      <c r="C446" s="308"/>
      <c r="D446" s="308">
        <v>36265.72</v>
      </c>
      <c r="E446" s="308">
        <v>36265.72</v>
      </c>
      <c r="F446" s="315"/>
      <c r="G446" s="315"/>
      <c r="H446" s="186">
        <v>-5.5154781931760377E-2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119271865.1499988</v>
      </c>
      <c r="D449" s="317">
        <v>403143339.00000328</v>
      </c>
      <c r="E449" s="317">
        <v>522415204.15000212</v>
      </c>
      <c r="F449" s="318"/>
      <c r="G449" s="318">
        <v>2950521.3900000011</v>
      </c>
      <c r="H449" s="281">
        <v>6.0819132439496659E-2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33883216.260001287</v>
      </c>
      <c r="D451" s="317">
        <v>13402104.209999947</v>
      </c>
      <c r="E451" s="317">
        <v>47285320.470001243</v>
      </c>
      <c r="F451" s="318"/>
      <c r="G451" s="318">
        <v>267631.39</v>
      </c>
      <c r="H451" s="281">
        <v>4.6254669855581909E-2</v>
      </c>
      <c r="I451" s="69"/>
      <c r="J451" s="5"/>
      <c r="K451" s="5"/>
    </row>
    <row r="452" spans="1:11" ht="10.5" customHeight="1" x14ac:dyDescent="0.2">
      <c r="A452" s="2"/>
      <c r="B452" s="16" t="s">
        <v>258</v>
      </c>
      <c r="C452" s="317">
        <v>6022755.9000000032</v>
      </c>
      <c r="D452" s="317">
        <v>1661143.8299999998</v>
      </c>
      <c r="E452" s="317">
        <v>7683899.7300000023</v>
      </c>
      <c r="F452" s="318"/>
      <c r="G452" s="318">
        <v>25462.860000000004</v>
      </c>
      <c r="H452" s="281">
        <v>8.5142753048729869E-2</v>
      </c>
      <c r="I452" s="70"/>
    </row>
    <row r="453" spans="1:11" ht="10.5" customHeight="1" x14ac:dyDescent="0.2">
      <c r="A453" s="2"/>
      <c r="B453" s="67" t="s">
        <v>259</v>
      </c>
      <c r="C453" s="317">
        <v>18508932.390000001</v>
      </c>
      <c r="D453" s="317">
        <v>5026406.8899999997</v>
      </c>
      <c r="E453" s="317">
        <v>23535339.280000001</v>
      </c>
      <c r="F453" s="318"/>
      <c r="G453" s="318">
        <v>127414.31000000001</v>
      </c>
      <c r="H453" s="281">
        <v>-7.8955917005645748E-2</v>
      </c>
      <c r="I453" s="69"/>
    </row>
    <row r="454" spans="1:11" ht="10.5" customHeight="1" x14ac:dyDescent="0.2">
      <c r="A454" s="2"/>
      <c r="B454" s="67" t="s">
        <v>260</v>
      </c>
      <c r="C454" s="317">
        <v>755970.47000000661</v>
      </c>
      <c r="D454" s="317">
        <v>2068834.5099999928</v>
      </c>
      <c r="E454" s="317">
        <v>2824804.9799999991</v>
      </c>
      <c r="F454" s="318"/>
      <c r="G454" s="318">
        <v>16627.78</v>
      </c>
      <c r="H454" s="281">
        <v>0.18558546180656887</v>
      </c>
      <c r="I454" s="69"/>
    </row>
    <row r="455" spans="1:11" ht="10.5" customHeight="1" x14ac:dyDescent="0.2">
      <c r="A455" s="2"/>
      <c r="B455" s="67" t="s">
        <v>261</v>
      </c>
      <c r="C455" s="317"/>
      <c r="D455" s="317">
        <v>1179217.3400000015</v>
      </c>
      <c r="E455" s="317">
        <v>1179217.3400000015</v>
      </c>
      <c r="F455" s="318"/>
      <c r="G455" s="318">
        <v>9073.57</v>
      </c>
      <c r="H455" s="281">
        <v>1.4186202536749626E-2</v>
      </c>
      <c r="I455" s="69"/>
    </row>
    <row r="456" spans="1:11" ht="10.5" customHeight="1" x14ac:dyDescent="0.2">
      <c r="A456" s="2"/>
      <c r="B456" s="67" t="s">
        <v>262</v>
      </c>
      <c r="C456" s="317">
        <v>730298.5899999988</v>
      </c>
      <c r="D456" s="317">
        <v>6191752.0700000189</v>
      </c>
      <c r="E456" s="317">
        <v>6922050.6600000178</v>
      </c>
      <c r="F456" s="318"/>
      <c r="G456" s="318">
        <v>27081.59</v>
      </c>
      <c r="H456" s="281">
        <v>8.5348597530281456E-3</v>
      </c>
      <c r="I456" s="69"/>
    </row>
    <row r="457" spans="1:11" ht="10.5" customHeight="1" x14ac:dyDescent="0.2">
      <c r="A457" s="2"/>
      <c r="B457" s="67" t="s">
        <v>264</v>
      </c>
      <c r="C457" s="317"/>
      <c r="D457" s="317">
        <v>21627751.039999865</v>
      </c>
      <c r="E457" s="317">
        <v>21627751.039999865</v>
      </c>
      <c r="F457" s="318"/>
      <c r="G457" s="318">
        <v>115733.13</v>
      </c>
      <c r="H457" s="281">
        <v>3.96351887314772E-3</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50075.550000000207</v>
      </c>
      <c r="D460" s="317">
        <v>232688.48999999955</v>
      </c>
      <c r="E460" s="317">
        <v>282764.03999999975</v>
      </c>
      <c r="F460" s="318"/>
      <c r="G460" s="318">
        <v>630.82999999999993</v>
      </c>
      <c r="H460" s="281">
        <v>0.11685953507772018</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12907313.66000006</v>
      </c>
      <c r="E463" s="317">
        <v>12907313.66000006</v>
      </c>
      <c r="F463" s="318"/>
      <c r="G463" s="318">
        <v>57755.19999999999</v>
      </c>
      <c r="H463" s="281">
        <v>5.7725643921364256E-2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181513.09999999966</v>
      </c>
      <c r="E465" s="317">
        <v>181513.09999999966</v>
      </c>
      <c r="F465" s="318"/>
      <c r="G465" s="318">
        <v>3161.27</v>
      </c>
      <c r="H465" s="281">
        <v>-8.6923306036744474E-2</v>
      </c>
      <c r="I465" s="71"/>
      <c r="L465" s="28"/>
    </row>
    <row r="466" spans="1:12" s="28" customFormat="1" ht="10.5" customHeight="1" x14ac:dyDescent="0.2">
      <c r="A466" s="54"/>
      <c r="B466" s="29" t="s">
        <v>155</v>
      </c>
      <c r="C466" s="308">
        <v>179223114.31000009</v>
      </c>
      <c r="D466" s="308">
        <v>467622064.14000326</v>
      </c>
      <c r="E466" s="308">
        <v>646845178.45000315</v>
      </c>
      <c r="F466" s="315"/>
      <c r="G466" s="315">
        <v>3601093.3200000017</v>
      </c>
      <c r="H466" s="186">
        <v>5.1953937984236642E-2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15583257.569999982</v>
      </c>
      <c r="D469" s="308">
        <v>9884084.2999999989</v>
      </c>
      <c r="E469" s="308">
        <v>25467341.869999986</v>
      </c>
      <c r="F469" s="315"/>
      <c r="G469" s="315">
        <v>100777.71</v>
      </c>
      <c r="H469" s="186">
        <v>2.8217136668855058E-2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7369.3499999999995</v>
      </c>
      <c r="D471" s="306">
        <v>56399.83</v>
      </c>
      <c r="E471" s="306">
        <v>63769.18</v>
      </c>
      <c r="F471" s="313"/>
      <c r="G471" s="313">
        <v>305.62000000000006</v>
      </c>
      <c r="H471" s="185">
        <v>7.3644870009347496E-2</v>
      </c>
      <c r="I471" s="69"/>
      <c r="L471" s="28"/>
    </row>
    <row r="472" spans="1:12" s="28" customFormat="1" ht="10.5" customHeight="1" x14ac:dyDescent="0.2">
      <c r="A472" s="54"/>
      <c r="B472" s="75" t="s">
        <v>159</v>
      </c>
      <c r="C472" s="306">
        <v>11349761.929999998</v>
      </c>
      <c r="D472" s="306">
        <v>111218516.13602987</v>
      </c>
      <c r="E472" s="306">
        <v>122568278.06602988</v>
      </c>
      <c r="F472" s="313"/>
      <c r="G472" s="313">
        <v>443937.80999999994</v>
      </c>
      <c r="H472" s="185">
        <v>3.4711515251417469E-2</v>
      </c>
      <c r="I472" s="70"/>
      <c r="K472" s="5"/>
      <c r="L472" s="5"/>
    </row>
    <row r="473" spans="1:12" ht="10.5" customHeight="1" x14ac:dyDescent="0.2">
      <c r="A473" s="2"/>
      <c r="B473" s="75" t="s">
        <v>26</v>
      </c>
      <c r="C473" s="306">
        <v>3257397.22</v>
      </c>
      <c r="D473" s="306">
        <v>63101059.919999875</v>
      </c>
      <c r="E473" s="306">
        <v>66358457.139999874</v>
      </c>
      <c r="F473" s="313"/>
      <c r="G473" s="313">
        <v>332609.0100000003</v>
      </c>
      <c r="H473" s="185">
        <v>7.9194067787289324E-2</v>
      </c>
      <c r="I473" s="69"/>
    </row>
    <row r="474" spans="1:12" ht="10.5" customHeight="1" x14ac:dyDescent="0.2">
      <c r="A474" s="2"/>
      <c r="B474" s="75" t="s">
        <v>27</v>
      </c>
      <c r="C474" s="306">
        <v>9714715.1300000045</v>
      </c>
      <c r="D474" s="306">
        <v>187006113.03999934</v>
      </c>
      <c r="E474" s="306">
        <v>196720828.16999933</v>
      </c>
      <c r="F474" s="313"/>
      <c r="G474" s="313">
        <v>966421.80999999982</v>
      </c>
      <c r="H474" s="185">
        <v>5.7573926601661496E-2</v>
      </c>
      <c r="I474" s="69"/>
    </row>
    <row r="475" spans="1:12" ht="10.5" customHeight="1" x14ac:dyDescent="0.2">
      <c r="A475" s="2"/>
      <c r="B475" s="75" t="s">
        <v>274</v>
      </c>
      <c r="C475" s="306">
        <v>293087.32999999961</v>
      </c>
      <c r="D475" s="306">
        <v>4929019.2199999951</v>
      </c>
      <c r="E475" s="306">
        <v>5222106.5499999952</v>
      </c>
      <c r="F475" s="313"/>
      <c r="G475" s="313">
        <v>40135.82</v>
      </c>
      <c r="H475" s="185">
        <v>1.6953287797810024E-2</v>
      </c>
      <c r="I475" s="69"/>
    </row>
    <row r="476" spans="1:12" ht="10.5" customHeight="1" x14ac:dyDescent="0.2">
      <c r="A476" s="2"/>
      <c r="B476" s="75" t="s">
        <v>273</v>
      </c>
      <c r="C476" s="306">
        <v>1462.5</v>
      </c>
      <c r="D476" s="306">
        <v>4200</v>
      </c>
      <c r="E476" s="306">
        <v>5662.5</v>
      </c>
      <c r="F476" s="313"/>
      <c r="G476" s="313"/>
      <c r="H476" s="185"/>
      <c r="I476" s="69"/>
    </row>
    <row r="477" spans="1:12" ht="10.5" customHeight="1" x14ac:dyDescent="0.2">
      <c r="A477" s="2"/>
      <c r="B477" s="75" t="s">
        <v>49</v>
      </c>
      <c r="C477" s="306">
        <v>2849.67</v>
      </c>
      <c r="D477" s="306">
        <v>41299672.106545016</v>
      </c>
      <c r="E477" s="306">
        <v>41302521.776545018</v>
      </c>
      <c r="F477" s="313"/>
      <c r="G477" s="313">
        <v>132794.89999999997</v>
      </c>
      <c r="H477" s="185">
        <v>8.3645315412672616E-4</v>
      </c>
      <c r="I477" s="69"/>
    </row>
    <row r="478" spans="1:12" ht="10.5" customHeight="1" x14ac:dyDescent="0.2">
      <c r="A478" s="2"/>
      <c r="B478" s="37" t="s">
        <v>349</v>
      </c>
      <c r="C478" s="306"/>
      <c r="D478" s="306">
        <v>-4533.5367779999997</v>
      </c>
      <c r="E478" s="306">
        <v>-4533.5367779999997</v>
      </c>
      <c r="F478" s="313"/>
      <c r="G478" s="313"/>
      <c r="H478" s="185"/>
      <c r="I478" s="69"/>
    </row>
    <row r="479" spans="1:12" x14ac:dyDescent="0.2">
      <c r="A479" s="2"/>
      <c r="B479" s="574" t="s">
        <v>459</v>
      </c>
      <c r="C479" s="305"/>
      <c r="D479" s="306">
        <v>15326</v>
      </c>
      <c r="E479" s="306">
        <v>15326</v>
      </c>
      <c r="F479" s="313"/>
      <c r="G479" s="313"/>
      <c r="H479" s="185">
        <v>-0.90622801167408018</v>
      </c>
      <c r="I479" s="69"/>
    </row>
    <row r="480" spans="1:12" ht="10.5" customHeight="1" x14ac:dyDescent="0.2">
      <c r="A480" s="2"/>
      <c r="B480" s="75" t="s">
        <v>28</v>
      </c>
      <c r="C480" s="305">
        <v>202649.35000000006</v>
      </c>
      <c r="D480" s="306">
        <v>1819431.3300000012</v>
      </c>
      <c r="E480" s="306">
        <v>2022080.6800000011</v>
      </c>
      <c r="F480" s="313"/>
      <c r="G480" s="313">
        <v>3608.9400000000005</v>
      </c>
      <c r="H480" s="185">
        <v>0.14532416362145972</v>
      </c>
      <c r="I480" s="69"/>
    </row>
    <row r="481" spans="1:12" ht="10.5" customHeight="1" x14ac:dyDescent="0.2">
      <c r="A481" s="2"/>
      <c r="B481" s="37" t="s">
        <v>280</v>
      </c>
      <c r="C481" s="306"/>
      <c r="D481" s="306">
        <v>-1082285.2399999963</v>
      </c>
      <c r="E481" s="306">
        <v>-1082285.2399999963</v>
      </c>
      <c r="F481" s="313"/>
      <c r="G481" s="313">
        <v>-7066.0699999999988</v>
      </c>
      <c r="H481" s="185">
        <v>-6.2894328651437958E-2</v>
      </c>
      <c r="I481" s="69"/>
    </row>
    <row r="482" spans="1:12" ht="10.5" customHeight="1" x14ac:dyDescent="0.2">
      <c r="A482" s="2"/>
      <c r="B482" s="35" t="s">
        <v>160</v>
      </c>
      <c r="C482" s="308">
        <v>24829292.480000008</v>
      </c>
      <c r="D482" s="308">
        <v>408362918.80579609</v>
      </c>
      <c r="E482" s="308">
        <v>433192211.28579611</v>
      </c>
      <c r="F482" s="315"/>
      <c r="G482" s="315">
        <v>1912747.8400000003</v>
      </c>
      <c r="H482" s="186">
        <v>4.8054514249282976E-2</v>
      </c>
      <c r="I482" s="69"/>
      <c r="K482" s="209" t="b">
        <f>IF(ABS(E482-SUM(E471:E481))&lt;0.001,TRUE,FALSE)</f>
        <v>1</v>
      </c>
    </row>
    <row r="483" spans="1:12" ht="16.5" customHeight="1" x14ac:dyDescent="0.2">
      <c r="A483" s="2"/>
      <c r="B483" s="76" t="s">
        <v>33</v>
      </c>
      <c r="C483" s="306"/>
      <c r="D483" s="306">
        <v>285751.79000000004</v>
      </c>
      <c r="E483" s="306">
        <v>285751.79000000004</v>
      </c>
      <c r="F483" s="313"/>
      <c r="G483" s="313"/>
      <c r="H483" s="185"/>
      <c r="I483" s="69"/>
      <c r="L483" s="28"/>
    </row>
    <row r="484" spans="1:12" s="28" customFormat="1" ht="14.25" customHeight="1" x14ac:dyDescent="0.2">
      <c r="A484" s="54"/>
      <c r="B484" s="76" t="s">
        <v>383</v>
      </c>
      <c r="C484" s="306"/>
      <c r="D484" s="306">
        <v>803189.90839999996</v>
      </c>
      <c r="E484" s="306">
        <v>803189.90839999996</v>
      </c>
      <c r="F484" s="313"/>
      <c r="G484" s="313"/>
      <c r="H484" s="185"/>
      <c r="I484" s="70"/>
      <c r="J484" s="5"/>
      <c r="L484" s="5"/>
    </row>
    <row r="485" spans="1:12" ht="10.5" customHeight="1" x14ac:dyDescent="0.2">
      <c r="A485" s="54"/>
      <c r="B485" s="76" t="s">
        <v>446</v>
      </c>
      <c r="C485" s="306"/>
      <c r="D485" s="306">
        <v>20360.108980000001</v>
      </c>
      <c r="E485" s="306">
        <v>20360.108980000001</v>
      </c>
      <c r="F485" s="313"/>
      <c r="G485" s="313"/>
      <c r="H485" s="185"/>
      <c r="I485" s="69"/>
    </row>
    <row r="486" spans="1:12" ht="10.5" customHeight="1" x14ac:dyDescent="0.2">
      <c r="A486" s="2"/>
      <c r="B486" s="76" t="s">
        <v>477</v>
      </c>
      <c r="C486" s="306"/>
      <c r="D486" s="306">
        <v>80945.990600000121</v>
      </c>
      <c r="E486" s="306">
        <v>80945.990600000121</v>
      </c>
      <c r="F486" s="313"/>
      <c r="G486" s="313">
        <v>-112.22076499999982</v>
      </c>
      <c r="H486" s="185">
        <v>-0.87163814134034445</v>
      </c>
      <c r="I486" s="69"/>
    </row>
    <row r="487" spans="1:12" ht="10.5" customHeight="1" x14ac:dyDescent="0.2">
      <c r="A487" s="2"/>
      <c r="B487" s="76" t="s">
        <v>492</v>
      </c>
      <c r="C487" s="306"/>
      <c r="D487" s="306">
        <v>50742.658705000002</v>
      </c>
      <c r="E487" s="306">
        <v>50742.658705000002</v>
      </c>
      <c r="F487" s="313"/>
      <c r="G487" s="313">
        <v>239.64825000000005</v>
      </c>
      <c r="H487" s="185"/>
      <c r="I487" s="69"/>
    </row>
    <row r="488" spans="1:12" ht="13.5" customHeight="1" x14ac:dyDescent="0.2">
      <c r="A488" s="2"/>
      <c r="B488" s="76" t="s">
        <v>439</v>
      </c>
      <c r="C488" s="306"/>
      <c r="D488" s="306">
        <v>7095776.7749450011</v>
      </c>
      <c r="E488" s="306">
        <v>7095776.7749450011</v>
      </c>
      <c r="F488" s="313"/>
      <c r="G488" s="313"/>
      <c r="H488" s="185">
        <v>0.11986479913124248</v>
      </c>
      <c r="I488" s="69"/>
      <c r="L488" s="80"/>
    </row>
    <row r="489" spans="1:12" s="80" customFormat="1" ht="12.75" x14ac:dyDescent="0.2">
      <c r="A489" s="2"/>
      <c r="B489" s="76" t="s">
        <v>490</v>
      </c>
      <c r="C489" s="306"/>
      <c r="D489" s="306">
        <v>127054.72</v>
      </c>
      <c r="E489" s="306">
        <v>127054.72</v>
      </c>
      <c r="F489" s="313"/>
      <c r="G489" s="313"/>
      <c r="H489" s="185">
        <v>0.49125258215962453</v>
      </c>
      <c r="I489" s="79"/>
      <c r="J489" s="5"/>
      <c r="L489" s="164"/>
    </row>
    <row r="490" spans="1:12" s="80" customFormat="1" ht="12.75" x14ac:dyDescent="0.2">
      <c r="A490" s="2"/>
      <c r="B490" s="76" t="s">
        <v>480</v>
      </c>
      <c r="C490" s="306">
        <v>71419.58</v>
      </c>
      <c r="D490" s="306">
        <v>3483495.1399999983</v>
      </c>
      <c r="E490" s="306">
        <v>3554914.7199999983</v>
      </c>
      <c r="F490" s="313"/>
      <c r="G490" s="313">
        <v>12995.210000000001</v>
      </c>
      <c r="H490" s="185"/>
      <c r="I490" s="79"/>
      <c r="J490" s="5"/>
      <c r="L490" s="164"/>
    </row>
    <row r="491" spans="1:12" s="80" customFormat="1" ht="12.75" x14ac:dyDescent="0.2">
      <c r="A491" s="2"/>
      <c r="B491" s="76" t="s">
        <v>494</v>
      </c>
      <c r="C491" s="306"/>
      <c r="D491" s="306">
        <v>711741.67709200014</v>
      </c>
      <c r="E491" s="306">
        <v>711741.67709200014</v>
      </c>
      <c r="F491" s="313"/>
      <c r="G491" s="313"/>
      <c r="H491" s="185"/>
      <c r="I491" s="79"/>
      <c r="J491" s="5"/>
      <c r="L491" s="164"/>
    </row>
    <row r="492" spans="1:12" s="80" customFormat="1" ht="12.75" x14ac:dyDescent="0.2">
      <c r="A492" s="2"/>
      <c r="B492" s="76" t="s">
        <v>499</v>
      </c>
      <c r="C492" s="306"/>
      <c r="D492" s="306">
        <v>1659265.8799999992</v>
      </c>
      <c r="E492" s="306">
        <v>1659265.8799999992</v>
      </c>
      <c r="F492" s="313"/>
      <c r="G492" s="313">
        <v>1508.66</v>
      </c>
      <c r="H492" s="185"/>
      <c r="I492" s="79"/>
      <c r="J492" s="5"/>
      <c r="L492" s="164"/>
    </row>
    <row r="493" spans="1:12" s="80" customFormat="1" ht="12.75" x14ac:dyDescent="0.2">
      <c r="A493" s="2"/>
      <c r="B493" s="73" t="s">
        <v>158</v>
      </c>
      <c r="C493" s="306"/>
      <c r="D493" s="306">
        <v>271455.20999999996</v>
      </c>
      <c r="E493" s="306">
        <v>271455.20999999996</v>
      </c>
      <c r="F493" s="313"/>
      <c r="G493" s="313"/>
      <c r="H493" s="185">
        <v>0.6982714687235636</v>
      </c>
      <c r="I493" s="79"/>
      <c r="J493" s="5"/>
      <c r="L493" s="164"/>
    </row>
    <row r="494" spans="1:12" ht="18" customHeight="1" x14ac:dyDescent="0.2">
      <c r="A494" s="77"/>
      <c r="B494" s="78" t="s">
        <v>297</v>
      </c>
      <c r="C494" s="308">
        <v>40483969.629999995</v>
      </c>
      <c r="D494" s="308">
        <v>432836782.96451825</v>
      </c>
      <c r="E494" s="308">
        <v>473320752.59451824</v>
      </c>
      <c r="F494" s="315"/>
      <c r="G494" s="315">
        <v>2028156.8474850003</v>
      </c>
      <c r="H494" s="186">
        <v>5.9863661140008739E-2</v>
      </c>
      <c r="I494" s="69"/>
      <c r="K494" s="209" t="b">
        <f>IF(ABS(E494-SUM(E469,E482,E483:E493))&lt;0.001,TRUE,FALSE)</f>
        <v>1</v>
      </c>
    </row>
    <row r="495" spans="1:12" ht="12" customHeight="1" x14ac:dyDescent="0.2">
      <c r="A495" s="2"/>
      <c r="B495" s="76" t="s">
        <v>80</v>
      </c>
      <c r="C495" s="306"/>
      <c r="D495" s="306">
        <v>442596615.67000055</v>
      </c>
      <c r="E495" s="306">
        <v>442596615.67000055</v>
      </c>
      <c r="F495" s="313"/>
      <c r="G495" s="313"/>
      <c r="H495" s="185">
        <v>2.1058769941649791E-2</v>
      </c>
      <c r="I495" s="69"/>
    </row>
    <row r="496" spans="1:12" ht="12" customHeight="1" x14ac:dyDescent="0.2">
      <c r="A496" s="2"/>
      <c r="B496" s="76" t="s">
        <v>81</v>
      </c>
      <c r="C496" s="306"/>
      <c r="D496" s="306">
        <v>370816184.5000006</v>
      </c>
      <c r="E496" s="306">
        <v>370816184.5000006</v>
      </c>
      <c r="F496" s="313"/>
      <c r="G496" s="313"/>
      <c r="H496" s="185">
        <v>7.7243466839253871E-2</v>
      </c>
      <c r="I496" s="69"/>
    </row>
    <row r="497" spans="1:12" ht="12" customHeight="1" x14ac:dyDescent="0.2">
      <c r="A497" s="2"/>
      <c r="B497" s="76" t="s">
        <v>438</v>
      </c>
      <c r="C497" s="306"/>
      <c r="D497" s="306">
        <v>37939404.839999996</v>
      </c>
      <c r="E497" s="306">
        <v>37939404.839999996</v>
      </c>
      <c r="F497" s="313"/>
      <c r="G497" s="313"/>
      <c r="H497" s="185">
        <v>0.2131584061761389</v>
      </c>
      <c r="I497" s="69"/>
    </row>
    <row r="498" spans="1:12" ht="12" customHeight="1" x14ac:dyDescent="0.2">
      <c r="A498" s="2"/>
      <c r="B498" s="76" t="s">
        <v>78</v>
      </c>
      <c r="C498" s="306"/>
      <c r="D498" s="306">
        <v>63024773.039999999</v>
      </c>
      <c r="E498" s="306">
        <v>63024773.039999999</v>
      </c>
      <c r="F498" s="313"/>
      <c r="G498" s="313">
        <v>1212.68</v>
      </c>
      <c r="H498" s="185">
        <v>4.2030016325923736E-2</v>
      </c>
      <c r="I498" s="69"/>
    </row>
    <row r="499" spans="1:12" ht="12" customHeight="1" x14ac:dyDescent="0.2">
      <c r="A499" s="2"/>
      <c r="B499" s="76" t="s">
        <v>76</v>
      </c>
      <c r="C499" s="306"/>
      <c r="D499" s="306">
        <v>332445716.34000045</v>
      </c>
      <c r="E499" s="306">
        <v>332445716.34000045</v>
      </c>
      <c r="F499" s="313"/>
      <c r="G499" s="313">
        <v>2508.88</v>
      </c>
      <c r="H499" s="185">
        <v>0.11924504799573166</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1246822694.3900015</v>
      </c>
      <c r="E501" s="308">
        <v>1246822694.3900015</v>
      </c>
      <c r="F501" s="315"/>
      <c r="G501" s="315">
        <v>3721.5600000000004</v>
      </c>
      <c r="H501" s="186">
        <v>6.8876116408554289E-2</v>
      </c>
      <c r="I501" s="70"/>
      <c r="J501" s="5"/>
      <c r="K501" s="209" t="b">
        <f>IF(ABS(E501-SUM(E495:E500))&lt;0.001,TRUE,FALSE)</f>
        <v>1</v>
      </c>
      <c r="L501" s="5"/>
    </row>
    <row r="502" spans="1:12" ht="10.5" customHeight="1" x14ac:dyDescent="0.2">
      <c r="A502" s="54"/>
      <c r="B502" s="52" t="s">
        <v>157</v>
      </c>
      <c r="C502" s="308">
        <v>1083228825.2499933</v>
      </c>
      <c r="D502" s="308">
        <v>4895148728.0385675</v>
      </c>
      <c r="E502" s="308">
        <v>5978377553.2885609</v>
      </c>
      <c r="F502" s="315">
        <v>172047486.8054547</v>
      </c>
      <c r="G502" s="315">
        <v>24138961.01743504</v>
      </c>
      <c r="H502" s="186">
        <v>4.6452275699595313E-2</v>
      </c>
      <c r="I502" s="69"/>
      <c r="K502" s="209" t="b">
        <f>IF(ABS(E502-SUM(E402,E415,E445:E446,E466,E467,E469,E482,E483:E493,E501))&lt;0.001,TRUE,FALSE)</f>
        <v>1</v>
      </c>
    </row>
    <row r="503" spans="1:12" ht="10.5" customHeight="1" x14ac:dyDescent="0.2">
      <c r="A503" s="2"/>
      <c r="B503" s="167" t="s">
        <v>181</v>
      </c>
      <c r="C503" s="319"/>
      <c r="D503" s="319">
        <v>57.86</v>
      </c>
      <c r="E503" s="319">
        <v>57.86</v>
      </c>
      <c r="F503" s="320"/>
      <c r="G503" s="320"/>
      <c r="H503" s="240"/>
      <c r="I503" s="69"/>
      <c r="L503" s="28"/>
    </row>
    <row r="504" spans="1:12" s="28" customFormat="1" x14ac:dyDescent="0.2">
      <c r="A504" s="2"/>
      <c r="B504" s="168" t="s">
        <v>182</v>
      </c>
      <c r="C504" s="321"/>
      <c r="D504" s="321">
        <v>27</v>
      </c>
      <c r="E504" s="321">
        <v>27</v>
      </c>
      <c r="F504" s="322"/>
      <c r="G504" s="322"/>
      <c r="H504" s="194"/>
      <c r="I504" s="70"/>
      <c r="J504" s="5"/>
    </row>
    <row r="505" spans="1:12" s="28" customFormat="1" ht="12.75" x14ac:dyDescent="0.2">
      <c r="A505" s="54"/>
      <c r="B505" s="212" t="s">
        <v>31</v>
      </c>
      <c r="C505" s="431">
        <v>2034139815.5099921</v>
      </c>
      <c r="D505" s="431">
        <v>6159106299.7775173</v>
      </c>
      <c r="E505" s="431">
        <v>8193246115.2875118</v>
      </c>
      <c r="F505" s="432"/>
      <c r="G505" s="432">
        <v>36025806.698296033</v>
      </c>
      <c r="H505" s="433">
        <v>3.9864532739600333E-2</v>
      </c>
      <c r="I505" s="70"/>
      <c r="J505" s="5"/>
      <c r="K505" s="209" t="b">
        <f>IF(ABS(E505-SUM(E297,E502:E504))&lt;0.001,TRUE,FALSE)</f>
        <v>1</v>
      </c>
    </row>
    <row r="506" spans="1:12" s="28" customFormat="1" x14ac:dyDescent="0.2">
      <c r="A506" s="54"/>
      <c r="B506" s="76" t="s">
        <v>13</v>
      </c>
      <c r="C506" s="440"/>
      <c r="D506" s="441">
        <v>88527262.200000092</v>
      </c>
      <c r="E506" s="441">
        <v>88527262.200000092</v>
      </c>
      <c r="F506" s="442"/>
      <c r="G506" s="442"/>
      <c r="H506" s="430">
        <v>-1.3516305855784005E-2</v>
      </c>
      <c r="I506" s="70"/>
      <c r="J506" s="5"/>
    </row>
    <row r="507" spans="1:12" s="28" customFormat="1" x14ac:dyDescent="0.2">
      <c r="A507" s="54"/>
      <c r="B507" s="76" t="s">
        <v>14</v>
      </c>
      <c r="C507" s="443"/>
      <c r="D507" s="311">
        <v>14032333.24</v>
      </c>
      <c r="E507" s="311">
        <v>14032333.24</v>
      </c>
      <c r="F507" s="444"/>
      <c r="G507" s="444"/>
      <c r="H507" s="428">
        <v>0.20192988249602717</v>
      </c>
      <c r="I507" s="70"/>
      <c r="J507" s="5"/>
    </row>
    <row r="508" spans="1:12" s="28" customFormat="1" ht="21.75" customHeight="1" x14ac:dyDescent="0.2">
      <c r="A508" s="54"/>
      <c r="B508" s="229" t="s">
        <v>248</v>
      </c>
      <c r="C508" s="431"/>
      <c r="D508" s="431">
        <v>102559595.44000009</v>
      </c>
      <c r="E508" s="431">
        <v>102559595.44000009</v>
      </c>
      <c r="F508" s="431"/>
      <c r="G508" s="431"/>
      <c r="H508" s="445">
        <v>1.1285719520764959E-2</v>
      </c>
      <c r="I508" s="70"/>
      <c r="J508" s="5"/>
      <c r="K508" s="209" t="b">
        <f>IF(ABS(E508-SUM(E506:E507))&lt;0.001,TRUE,FALSE)</f>
        <v>1</v>
      </c>
    </row>
    <row r="509" spans="1:12" s="28" customFormat="1" ht="12" x14ac:dyDescent="0.2">
      <c r="A509" s="54"/>
      <c r="B509" s="229" t="s">
        <v>298</v>
      </c>
      <c r="C509" s="431"/>
      <c r="D509" s="431">
        <v>32252.2</v>
      </c>
      <c r="E509" s="431">
        <v>32252.2</v>
      </c>
      <c r="F509" s="431"/>
      <c r="G509" s="431"/>
      <c r="H509" s="445">
        <v>6.652725047527519E-2</v>
      </c>
      <c r="I509" s="70"/>
    </row>
    <row r="510" spans="1:12" s="28" customFormat="1" ht="18.75" customHeight="1" x14ac:dyDescent="0.2">
      <c r="A510" s="54"/>
      <c r="B510" s="229" t="s">
        <v>421</v>
      </c>
      <c r="C510" s="229"/>
      <c r="D510" s="323">
        <v>60486.841738000003</v>
      </c>
      <c r="E510" s="323">
        <v>60486.841738000003</v>
      </c>
      <c r="F510" s="323"/>
      <c r="G510" s="324"/>
      <c r="H510" s="445">
        <v>1.9617358634291593E-2</v>
      </c>
      <c r="I510" s="70"/>
    </row>
    <row r="511" spans="1:12" s="28" customFormat="1" ht="12" hidden="1" x14ac:dyDescent="0.2">
      <c r="A511" s="54"/>
      <c r="B511" s="229" t="s">
        <v>495</v>
      </c>
      <c r="C511" s="229"/>
      <c r="D511" s="323">
        <v>2712.4265340000006</v>
      </c>
      <c r="E511" s="323">
        <v>2712.4265340000006</v>
      </c>
      <c r="F511" s="323"/>
      <c r="G511" s="324"/>
      <c r="H511" s="445">
        <v>-0.9955820875958572</v>
      </c>
      <c r="I511" s="70"/>
    </row>
    <row r="512" spans="1:12" s="28" customFormat="1" ht="12" x14ac:dyDescent="0.2">
      <c r="A512" s="54"/>
      <c r="B512" s="229" t="s">
        <v>389</v>
      </c>
      <c r="C512" s="229"/>
      <c r="D512" s="323">
        <v>8827.9</v>
      </c>
      <c r="E512" s="323">
        <v>8827.9</v>
      </c>
      <c r="F512" s="323"/>
      <c r="G512" s="324"/>
      <c r="H512" s="445">
        <v>0.73273088782854634</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MOIS DE SEPTEMBRE 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597"/>
      <c r="C520" s="598"/>
      <c r="D520" s="87"/>
      <c r="E520" s="750" t="s">
        <v>6</v>
      </c>
      <c r="F520" s="339" t="str">
        <f>$H$5</f>
        <v>PCAP</v>
      </c>
      <c r="G520" s="749"/>
      <c r="H520" s="89"/>
      <c r="I520" s="20"/>
    </row>
    <row r="521" spans="1:12" ht="12.75" customHeight="1" x14ac:dyDescent="0.2">
      <c r="B521" s="616" t="s">
        <v>296</v>
      </c>
      <c r="C521" s="753"/>
      <c r="D521" s="90"/>
      <c r="E521" s="301"/>
      <c r="F521" s="239"/>
      <c r="G521" s="199"/>
      <c r="H521" s="90"/>
      <c r="I521" s="20"/>
      <c r="L521" s="95"/>
    </row>
    <row r="522" spans="1:12" ht="20.25" customHeight="1" x14ac:dyDescent="0.2">
      <c r="A522" s="91"/>
      <c r="B522" s="620" t="s">
        <v>295</v>
      </c>
      <c r="C522" s="621"/>
      <c r="D522" s="93"/>
      <c r="E522" s="303"/>
      <c r="F522" s="237"/>
      <c r="G522" s="200"/>
      <c r="H522" s="93"/>
      <c r="I522" s="20"/>
      <c r="L522" s="95"/>
    </row>
    <row r="523" spans="1:12" ht="21.75" customHeight="1" x14ac:dyDescent="0.2">
      <c r="A523" s="91"/>
      <c r="B523" s="92" t="s">
        <v>294</v>
      </c>
      <c r="C523" s="172"/>
      <c r="D523" s="93"/>
      <c r="E523" s="303">
        <v>5804152133.057888</v>
      </c>
      <c r="F523" s="237">
        <v>-1.0638604724319656E-2</v>
      </c>
      <c r="G523" s="200"/>
      <c r="H523" s="93"/>
      <c r="I523" s="20"/>
      <c r="J523" s="104"/>
      <c r="K523" s="209" t="b">
        <f>IF(ABS(E523-SUM(E524,E529,E541:E542,E545:E550))&lt;0.001,TRUE,FALSE)</f>
        <v>1</v>
      </c>
    </row>
    <row r="524" spans="1:12" ht="18" customHeight="1" x14ac:dyDescent="0.2">
      <c r="B524" s="618" t="s">
        <v>410</v>
      </c>
      <c r="C524" s="619"/>
      <c r="D524" s="90"/>
      <c r="E524" s="303">
        <v>1291168880.4050899</v>
      </c>
      <c r="F524" s="237">
        <v>-9.0104152702433105E-2</v>
      </c>
      <c r="G524" s="198"/>
      <c r="H524" s="90"/>
      <c r="I524" s="20"/>
      <c r="J524" s="104"/>
      <c r="K524" s="209" t="b">
        <f>IF(ABS(E524-SUM(E525:E528))&lt;0.001,TRUE,FALSE)</f>
        <v>1</v>
      </c>
    </row>
    <row r="525" spans="1:12" ht="15" customHeight="1" x14ac:dyDescent="0.2">
      <c r="B525" s="609" t="s">
        <v>72</v>
      </c>
      <c r="C525" s="610"/>
      <c r="D525" s="90"/>
      <c r="E525" s="301">
        <v>97170303.833714992</v>
      </c>
      <c r="F525" s="239">
        <v>8.8062120658523035E-2</v>
      </c>
      <c r="G525" s="201"/>
      <c r="H525" s="90"/>
      <c r="I525" s="20"/>
      <c r="J525" s="104"/>
    </row>
    <row r="526" spans="1:12" ht="15" customHeight="1" x14ac:dyDescent="0.2">
      <c r="B526" s="421" t="s">
        <v>404</v>
      </c>
      <c r="C526" s="404"/>
      <c r="D526" s="90"/>
      <c r="E526" s="301">
        <v>1000726720.6788837</v>
      </c>
      <c r="F526" s="239">
        <v>-0.2154838490333052</v>
      </c>
      <c r="G526" s="199"/>
      <c r="H526" s="90"/>
      <c r="I526" s="20"/>
      <c r="J526" s="104"/>
    </row>
    <row r="527" spans="1:12" ht="15" customHeight="1" x14ac:dyDescent="0.2">
      <c r="B527" s="421" t="s">
        <v>407</v>
      </c>
      <c r="C527" s="404"/>
      <c r="D527" s="90"/>
      <c r="E527" s="301">
        <v>2916673.762252951</v>
      </c>
      <c r="F527" s="239">
        <v>-0.42506060539556567</v>
      </c>
      <c r="G527" s="199"/>
      <c r="H527" s="90"/>
      <c r="I527" s="20"/>
      <c r="J527" s="104"/>
    </row>
    <row r="528" spans="1:12" ht="15" customHeight="1" x14ac:dyDescent="0.2">
      <c r="B528" s="421" t="s">
        <v>405</v>
      </c>
      <c r="C528" s="404"/>
      <c r="D528" s="90"/>
      <c r="E528" s="301">
        <v>190355182.13023835</v>
      </c>
      <c r="F528" s="239"/>
      <c r="G528" s="199"/>
      <c r="H528" s="90"/>
      <c r="I528" s="20"/>
      <c r="J528" s="104"/>
    </row>
    <row r="529" spans="2:11" ht="15" customHeight="1" x14ac:dyDescent="0.2">
      <c r="B529" s="601" t="s">
        <v>71</v>
      </c>
      <c r="C529" s="602"/>
      <c r="D529" s="90"/>
      <c r="E529" s="303">
        <v>3990956971.7977643</v>
      </c>
      <c r="F529" s="237">
        <v>1.5719382148322802E-2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v>0</v>
      </c>
      <c r="F531" s="239"/>
      <c r="G531" s="199"/>
      <c r="H531" s="90"/>
      <c r="I531" s="20"/>
      <c r="J531" s="104"/>
    </row>
    <row r="532" spans="2:11" ht="15" customHeight="1" x14ac:dyDescent="0.2">
      <c r="B532" s="622" t="s">
        <v>413</v>
      </c>
      <c r="C532" s="623"/>
      <c r="D532" s="90"/>
      <c r="E532" s="301">
        <v>3087310860.7487888</v>
      </c>
      <c r="F532" s="239">
        <v>1.4132131554277505E-2</v>
      </c>
      <c r="G532" s="199"/>
      <c r="H532" s="90"/>
      <c r="I532" s="20"/>
      <c r="J532" s="104"/>
    </row>
    <row r="533" spans="2:11" ht="15" customHeight="1" x14ac:dyDescent="0.2">
      <c r="B533" s="609" t="s">
        <v>357</v>
      </c>
      <c r="C533" s="610"/>
      <c r="D533" s="90"/>
      <c r="E533" s="301">
        <v>536280762.15452969</v>
      </c>
      <c r="F533" s="239">
        <v>2.916398064132486E-2</v>
      </c>
      <c r="G533" s="199"/>
      <c r="H533" s="90"/>
      <c r="I533" s="20"/>
      <c r="J533" s="104"/>
    </row>
    <row r="534" spans="2:11" ht="15" customHeight="1" x14ac:dyDescent="0.2">
      <c r="B534" s="609" t="s">
        <v>358</v>
      </c>
      <c r="C534" s="610"/>
      <c r="D534" s="90"/>
      <c r="E534" s="301">
        <v>100008783.78073065</v>
      </c>
      <c r="F534" s="239">
        <v>-2.5682134039917037E-2</v>
      </c>
      <c r="G534" s="199"/>
      <c r="H534" s="90"/>
      <c r="I534" s="20"/>
      <c r="J534" s="104"/>
    </row>
    <row r="535" spans="2:11" ht="15" customHeight="1" x14ac:dyDescent="0.2">
      <c r="B535" s="609" t="s">
        <v>359</v>
      </c>
      <c r="C535" s="610"/>
      <c r="D535" s="90"/>
      <c r="E535" s="301">
        <v>267356565.1137149</v>
      </c>
      <c r="F535" s="239">
        <v>2.3667845361038831E-2</v>
      </c>
      <c r="G535" s="199"/>
      <c r="H535" s="90"/>
      <c r="I535" s="20"/>
      <c r="J535" s="104"/>
      <c r="K535" s="209" t="b">
        <f>IF(ABS(E535-SUM(E536:E540))&lt;0.001,TRUE,FALSE)</f>
        <v>1</v>
      </c>
    </row>
    <row r="536" spans="2:11" ht="12.75" customHeight="1" x14ac:dyDescent="0.2">
      <c r="B536" s="614" t="s">
        <v>394</v>
      </c>
      <c r="C536" s="615"/>
      <c r="D536" s="90"/>
      <c r="E536" s="301">
        <v>216641399.71036491</v>
      </c>
      <c r="F536" s="239">
        <v>3.8296992794317086E-2</v>
      </c>
      <c r="G536" s="199"/>
      <c r="H536" s="90"/>
      <c r="I536" s="20"/>
      <c r="J536" s="104"/>
    </row>
    <row r="537" spans="2:11" ht="15" customHeight="1" x14ac:dyDescent="0.2">
      <c r="B537" s="614" t="s">
        <v>395</v>
      </c>
      <c r="C537" s="615"/>
      <c r="D537" s="90"/>
      <c r="E537" s="301">
        <v>4819670.9435700011</v>
      </c>
      <c r="F537" s="239">
        <v>8.1823726185389356E-2</v>
      </c>
      <c r="G537" s="199"/>
      <c r="H537" s="90"/>
      <c r="I537" s="20"/>
      <c r="J537" s="104"/>
    </row>
    <row r="538" spans="2:11" ht="15" customHeight="1" x14ac:dyDescent="0.2">
      <c r="B538" s="614" t="s">
        <v>396</v>
      </c>
      <c r="C538" s="615"/>
      <c r="D538" s="90"/>
      <c r="E538" s="301">
        <v>8546639.9964749999</v>
      </c>
      <c r="F538" s="239">
        <v>-5.4661448407780977E-2</v>
      </c>
      <c r="G538" s="199"/>
      <c r="H538" s="90"/>
      <c r="I538" s="20"/>
      <c r="J538" s="104"/>
    </row>
    <row r="539" spans="2:11" ht="15" customHeight="1" x14ac:dyDescent="0.2">
      <c r="B539" s="614" t="s">
        <v>397</v>
      </c>
      <c r="C539" s="615"/>
      <c r="D539" s="90"/>
      <c r="E539" s="301">
        <v>1899784.4433749998</v>
      </c>
      <c r="F539" s="239">
        <v>-1.988963389307552E-2</v>
      </c>
      <c r="G539" s="199"/>
      <c r="H539" s="90"/>
      <c r="I539" s="20"/>
      <c r="J539" s="104"/>
    </row>
    <row r="540" spans="2:11" ht="15" customHeight="1" x14ac:dyDescent="0.2">
      <c r="B540" s="628" t="s">
        <v>406</v>
      </c>
      <c r="C540" s="629"/>
      <c r="D540" s="90"/>
      <c r="E540" s="301">
        <v>35449070.019929998</v>
      </c>
      <c r="F540" s="239">
        <v>-4.4244697862449556E-2</v>
      </c>
      <c r="G540" s="199"/>
      <c r="H540" s="90"/>
      <c r="I540" s="20"/>
      <c r="J540" s="104"/>
    </row>
    <row r="541" spans="2:11" ht="15" customHeight="1" x14ac:dyDescent="0.2">
      <c r="B541" s="601" t="s">
        <v>362</v>
      </c>
      <c r="C541" s="602"/>
      <c r="D541" s="90"/>
      <c r="E541" s="303">
        <v>1803211.2300000007</v>
      </c>
      <c r="F541" s="237">
        <v>-0.10296556929988798</v>
      </c>
      <c r="G541" s="199"/>
      <c r="H541" s="90"/>
      <c r="I541" s="20"/>
      <c r="J541" s="104"/>
    </row>
    <row r="542" spans="2:11" ht="26.25" customHeight="1" x14ac:dyDescent="0.2">
      <c r="B542" s="611" t="s">
        <v>363</v>
      </c>
      <c r="C542" s="613"/>
      <c r="D542" s="90"/>
      <c r="E542" s="303">
        <v>520223069.62503344</v>
      </c>
      <c r="F542" s="237">
        <v>7.5356113642157663E-3</v>
      </c>
      <c r="G542" s="199"/>
      <c r="H542" s="90"/>
      <c r="I542" s="20"/>
      <c r="J542" s="104"/>
      <c r="K542" s="209" t="b">
        <f>IF(ABS(E542-SUM(E543:E544))&lt;0.001,TRUE,FALSE)</f>
        <v>1</v>
      </c>
    </row>
    <row r="543" spans="2:11" ht="12.75" x14ac:dyDescent="0.2">
      <c r="B543" s="423" t="s">
        <v>408</v>
      </c>
      <c r="C543" s="405"/>
      <c r="D543" s="90"/>
      <c r="E543" s="301">
        <v>494873855.16685814</v>
      </c>
      <c r="F543" s="239">
        <v>-2.3230376947252052E-2</v>
      </c>
      <c r="G543" s="201"/>
      <c r="H543" s="90"/>
      <c r="I543" s="20"/>
      <c r="J543" s="104"/>
    </row>
    <row r="544" spans="2:11" ht="17.25" customHeight="1" x14ac:dyDescent="0.2">
      <c r="B544" s="423" t="s">
        <v>409</v>
      </c>
      <c r="C544" s="405"/>
      <c r="D544" s="90"/>
      <c r="E544" s="301">
        <v>25349214.458175298</v>
      </c>
      <c r="F544" s="239"/>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7"/>
      <c r="D546" s="360"/>
      <c r="E546" s="301"/>
      <c r="F546" s="239"/>
      <c r="G546" s="199"/>
      <c r="H546" s="90"/>
      <c r="I546" s="362"/>
      <c r="J546" s="359"/>
    </row>
    <row r="547" spans="1:12" s="363" customFormat="1" ht="29.25" customHeight="1" x14ac:dyDescent="0.2">
      <c r="A547" s="356"/>
      <c r="B547" s="611" t="s">
        <v>366</v>
      </c>
      <c r="C547" s="627"/>
      <c r="D547" s="360"/>
      <c r="E547" s="301"/>
      <c r="F547" s="239"/>
      <c r="G547" s="361"/>
      <c r="H547" s="360"/>
      <c r="I547" s="362"/>
      <c r="J547" s="359"/>
    </row>
    <row r="548" spans="1:12" s="363" customFormat="1" ht="19.5" customHeight="1" x14ac:dyDescent="0.2">
      <c r="A548" s="356"/>
      <c r="B548" s="611" t="s">
        <v>367</v>
      </c>
      <c r="C548" s="627"/>
      <c r="D548" s="360"/>
      <c r="E548" s="301"/>
      <c r="F548" s="239"/>
      <c r="G548" s="361"/>
      <c r="H548" s="360"/>
      <c r="I548" s="362"/>
      <c r="J548" s="359"/>
    </row>
    <row r="549" spans="1:12" s="363" customFormat="1" ht="18.75" customHeight="1" x14ac:dyDescent="0.2">
      <c r="A549" s="356"/>
      <c r="B549" s="611" t="s">
        <v>368</v>
      </c>
      <c r="C549" s="752"/>
      <c r="D549" s="360"/>
      <c r="E549" s="301"/>
      <c r="F549" s="239"/>
      <c r="G549" s="361"/>
      <c r="H549" s="360"/>
      <c r="I549" s="362"/>
      <c r="J549" s="359"/>
      <c r="L549" s="5"/>
    </row>
    <row r="550" spans="1:12" ht="12.75" customHeight="1" x14ac:dyDescent="0.2">
      <c r="A550" s="356"/>
      <c r="B550" s="611" t="s">
        <v>369</v>
      </c>
      <c r="C550" s="752"/>
      <c r="D550" s="90"/>
      <c r="E550" s="301"/>
      <c r="F550" s="239"/>
      <c r="G550" s="361"/>
      <c r="H550" s="360"/>
      <c r="I550" s="20"/>
      <c r="J550" s="104"/>
      <c r="L550" s="95"/>
    </row>
    <row r="551" spans="1:12" s="95" customFormat="1" ht="16.5" customHeight="1" x14ac:dyDescent="0.2">
      <c r="A551" s="6"/>
      <c r="B551" s="599" t="s">
        <v>66</v>
      </c>
      <c r="C551" s="600"/>
      <c r="D551" s="93"/>
      <c r="E551" s="303">
        <v>245479257.20000365</v>
      </c>
      <c r="F551" s="237">
        <v>8.6199244312330281E-2</v>
      </c>
      <c r="G551" s="201"/>
      <c r="H551" s="90"/>
      <c r="I551" s="94"/>
      <c r="J551" s="104"/>
    </row>
    <row r="552" spans="1:12" s="95" customFormat="1" ht="16.5" customHeight="1" x14ac:dyDescent="0.2">
      <c r="A552" s="91"/>
      <c r="B552" s="601" t="s">
        <v>375</v>
      </c>
      <c r="C552" s="602"/>
      <c r="D552" s="93"/>
      <c r="E552" s="301">
        <v>241594962.46000317</v>
      </c>
      <c r="F552" s="239">
        <v>8.2397457204359537E-2</v>
      </c>
      <c r="G552" s="200"/>
      <c r="H552" s="93"/>
      <c r="I552" s="94"/>
      <c r="J552" s="104"/>
      <c r="L552" s="5"/>
    </row>
    <row r="553" spans="1:12" ht="16.5" customHeight="1" x14ac:dyDescent="0.2">
      <c r="A553" s="91"/>
      <c r="B553" s="601" t="s">
        <v>236</v>
      </c>
      <c r="C553" s="602"/>
      <c r="D553" s="90"/>
      <c r="E553" s="301">
        <v>-79189</v>
      </c>
      <c r="F553" s="239">
        <v>-0.67310367603046495</v>
      </c>
      <c r="G553" s="200"/>
      <c r="H553" s="93"/>
      <c r="I553" s="20"/>
      <c r="J553" s="104"/>
    </row>
    <row r="554" spans="1:12" ht="13.5" customHeight="1" x14ac:dyDescent="0.2">
      <c r="B554" s="601" t="s">
        <v>316</v>
      </c>
      <c r="C554" s="602"/>
      <c r="D554" s="90"/>
      <c r="E554" s="301">
        <v>-5184</v>
      </c>
      <c r="F554" s="239">
        <v>0.42105263157894735</v>
      </c>
      <c r="G554" s="199"/>
      <c r="H554" s="90"/>
      <c r="I554" s="20"/>
      <c r="J554" s="104"/>
      <c r="L554" s="95"/>
    </row>
    <row r="555" spans="1:12" s="95" customFormat="1" ht="16.5" customHeight="1" x14ac:dyDescent="0.2">
      <c r="A555" s="6"/>
      <c r="B555" s="599" t="s">
        <v>67</v>
      </c>
      <c r="C555" s="600"/>
      <c r="D555" s="93"/>
      <c r="E555" s="303">
        <v>43744445.920341834</v>
      </c>
      <c r="F555" s="237">
        <v>2.0316485458267586E-2</v>
      </c>
      <c r="G555" s="199"/>
      <c r="H555" s="90"/>
      <c r="I555" s="94"/>
      <c r="J555" s="104"/>
      <c r="K555" s="209" t="b">
        <f>IF(ABS(E555-SUM(E556:E557))&lt;0.001,TRUE,FALSE)</f>
        <v>1</v>
      </c>
      <c r="L555" s="5"/>
    </row>
    <row r="556" spans="1:12" ht="18" customHeight="1" x14ac:dyDescent="0.2">
      <c r="A556" s="91"/>
      <c r="B556" s="601" t="s">
        <v>68</v>
      </c>
      <c r="C556" s="602"/>
      <c r="D556" s="90"/>
      <c r="E556" s="301">
        <v>39788080.84999983</v>
      </c>
      <c r="F556" s="239">
        <v>1.1033409469887179E-2</v>
      </c>
      <c r="G556" s="200"/>
      <c r="H556" s="93"/>
      <c r="I556" s="20"/>
      <c r="J556" s="104"/>
    </row>
    <row r="557" spans="1:12" ht="15" customHeight="1" x14ac:dyDescent="0.2">
      <c r="B557" s="601" t="s">
        <v>69</v>
      </c>
      <c r="C557" s="602"/>
      <c r="D557" s="90"/>
      <c r="E557" s="301">
        <v>3956365.0703420052</v>
      </c>
      <c r="F557" s="239">
        <v>0.12411569408119805</v>
      </c>
      <c r="G557" s="199"/>
      <c r="H557" s="90"/>
      <c r="I557" s="20"/>
      <c r="J557" s="104"/>
      <c r="L557" s="95"/>
    </row>
    <row r="558" spans="1:12" s="95" customFormat="1" ht="27" customHeight="1" x14ac:dyDescent="0.2">
      <c r="A558" s="6"/>
      <c r="B558" s="630" t="s">
        <v>293</v>
      </c>
      <c r="C558" s="631"/>
      <c r="D558" s="98"/>
      <c r="E558" s="326">
        <v>6093375836.1782341</v>
      </c>
      <c r="F558" s="243">
        <v>-6.8552800734670294E-3</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DE SEPTEMBRE 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597"/>
      <c r="C562" s="598"/>
      <c r="D562" s="87"/>
      <c r="E562" s="750" t="s">
        <v>6</v>
      </c>
      <c r="F562" s="339" t="str">
        <f>$H$5</f>
        <v>PCAP</v>
      </c>
      <c r="G562" s="15"/>
      <c r="H562" s="15"/>
      <c r="I562" s="5"/>
      <c r="L562" s="104"/>
    </row>
    <row r="563" spans="1:12" s="104" customFormat="1" ht="13.5" customHeight="1" x14ac:dyDescent="0.2">
      <c r="A563" s="6"/>
      <c r="B563" s="632" t="s">
        <v>292</v>
      </c>
      <c r="C563" s="633"/>
      <c r="D563" s="634"/>
      <c r="E563" s="101"/>
      <c r="F563" s="176"/>
      <c r="G563" s="89"/>
      <c r="H563" s="20"/>
    </row>
    <row r="564" spans="1:12" s="104" customFormat="1" ht="22.5" customHeight="1" x14ac:dyDescent="0.2">
      <c r="A564" s="6"/>
      <c r="B564" s="624" t="s">
        <v>291</v>
      </c>
      <c r="C564" s="625"/>
      <c r="D564" s="626"/>
      <c r="E564" s="327">
        <v>1005778633.1937282</v>
      </c>
      <c r="F564" s="177">
        <v>3.5973169519241788E-2</v>
      </c>
      <c r="G564" s="102"/>
      <c r="H564" s="103"/>
      <c r="K564" s="209" t="b">
        <f>IF(ABS(E564-SUM(E565,E579,E587:E588,E592))&lt;0.001,TRUE,FALSE)</f>
        <v>1</v>
      </c>
    </row>
    <row r="565" spans="1:12" s="104" customFormat="1" ht="15" customHeight="1" x14ac:dyDescent="0.2">
      <c r="A565" s="24"/>
      <c r="B565" s="595" t="s">
        <v>183</v>
      </c>
      <c r="C565" s="596"/>
      <c r="D565" s="635"/>
      <c r="E565" s="327">
        <v>810898686.3378669</v>
      </c>
      <c r="F565" s="177">
        <v>3.8164350326973517E-2</v>
      </c>
      <c r="G565" s="105"/>
      <c r="H565" s="107"/>
      <c r="K565" s="209" t="b">
        <f>IF(ABS(E565-SUM(E566:E578))&lt;0.001,TRUE,FALSE)</f>
        <v>1</v>
      </c>
    </row>
    <row r="566" spans="1:12" s="104" customFormat="1" ht="15.75" customHeight="1" x14ac:dyDescent="0.2">
      <c r="A566" s="6"/>
      <c r="B566" s="603" t="s">
        <v>53</v>
      </c>
      <c r="C566" s="604"/>
      <c r="D566" s="605"/>
      <c r="E566" s="328">
        <v>606049530.43000007</v>
      </c>
      <c r="F566" s="174">
        <v>2.4669240326822717E-2</v>
      </c>
      <c r="G566" s="109"/>
      <c r="H566" s="106"/>
    </row>
    <row r="567" spans="1:12" s="104" customFormat="1" ht="15.75" customHeight="1" x14ac:dyDescent="0.2">
      <c r="A567" s="6"/>
      <c r="B567" s="169" t="s">
        <v>360</v>
      </c>
      <c r="C567" s="383"/>
      <c r="D567" s="384"/>
      <c r="E567" s="328">
        <v>1425090.6566000001</v>
      </c>
      <c r="F567" s="174"/>
      <c r="G567" s="109"/>
      <c r="H567" s="106"/>
    </row>
    <row r="568" spans="1:12" s="104" customFormat="1" ht="12.75" x14ac:dyDescent="0.2">
      <c r="A568" s="6"/>
      <c r="B568" s="603" t="s">
        <v>428</v>
      </c>
      <c r="C568" s="604"/>
      <c r="D568" s="605"/>
      <c r="E568" s="328">
        <v>34228012.570000038</v>
      </c>
      <c r="F568" s="174">
        <v>1.1329636212992655E-2</v>
      </c>
      <c r="G568" s="109"/>
      <c r="H568" s="106"/>
    </row>
    <row r="569" spans="1:12" s="104" customFormat="1" ht="40.5" customHeight="1" x14ac:dyDescent="0.2">
      <c r="A569" s="6"/>
      <c r="B569" s="603" t="s">
        <v>54</v>
      </c>
      <c r="C569" s="604"/>
      <c r="D569" s="605"/>
      <c r="E569" s="328">
        <v>2378097.4899999993</v>
      </c>
      <c r="F569" s="174">
        <v>2.3038576884856443E-2</v>
      </c>
      <c r="G569" s="109"/>
      <c r="H569" s="106"/>
    </row>
    <row r="570" spans="1:12" s="104" customFormat="1" ht="15" customHeight="1" x14ac:dyDescent="0.2">
      <c r="A570" s="6"/>
      <c r="B570" s="603" t="s">
        <v>497</v>
      </c>
      <c r="C570" s="604"/>
      <c r="D570" s="605"/>
      <c r="E570" s="328">
        <v>5496489.1600000039</v>
      </c>
      <c r="F570" s="174">
        <v>1.4181129047557306E-2</v>
      </c>
      <c r="G570" s="109"/>
      <c r="H570" s="106"/>
    </row>
    <row r="571" spans="1:12" s="104" customFormat="1" ht="15" customHeight="1" x14ac:dyDescent="0.2">
      <c r="A571" s="6"/>
      <c r="B571" s="603" t="s">
        <v>302</v>
      </c>
      <c r="C571" s="604"/>
      <c r="D571" s="605"/>
      <c r="E571" s="328">
        <v>523.13</v>
      </c>
      <c r="F571" s="174">
        <v>0.80228071384276212</v>
      </c>
      <c r="G571" s="109"/>
      <c r="H571" s="106"/>
    </row>
    <row r="572" spans="1:12" s="104" customFormat="1" ht="12.75" x14ac:dyDescent="0.2">
      <c r="A572" s="6"/>
      <c r="B572" s="169" t="s">
        <v>184</v>
      </c>
      <c r="C572" s="170"/>
      <c r="D572" s="171"/>
      <c r="E572" s="328">
        <v>73536220.430000097</v>
      </c>
      <c r="F572" s="174">
        <v>6.6677101057159627E-2</v>
      </c>
      <c r="G572" s="109"/>
      <c r="H572" s="106"/>
    </row>
    <row r="573" spans="1:12" s="104" customFormat="1" ht="12.75" x14ac:dyDescent="0.2">
      <c r="A573" s="6"/>
      <c r="B573" s="395" t="s">
        <v>373</v>
      </c>
      <c r="C573" s="170"/>
      <c r="D573" s="171"/>
      <c r="E573" s="328">
        <v>76525281.409999847</v>
      </c>
      <c r="F573" s="174">
        <v>0.10396830637562671</v>
      </c>
      <c r="G573" s="109"/>
      <c r="H573" s="110"/>
    </row>
    <row r="574" spans="1:12" s="104" customFormat="1" ht="12.75" x14ac:dyDescent="0.2">
      <c r="A574" s="6"/>
      <c r="B574" s="169" t="s">
        <v>185</v>
      </c>
      <c r="C574" s="170"/>
      <c r="D574" s="171"/>
      <c r="E574" s="328">
        <v>59419.721267000074</v>
      </c>
      <c r="F574" s="174">
        <v>-0.41045236067032886</v>
      </c>
      <c r="G574" s="109"/>
      <c r="H574" s="110"/>
    </row>
    <row r="575" spans="1:12" s="104" customFormat="1" ht="24" customHeight="1" x14ac:dyDescent="0.2">
      <c r="A575" s="6"/>
      <c r="B575" s="603" t="s">
        <v>186</v>
      </c>
      <c r="C575" s="604"/>
      <c r="D575" s="605"/>
      <c r="E575" s="328">
        <v>10848381.329999996</v>
      </c>
      <c r="F575" s="174">
        <v>0.19788210823590102</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115807.01000000004</v>
      </c>
      <c r="F577" s="174">
        <v>0.25903364471329993</v>
      </c>
      <c r="G577" s="109"/>
      <c r="H577" s="106"/>
    </row>
    <row r="578" spans="1:11" s="104" customFormat="1" ht="12.75" x14ac:dyDescent="0.2">
      <c r="A578" s="6"/>
      <c r="B578" s="603" t="s">
        <v>378</v>
      </c>
      <c r="C578" s="604"/>
      <c r="D578" s="605"/>
      <c r="E578" s="328">
        <v>235833</v>
      </c>
      <c r="F578" s="174">
        <v>0.18181818181818188</v>
      </c>
      <c r="G578" s="109"/>
      <c r="H578" s="106"/>
    </row>
    <row r="579" spans="1:11" s="104" customFormat="1" ht="21" customHeight="1" x14ac:dyDescent="0.2">
      <c r="A579" s="6"/>
      <c r="B579" s="595" t="s">
        <v>55</v>
      </c>
      <c r="C579" s="596"/>
      <c r="D579" s="635"/>
      <c r="E579" s="327">
        <v>18811174.595860995</v>
      </c>
      <c r="F579" s="177">
        <v>-0.10162036847591349</v>
      </c>
      <c r="G579" s="109"/>
      <c r="H579" s="106"/>
      <c r="K579" s="209" t="b">
        <f>IF(ABS(E579-SUM(E580,E583,E586))&lt;0.001,TRUE,FALSE)</f>
        <v>1</v>
      </c>
    </row>
    <row r="580" spans="1:11" s="104" customFormat="1" ht="18" customHeight="1" x14ac:dyDescent="0.2">
      <c r="A580" s="6"/>
      <c r="B580" s="606" t="s">
        <v>56</v>
      </c>
      <c r="C580" s="607"/>
      <c r="D580" s="608"/>
      <c r="E580" s="328">
        <v>11857928.865599988</v>
      </c>
      <c r="F580" s="174">
        <v>-4.8874773798101456E-2</v>
      </c>
      <c r="G580" s="108"/>
      <c r="H580" s="106"/>
      <c r="K580" s="209" t="b">
        <f>IF(ABS(E580-SUM(E581:E582))&lt;0.001,TRUE,FALSE)</f>
        <v>1</v>
      </c>
    </row>
    <row r="581" spans="1:11" s="104" customFormat="1" ht="15" customHeight="1" x14ac:dyDescent="0.2">
      <c r="A581" s="6"/>
      <c r="B581" s="603" t="s">
        <v>57</v>
      </c>
      <c r="C581" s="604"/>
      <c r="D581" s="605"/>
      <c r="E581" s="328">
        <v>561778.25999999838</v>
      </c>
      <c r="F581" s="174">
        <v>8.9041231324106684E-2</v>
      </c>
      <c r="G581" s="109"/>
      <c r="H581" s="106"/>
    </row>
    <row r="582" spans="1:11" s="104" customFormat="1" ht="15" customHeight="1" x14ac:dyDescent="0.2">
      <c r="A582" s="6"/>
      <c r="B582" s="603" t="s">
        <v>58</v>
      </c>
      <c r="C582" s="604"/>
      <c r="D582" s="605"/>
      <c r="E582" s="328">
        <v>11296150.60559999</v>
      </c>
      <c r="F582" s="174">
        <v>-5.4827499602158714E-2</v>
      </c>
      <c r="G582" s="109"/>
      <c r="H582" s="111"/>
    </row>
    <row r="583" spans="1:11" s="104" customFormat="1" ht="18" customHeight="1" x14ac:dyDescent="0.2">
      <c r="A583" s="24"/>
      <c r="B583" s="606" t="s">
        <v>379</v>
      </c>
      <c r="C583" s="607"/>
      <c r="D583" s="608"/>
      <c r="E583" s="328">
        <v>6953245.7302610045</v>
      </c>
      <c r="F583" s="174">
        <v>-0.17924234507681491</v>
      </c>
      <c r="G583" s="109"/>
      <c r="H583" s="112"/>
      <c r="K583" s="209" t="b">
        <f>IF(ABS(E583-SUM(E584:E585))&lt;0.001,TRUE,FALSE)</f>
        <v>1</v>
      </c>
    </row>
    <row r="584" spans="1:11" s="104" customFormat="1" ht="15" customHeight="1" x14ac:dyDescent="0.2">
      <c r="A584" s="24"/>
      <c r="B584" s="603" t="s">
        <v>372</v>
      </c>
      <c r="C584" s="604"/>
      <c r="D584" s="605"/>
      <c r="E584" s="328"/>
      <c r="F584" s="174"/>
      <c r="G584" s="109"/>
      <c r="H584" s="107"/>
    </row>
    <row r="585" spans="1:11" s="104" customFormat="1" ht="15" customHeight="1" x14ac:dyDescent="0.2">
      <c r="A585" s="6"/>
      <c r="B585" s="603" t="s">
        <v>434</v>
      </c>
      <c r="C585" s="604"/>
      <c r="D585" s="605"/>
      <c r="E585" s="328">
        <v>6953245.7302610045</v>
      </c>
      <c r="F585" s="174">
        <v>-0.17924234507681491</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5"/>
      <c r="E587" s="327">
        <v>68243670.220000342</v>
      </c>
      <c r="F587" s="177">
        <v>-9.9535490908418955E-3</v>
      </c>
      <c r="G587" s="109"/>
      <c r="H587" s="111"/>
    </row>
    <row r="588" spans="1:11" s="104" customFormat="1" ht="26.25" customHeight="1" x14ac:dyDescent="0.2">
      <c r="A588" s="24"/>
      <c r="B588" s="595" t="s">
        <v>190</v>
      </c>
      <c r="C588" s="596"/>
      <c r="D588" s="635"/>
      <c r="E588" s="327">
        <v>115241478.39999998</v>
      </c>
      <c r="F588" s="177">
        <v>7.5047854417408466E-2</v>
      </c>
      <c r="G588" s="109"/>
      <c r="H588" s="107"/>
      <c r="K588" s="209" t="b">
        <f>IF(ABS(E588-SUM(E589:E591))&lt;0.001,TRUE,FALSE)</f>
        <v>1</v>
      </c>
    </row>
    <row r="589" spans="1:11" s="104" customFormat="1" ht="17.25" customHeight="1" x14ac:dyDescent="0.2">
      <c r="A589" s="6"/>
      <c r="B589" s="603" t="s">
        <v>191</v>
      </c>
      <c r="C589" s="604"/>
      <c r="D589" s="605"/>
      <c r="E589" s="328">
        <v>99976260.349999994</v>
      </c>
      <c r="F589" s="174">
        <v>9.8011860517815297E-2</v>
      </c>
      <c r="G589" s="109"/>
      <c r="H589" s="106"/>
    </row>
    <row r="590" spans="1:11" s="104" customFormat="1" ht="17.25" customHeight="1" x14ac:dyDescent="0.2">
      <c r="A590" s="6"/>
      <c r="B590" s="603" t="s">
        <v>392</v>
      </c>
      <c r="C590" s="604"/>
      <c r="D590" s="605"/>
      <c r="E590" s="328">
        <v>46591.909999999982</v>
      </c>
      <c r="F590" s="174">
        <v>9.3885526837248268E-2</v>
      </c>
      <c r="G590" s="109"/>
      <c r="H590" s="106"/>
    </row>
    <row r="591" spans="1:11" s="104" customFormat="1" ht="17.25" customHeight="1" x14ac:dyDescent="0.2">
      <c r="A591" s="6"/>
      <c r="B591" s="422" t="s">
        <v>393</v>
      </c>
      <c r="C591" s="383"/>
      <c r="D591" s="384"/>
      <c r="E591" s="328">
        <v>15218626.139999997</v>
      </c>
      <c r="F591" s="174">
        <v>-5.4857216745697213E-2</v>
      </c>
      <c r="G591" s="109"/>
      <c r="H591" s="106"/>
    </row>
    <row r="592" spans="1:11" s="104" customFormat="1" ht="13.5" customHeight="1" x14ac:dyDescent="0.2">
      <c r="A592" s="6"/>
      <c r="B592" s="595" t="s">
        <v>82</v>
      </c>
      <c r="C592" s="647"/>
      <c r="D592" s="648"/>
      <c r="E592" s="327">
        <v>-7416376.3599999994</v>
      </c>
      <c r="F592" s="177">
        <v>1.5890755096181319E-2</v>
      </c>
      <c r="G592" s="109"/>
      <c r="H592" s="106"/>
    </row>
    <row r="593" spans="1:12" s="104" customFormat="1" ht="32.25" customHeight="1" x14ac:dyDescent="0.2">
      <c r="A593" s="6"/>
      <c r="B593" s="624" t="s">
        <v>60</v>
      </c>
      <c r="C593" s="625"/>
      <c r="D593" s="626"/>
      <c r="E593" s="327">
        <v>29757415.165695</v>
      </c>
      <c r="F593" s="177">
        <v>5.7944024804477579E-2</v>
      </c>
      <c r="G593" s="102"/>
      <c r="H593" s="106"/>
      <c r="K593" s="209" t="b">
        <f>IF(ABS(E593-SUM(E594:E596))&lt;0.001,TRUE,FALSE)</f>
        <v>1</v>
      </c>
    </row>
    <row r="594" spans="1:12" s="104" customFormat="1" ht="12.75" customHeight="1" x14ac:dyDescent="0.2">
      <c r="A594" s="24"/>
      <c r="B594" s="674" t="s">
        <v>390</v>
      </c>
      <c r="C594" s="604"/>
      <c r="D594" s="605"/>
      <c r="E594" s="328">
        <v>20095270.795663007</v>
      </c>
      <c r="F594" s="174">
        <v>0.77692335619369501</v>
      </c>
      <c r="G594" s="105"/>
      <c r="H594" s="107"/>
    </row>
    <row r="595" spans="1:12" s="104" customFormat="1" ht="12.75" customHeight="1" x14ac:dyDescent="0.2">
      <c r="A595" s="24"/>
      <c r="B595" s="674" t="s">
        <v>391</v>
      </c>
      <c r="C595" s="604"/>
      <c r="D595" s="605"/>
      <c r="E595" s="328">
        <v>9662144.3700319938</v>
      </c>
      <c r="F595" s="174">
        <v>-0.42550718542022459</v>
      </c>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4"/>
      <c r="C597" s="625"/>
      <c r="D597" s="626"/>
      <c r="E597" s="327"/>
      <c r="F597" s="177"/>
      <c r="G597" s="105"/>
      <c r="H597" s="107"/>
      <c r="L597" s="359"/>
    </row>
    <row r="598" spans="1:12" s="359" customFormat="1" ht="29.25" customHeight="1" x14ac:dyDescent="0.2">
      <c r="A598" s="6"/>
      <c r="B598" s="624" t="s">
        <v>481</v>
      </c>
      <c r="C598" s="625"/>
      <c r="D598" s="626"/>
      <c r="E598" s="328"/>
      <c r="F598" s="328"/>
      <c r="G598" s="109"/>
      <c r="H598" s="106"/>
    </row>
    <row r="599" spans="1:12" s="359" customFormat="1" ht="25.5" customHeight="1" x14ac:dyDescent="0.2">
      <c r="A599" s="356"/>
      <c r="B599" s="624" t="s">
        <v>482</v>
      </c>
      <c r="C599" s="636"/>
      <c r="D599" s="637"/>
      <c r="E599" s="328"/>
      <c r="F599" s="174"/>
      <c r="G599" s="357"/>
      <c r="H599" s="358"/>
    </row>
    <row r="600" spans="1:12" s="359" customFormat="1" ht="24.75" customHeight="1" x14ac:dyDescent="0.2">
      <c r="A600" s="356"/>
      <c r="B600" s="624" t="s">
        <v>342</v>
      </c>
      <c r="C600" s="636"/>
      <c r="D600" s="637"/>
      <c r="E600" s="327">
        <v>256692481.00681591</v>
      </c>
      <c r="F600" s="177">
        <v>2.6443593472380567E-3</v>
      </c>
      <c r="G600" s="357"/>
      <c r="H600" s="358"/>
      <c r="K600" s="209" t="b">
        <f>IF(ABS(E600-SUM(E601,E610))&lt;0.001,TRUE,FALSE)</f>
        <v>1</v>
      </c>
    </row>
    <row r="601" spans="1:12" s="359" customFormat="1" ht="21" customHeight="1" x14ac:dyDescent="0.2">
      <c r="A601" s="356"/>
      <c r="B601" s="595" t="s">
        <v>61</v>
      </c>
      <c r="C601" s="596"/>
      <c r="D601" s="635"/>
      <c r="E601" s="327">
        <v>67824561.146859095</v>
      </c>
      <c r="F601" s="177">
        <v>1.3974727891145955E-2</v>
      </c>
      <c r="G601" s="357"/>
      <c r="H601" s="358"/>
      <c r="K601" s="209" t="b">
        <f>IF(ABS(E601-SUM(E602:E609))&lt;0.001,TRUE,FALSE)</f>
        <v>1</v>
      </c>
      <c r="L601" s="104"/>
    </row>
    <row r="602" spans="1:12" s="104" customFormat="1" ht="18.75" customHeight="1" x14ac:dyDescent="0.2">
      <c r="A602" s="6"/>
      <c r="B602" s="603" t="s">
        <v>471</v>
      </c>
      <c r="C602" s="604"/>
      <c r="D602" s="605"/>
      <c r="E602" s="328">
        <v>6685.9400000000005</v>
      </c>
      <c r="F602" s="174">
        <v>1.5213149603310105E-2</v>
      </c>
      <c r="G602" s="105"/>
      <c r="H602" s="106"/>
    </row>
    <row r="603" spans="1:12" s="104" customFormat="1" ht="18.75" customHeight="1" x14ac:dyDescent="0.2">
      <c r="A603" s="6"/>
      <c r="B603" s="603" t="s">
        <v>473</v>
      </c>
      <c r="C603" s="604"/>
      <c r="D603" s="605"/>
      <c r="E603" s="328">
        <v>67203210.400531039</v>
      </c>
      <c r="F603" s="174">
        <v>1.4562151407808033E-2</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v>-35</v>
      </c>
      <c r="F605" s="174"/>
      <c r="G605" s="108"/>
      <c r="H605" s="106"/>
    </row>
    <row r="606" spans="1:12" s="104" customFormat="1" ht="12.75" customHeight="1" x14ac:dyDescent="0.2">
      <c r="A606" s="6"/>
      <c r="B606" s="603" t="s">
        <v>399</v>
      </c>
      <c r="C606" s="604"/>
      <c r="D606" s="605"/>
      <c r="E606" s="328"/>
      <c r="F606" s="174"/>
      <c r="G606" s="109"/>
      <c r="H606" s="106"/>
    </row>
    <row r="607" spans="1:12" s="104" customFormat="1" ht="12.75" customHeight="1" x14ac:dyDescent="0.2">
      <c r="A607" s="6"/>
      <c r="B607" s="603" t="s">
        <v>400</v>
      </c>
      <c r="C607" s="604"/>
      <c r="D607" s="605"/>
      <c r="E607" s="328"/>
      <c r="F607" s="174"/>
      <c r="G607" s="109"/>
      <c r="H607" s="106"/>
    </row>
    <row r="608" spans="1:12" s="104" customFormat="1" ht="12.75" customHeight="1" x14ac:dyDescent="0.2">
      <c r="A608" s="6"/>
      <c r="B608" s="674" t="s">
        <v>443</v>
      </c>
      <c r="C608" s="604"/>
      <c r="D608" s="605"/>
      <c r="E608" s="328">
        <v>586309.93632800039</v>
      </c>
      <c r="F608" s="174">
        <v>-6.1501806606072629E-2</v>
      </c>
      <c r="G608" s="109"/>
      <c r="H608" s="106"/>
    </row>
    <row r="609" spans="1:12" s="104" customFormat="1" ht="12.75" customHeight="1" x14ac:dyDescent="0.2">
      <c r="A609" s="6"/>
      <c r="B609" s="674" t="s">
        <v>401</v>
      </c>
      <c r="C609" s="604"/>
      <c r="D609" s="605"/>
      <c r="E609" s="328">
        <v>28389.869999999992</v>
      </c>
      <c r="F609" s="174">
        <v>0.31408544973495878</v>
      </c>
      <c r="G609" s="102"/>
      <c r="H609" s="106"/>
    </row>
    <row r="610" spans="1:12" s="104" customFormat="1" ht="11.25" customHeight="1" x14ac:dyDescent="0.2">
      <c r="A610" s="6"/>
      <c r="B610" s="595" t="s">
        <v>62</v>
      </c>
      <c r="C610" s="596"/>
      <c r="D610" s="635"/>
      <c r="E610" s="327">
        <v>188867919.85995683</v>
      </c>
      <c r="F610" s="177">
        <v>-1.3629546500675271E-3</v>
      </c>
      <c r="G610" s="102"/>
      <c r="H610" s="106"/>
      <c r="K610" s="209" t="b">
        <f>IF(ABS(E610-SUM(E611:E619))&lt;0.001,TRUE,FALSE)</f>
        <v>1</v>
      </c>
    </row>
    <row r="611" spans="1:12" s="104" customFormat="1" ht="15" customHeight="1" x14ac:dyDescent="0.2">
      <c r="A611" s="6"/>
      <c r="B611" s="603" t="s">
        <v>470</v>
      </c>
      <c r="C611" s="604"/>
      <c r="D611" s="605"/>
      <c r="E611" s="328">
        <v>97143758.443696171</v>
      </c>
      <c r="F611" s="174">
        <v>-0.41892770538153989</v>
      </c>
      <c r="G611" s="108"/>
      <c r="H611" s="113"/>
    </row>
    <row r="612" spans="1:12" s="104" customFormat="1" ht="15" customHeight="1" x14ac:dyDescent="0.2">
      <c r="A612" s="6"/>
      <c r="B612" s="603" t="s">
        <v>474</v>
      </c>
      <c r="C612" s="604"/>
      <c r="D612" s="605"/>
      <c r="E612" s="328">
        <v>74588804.404792994</v>
      </c>
      <c r="F612" s="174"/>
      <c r="G612" s="108"/>
      <c r="H612" s="113"/>
    </row>
    <row r="613" spans="1:12" s="104" customFormat="1" ht="15" customHeight="1" x14ac:dyDescent="0.2">
      <c r="A613" s="6"/>
      <c r="B613" s="603" t="s">
        <v>402</v>
      </c>
      <c r="C613" s="604"/>
      <c r="D613" s="605"/>
      <c r="E613" s="328">
        <v>-9960.489999999998</v>
      </c>
      <c r="F613" s="174"/>
      <c r="G613" s="108"/>
      <c r="H613" s="113"/>
    </row>
    <row r="614" spans="1:12" s="104" customFormat="1" ht="12.75" customHeight="1" x14ac:dyDescent="0.2">
      <c r="A614" s="6"/>
      <c r="B614" s="603" t="s">
        <v>469</v>
      </c>
      <c r="C614" s="604"/>
      <c r="D614" s="605"/>
      <c r="E614" s="328">
        <v>581077.61999999976</v>
      </c>
      <c r="F614" s="174">
        <v>-0.63282945518019651</v>
      </c>
      <c r="G614" s="109"/>
      <c r="H614" s="113"/>
    </row>
    <row r="615" spans="1:12" s="104" customFormat="1" ht="12.75" customHeight="1" x14ac:dyDescent="0.2">
      <c r="A615" s="6"/>
      <c r="B615" s="603" t="s">
        <v>472</v>
      </c>
      <c r="C615" s="604"/>
      <c r="D615" s="605"/>
      <c r="E615" s="328">
        <v>13927276.630000003</v>
      </c>
      <c r="F615" s="174"/>
      <c r="G615" s="109"/>
      <c r="H615" s="113"/>
    </row>
    <row r="616" spans="1:12" s="104" customFormat="1" ht="12.75" customHeight="1" x14ac:dyDescent="0.2">
      <c r="A616" s="6"/>
      <c r="B616" s="603" t="s">
        <v>399</v>
      </c>
      <c r="C616" s="604"/>
      <c r="D616" s="605"/>
      <c r="E616" s="328">
        <v>0</v>
      </c>
      <c r="F616" s="174">
        <v>-1</v>
      </c>
      <c r="G616" s="109"/>
      <c r="H616" s="113"/>
    </row>
    <row r="617" spans="1:12" s="104" customFormat="1" ht="12.75" customHeight="1" x14ac:dyDescent="0.2">
      <c r="A617" s="6"/>
      <c r="B617" s="603" t="s">
        <v>400</v>
      </c>
      <c r="C617" s="604"/>
      <c r="D617" s="605"/>
      <c r="E617" s="328">
        <v>-192</v>
      </c>
      <c r="F617" s="174">
        <v>-0.9834368530020704</v>
      </c>
      <c r="G617" s="109"/>
      <c r="H617" s="113"/>
      <c r="L617" s="457"/>
    </row>
    <row r="618" spans="1:12" s="457" customFormat="1" ht="12.75" customHeight="1" x14ac:dyDescent="0.2">
      <c r="A618" s="6"/>
      <c r="B618" s="588" t="s">
        <v>425</v>
      </c>
      <c r="C618" s="589"/>
      <c r="D618" s="590"/>
      <c r="E618" s="453">
        <v>2120713.9047930003</v>
      </c>
      <c r="F618" s="454">
        <v>-6.8500591290471258E-3</v>
      </c>
      <c r="G618" s="109"/>
      <c r="H618" s="113"/>
      <c r="K618" s="104"/>
    </row>
    <row r="619" spans="1:12" s="457" customFormat="1" ht="12.75" customHeight="1" x14ac:dyDescent="0.2">
      <c r="A619" s="452"/>
      <c r="B619" s="674" t="s">
        <v>403</v>
      </c>
      <c r="C619" s="604"/>
      <c r="D619" s="605"/>
      <c r="E619" s="453">
        <v>516441.34667499998</v>
      </c>
      <c r="F619" s="454">
        <v>-0.79190313225062225</v>
      </c>
      <c r="G619" s="455"/>
      <c r="H619" s="456"/>
    </row>
    <row r="620" spans="1:12" s="457" customFormat="1" ht="21" customHeight="1" x14ac:dyDescent="0.2">
      <c r="A620" s="452"/>
      <c r="B620" s="624" t="s">
        <v>343</v>
      </c>
      <c r="C620" s="625"/>
      <c r="D620" s="625"/>
      <c r="E620" s="458"/>
      <c r="F620" s="459"/>
      <c r="G620" s="455"/>
      <c r="H620" s="456"/>
    </row>
    <row r="621" spans="1:12" s="457" customFormat="1" ht="18.75" customHeight="1" x14ac:dyDescent="0.2">
      <c r="A621" s="452"/>
      <c r="B621" s="624" t="s">
        <v>344</v>
      </c>
      <c r="C621" s="625"/>
      <c r="D621" s="625"/>
      <c r="E621" s="458">
        <v>18773914.084476005</v>
      </c>
      <c r="F621" s="459">
        <v>2.1974420755290547E-2</v>
      </c>
      <c r="G621" s="460"/>
      <c r="H621" s="461"/>
      <c r="K621" s="209" t="b">
        <f>IF(ABS(E621-SUM(E622:E624))&lt;0.001,TRUE,FALSE)</f>
        <v>1</v>
      </c>
    </row>
    <row r="622" spans="1:12" s="457" customFormat="1" ht="15" customHeight="1" x14ac:dyDescent="0.2">
      <c r="A622" s="452"/>
      <c r="B622" s="595" t="s">
        <v>63</v>
      </c>
      <c r="C622" s="596"/>
      <c r="D622" s="596"/>
      <c r="E622" s="453">
        <v>6394541.1744760014</v>
      </c>
      <c r="F622" s="454">
        <v>1.2768223129760559E-2</v>
      </c>
      <c r="G622" s="460"/>
      <c r="H622" s="461"/>
    </row>
    <row r="623" spans="1:12" s="457" customFormat="1" ht="12.75" customHeight="1" x14ac:dyDescent="0.2">
      <c r="A623" s="452"/>
      <c r="B623" s="595" t="s">
        <v>64</v>
      </c>
      <c r="C623" s="596"/>
      <c r="D623" s="596"/>
      <c r="E623" s="453">
        <v>12379372.910000004</v>
      </c>
      <c r="F623" s="454">
        <v>0.12451633151757213</v>
      </c>
      <c r="G623" s="462"/>
      <c r="H623" s="461"/>
      <c r="L623" s="751"/>
    </row>
    <row r="624" spans="1:12" s="457" customFormat="1" ht="12.75" customHeight="1" x14ac:dyDescent="0.2">
      <c r="A624" s="452"/>
      <c r="B624" s="595" t="s">
        <v>478</v>
      </c>
      <c r="C624" s="596"/>
      <c r="D624" s="596"/>
      <c r="E624" s="453"/>
      <c r="F624" s="581"/>
      <c r="G624" s="462"/>
      <c r="H624" s="461"/>
      <c r="L624" s="751"/>
    </row>
    <row r="625" spans="1:12" s="457" customFormat="1" ht="12.75" customHeight="1" x14ac:dyDescent="0.2">
      <c r="A625" s="452"/>
      <c r="B625" s="595" t="s">
        <v>479</v>
      </c>
      <c r="C625" s="596"/>
      <c r="D625" s="596"/>
      <c r="E625" s="453"/>
      <c r="F625" s="581"/>
      <c r="G625" s="462"/>
      <c r="H625" s="461"/>
      <c r="L625" s="751"/>
    </row>
    <row r="626" spans="1:12" s="751" customFormat="1" ht="12.75" customHeight="1" x14ac:dyDescent="0.2">
      <c r="A626" s="452"/>
      <c r="B626" s="641" t="s">
        <v>290</v>
      </c>
      <c r="C626" s="642"/>
      <c r="D626" s="643"/>
      <c r="E626" s="326">
        <v>1311002443.4507148</v>
      </c>
      <c r="F626" s="243">
        <v>2.9555645732384672E-2</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DE SEPTEMBRE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750" t="s">
        <v>6</v>
      </c>
      <c r="F630" s="339" t="str">
        <f>$H$5</f>
        <v>PCAP</v>
      </c>
      <c r="G630" s="15"/>
      <c r="H630" s="15"/>
      <c r="I630" s="20"/>
    </row>
    <row r="631" spans="1:12" s="121" customFormat="1" ht="15.75" customHeight="1" x14ac:dyDescent="0.2">
      <c r="A631" s="6"/>
      <c r="B631" s="126" t="s">
        <v>475</v>
      </c>
      <c r="C631" s="126"/>
      <c r="D631" s="126"/>
      <c r="E631" s="326">
        <v>82797911.248829409</v>
      </c>
      <c r="F631" s="243">
        <v>0.19712386622690126</v>
      </c>
      <c r="G631" s="175"/>
      <c r="H631" s="122"/>
      <c r="I631" s="120"/>
      <c r="J631" s="104"/>
      <c r="K631" s="209"/>
      <c r="L631" s="5"/>
    </row>
    <row r="632" spans="1:12" ht="12" customHeight="1" x14ac:dyDescent="0.2">
      <c r="A632" s="114"/>
      <c r="B632" s="123"/>
      <c r="C632" s="124"/>
      <c r="D632" s="124"/>
      <c r="E632" s="748"/>
      <c r="F632" s="747"/>
      <c r="G632" s="204"/>
      <c r="H632" s="119"/>
      <c r="I632" s="111"/>
      <c r="L632" s="121"/>
    </row>
    <row r="633" spans="1:12" s="121" customFormat="1" ht="17.25" customHeight="1" x14ac:dyDescent="0.2">
      <c r="A633" s="6"/>
      <c r="B633" s="126" t="s">
        <v>30</v>
      </c>
      <c r="C633" s="127"/>
      <c r="D633" s="128"/>
      <c r="E633" s="407">
        <v>7487176190.8777781</v>
      </c>
      <c r="F633" s="408">
        <v>1.231476440776369E-3</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4600943.3500000006</v>
      </c>
      <c r="F635" s="408">
        <v>8.7257776289905609E-2</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7048894.3699999992</v>
      </c>
      <c r="F637" s="408">
        <v>0.23307914973606447</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661529305.63</v>
      </c>
      <c r="F639" s="408">
        <v>5.7999417498619366E-2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9180758.7600000054</v>
      </c>
      <c r="F641" s="408">
        <v>3.1577100726238871E-3</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403078367.22000003</v>
      </c>
      <c r="F643" s="412">
        <v>4.850286215030386E-2</v>
      </c>
      <c r="G643" s="173"/>
      <c r="H643" s="130"/>
      <c r="I643" s="111"/>
      <c r="J643" s="104"/>
    </row>
    <row r="644" spans="2:12" ht="12.75" customHeight="1" x14ac:dyDescent="0.2">
      <c r="B644" s="149" t="s">
        <v>83</v>
      </c>
      <c r="C644" s="217"/>
      <c r="D644" s="746"/>
      <c r="E644" s="289">
        <v>41516.65</v>
      </c>
      <c r="F644" s="179">
        <v>-7.069197847556119E-2</v>
      </c>
      <c r="G644" s="173"/>
      <c r="H644" s="130"/>
      <c r="I644" s="111"/>
      <c r="J644" s="104"/>
    </row>
    <row r="645" spans="2:12" ht="12.75" customHeight="1" x14ac:dyDescent="0.2">
      <c r="B645" s="162" t="s">
        <v>84</v>
      </c>
      <c r="C645" s="231"/>
      <c r="D645" s="745"/>
      <c r="E645" s="413">
        <v>647383.87</v>
      </c>
      <c r="F645" s="187">
        <v>-0.26358452237232854</v>
      </c>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377342175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17246555525.823566</v>
      </c>
      <c r="F656" s="418">
        <v>2.2545214742279773E-2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2:C522"/>
    <mergeCell ref="B529:C529"/>
    <mergeCell ref="B534:C534"/>
    <mergeCell ref="B533:C533"/>
    <mergeCell ref="B530:C530"/>
    <mergeCell ref="B532:C532"/>
    <mergeCell ref="B538:C538"/>
    <mergeCell ref="B557:C557"/>
    <mergeCell ref="B520:C520"/>
    <mergeCell ref="B521:C521"/>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DE SEPTEMBRE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12494222</v>
      </c>
      <c r="D10" s="30">
        <v>4737003</v>
      </c>
      <c r="E10" s="30">
        <v>17231225</v>
      </c>
      <c r="F10" s="222">
        <v>204175</v>
      </c>
      <c r="G10" s="179">
        <v>-8.0273265301011865E-3</v>
      </c>
      <c r="H10" s="20"/>
    </row>
    <row r="11" spans="1:8" ht="10.5" customHeight="1" x14ac:dyDescent="0.2">
      <c r="B11" s="16" t="s">
        <v>23</v>
      </c>
      <c r="C11" s="30">
        <v>212786</v>
      </c>
      <c r="D11" s="30">
        <v>719263</v>
      </c>
      <c r="E11" s="30">
        <v>932049</v>
      </c>
      <c r="F11" s="222">
        <v>454</v>
      </c>
      <c r="G11" s="179">
        <v>-0.10840788386188316</v>
      </c>
      <c r="H11" s="20"/>
    </row>
    <row r="12" spans="1:8" ht="10.5" customHeight="1" x14ac:dyDescent="0.2">
      <c r="B12" s="33" t="s">
        <v>193</v>
      </c>
      <c r="C12" s="30">
        <v>54545.400000000038</v>
      </c>
      <c r="D12" s="30">
        <v>226370.3</v>
      </c>
      <c r="E12" s="30">
        <v>280915.7</v>
      </c>
      <c r="F12" s="222">
        <v>218501.04</v>
      </c>
      <c r="G12" s="179">
        <v>-3.3222822664327079E-2</v>
      </c>
      <c r="H12" s="20"/>
    </row>
    <row r="13" spans="1:8" ht="10.5" customHeight="1" x14ac:dyDescent="0.2">
      <c r="B13" s="33" t="s">
        <v>194</v>
      </c>
      <c r="C13" s="30">
        <v>649187</v>
      </c>
      <c r="D13" s="30">
        <v>287229</v>
      </c>
      <c r="E13" s="30">
        <v>936416</v>
      </c>
      <c r="F13" s="222">
        <v>46284</v>
      </c>
      <c r="G13" s="179">
        <v>-3.0831076362273224E-3</v>
      </c>
      <c r="H13" s="20"/>
    </row>
    <row r="14" spans="1:8" x14ac:dyDescent="0.2">
      <c r="B14" s="33" t="s">
        <v>322</v>
      </c>
      <c r="C14" s="30">
        <v>34135</v>
      </c>
      <c r="D14" s="30">
        <v>9026</v>
      </c>
      <c r="E14" s="30">
        <v>43161</v>
      </c>
      <c r="F14" s="222">
        <v>2359</v>
      </c>
      <c r="G14" s="179">
        <v>-1.1802277145237516E-3</v>
      </c>
      <c r="H14" s="20"/>
    </row>
    <row r="15" spans="1:8" x14ac:dyDescent="0.2">
      <c r="B15" s="33" t="s">
        <v>324</v>
      </c>
      <c r="C15" s="30">
        <v>6</v>
      </c>
      <c r="D15" s="30"/>
      <c r="E15" s="30">
        <v>6</v>
      </c>
      <c r="F15" s="222"/>
      <c r="G15" s="179">
        <v>-0.4</v>
      </c>
      <c r="H15" s="20"/>
    </row>
    <row r="16" spans="1:8" x14ac:dyDescent="0.2">
      <c r="B16" s="33" t="s">
        <v>325</v>
      </c>
      <c r="C16" s="30">
        <v>10</v>
      </c>
      <c r="D16" s="30">
        <v>200</v>
      </c>
      <c r="E16" s="30">
        <v>210</v>
      </c>
      <c r="F16" s="222">
        <v>194</v>
      </c>
      <c r="G16" s="179">
        <v>-1.4084507042253502E-2</v>
      </c>
      <c r="H16" s="20"/>
    </row>
    <row r="17" spans="1:8" x14ac:dyDescent="0.2">
      <c r="B17" s="33" t="s">
        <v>320</v>
      </c>
      <c r="C17" s="30">
        <v>155184</v>
      </c>
      <c r="D17" s="30">
        <v>73279</v>
      </c>
      <c r="E17" s="30">
        <v>228463</v>
      </c>
      <c r="F17" s="222">
        <v>4131</v>
      </c>
      <c r="G17" s="179">
        <v>-5.9157098851862266E-2</v>
      </c>
      <c r="H17" s="20"/>
    </row>
    <row r="18" spans="1:8" x14ac:dyDescent="0.2">
      <c r="B18" s="33" t="s">
        <v>321</v>
      </c>
      <c r="C18" s="30">
        <v>10297</v>
      </c>
      <c r="D18" s="30">
        <v>818</v>
      </c>
      <c r="E18" s="30">
        <v>11115</v>
      </c>
      <c r="F18" s="222">
        <v>28</v>
      </c>
      <c r="G18" s="179">
        <v>0.36413843888070696</v>
      </c>
      <c r="H18" s="20"/>
    </row>
    <row r="19" spans="1:8" x14ac:dyDescent="0.2">
      <c r="B19" s="33" t="s">
        <v>323</v>
      </c>
      <c r="C19" s="30">
        <v>449555</v>
      </c>
      <c r="D19" s="30">
        <v>203906</v>
      </c>
      <c r="E19" s="30">
        <v>653461</v>
      </c>
      <c r="F19" s="222">
        <v>39572</v>
      </c>
      <c r="G19" s="179">
        <v>1.3273355135129172E-2</v>
      </c>
      <c r="H19" s="20"/>
    </row>
    <row r="20" spans="1:8" x14ac:dyDescent="0.2">
      <c r="B20" s="16" t="s">
        <v>195</v>
      </c>
      <c r="C20" s="30">
        <v>703732.40000000014</v>
      </c>
      <c r="D20" s="30">
        <v>513599.3</v>
      </c>
      <c r="E20" s="30">
        <v>1217331.7</v>
      </c>
      <c r="F20" s="222">
        <v>264785.03999999998</v>
      </c>
      <c r="G20" s="179">
        <v>-1.020385521291356E-2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4825709</v>
      </c>
      <c r="D23" s="30">
        <v>1899267</v>
      </c>
      <c r="E23" s="30">
        <v>6724976</v>
      </c>
      <c r="F23" s="222">
        <v>472102</v>
      </c>
      <c r="G23" s="179">
        <v>-2.678022978973571E-3</v>
      </c>
      <c r="H23" s="20"/>
    </row>
    <row r="24" spans="1:8" ht="10.5" customHeight="1" x14ac:dyDescent="0.2">
      <c r="B24" s="16" t="s">
        <v>23</v>
      </c>
      <c r="C24" s="30">
        <v>1757</v>
      </c>
      <c r="D24" s="30">
        <v>3580</v>
      </c>
      <c r="E24" s="30">
        <v>5337</v>
      </c>
      <c r="F24" s="222">
        <v>1</v>
      </c>
      <c r="G24" s="179">
        <v>9.0741876149601497E-2</v>
      </c>
      <c r="H24" s="34"/>
    </row>
    <row r="25" spans="1:8" ht="10.5" customHeight="1" x14ac:dyDescent="0.2">
      <c r="B25" s="33" t="s">
        <v>193</v>
      </c>
      <c r="C25" s="30">
        <v>226550.26999999996</v>
      </c>
      <c r="D25" s="30">
        <v>1874603.05</v>
      </c>
      <c r="E25" s="30">
        <v>2101153.3199999998</v>
      </c>
      <c r="F25" s="222">
        <v>1822092.5</v>
      </c>
      <c r="G25" s="179">
        <v>9.8201985880597142E-4</v>
      </c>
      <c r="H25" s="34"/>
    </row>
    <row r="26" spans="1:8" ht="10.5" customHeight="1" x14ac:dyDescent="0.2">
      <c r="B26" s="33" t="s">
        <v>194</v>
      </c>
      <c r="C26" s="30">
        <v>10176397.5</v>
      </c>
      <c r="D26" s="30">
        <v>5259293</v>
      </c>
      <c r="E26" s="30">
        <v>15435690.5</v>
      </c>
      <c r="F26" s="222">
        <v>2299423</v>
      </c>
      <c r="G26" s="179">
        <v>3.3542231431886727E-2</v>
      </c>
      <c r="H26" s="34"/>
    </row>
    <row r="27" spans="1:8" ht="10.5" customHeight="1" x14ac:dyDescent="0.2">
      <c r="B27" s="33" t="s">
        <v>322</v>
      </c>
      <c r="C27" s="30">
        <v>176986</v>
      </c>
      <c r="D27" s="30">
        <v>498448</v>
      </c>
      <c r="E27" s="30">
        <v>675434</v>
      </c>
      <c r="F27" s="222">
        <v>420274</v>
      </c>
      <c r="G27" s="179">
        <v>2.7468256419071579E-2</v>
      </c>
      <c r="H27" s="34"/>
    </row>
    <row r="28" spans="1:8" ht="10.5" customHeight="1" x14ac:dyDescent="0.2">
      <c r="B28" s="33" t="s">
        <v>324</v>
      </c>
      <c r="C28" s="30">
        <v>565</v>
      </c>
      <c r="D28" s="30">
        <v>301</v>
      </c>
      <c r="E28" s="30">
        <v>866</v>
      </c>
      <c r="F28" s="222">
        <v>715</v>
      </c>
      <c r="G28" s="179">
        <v>-0.16650625601539937</v>
      </c>
      <c r="H28" s="34"/>
    </row>
    <row r="29" spans="1:8" ht="10.5" customHeight="1" x14ac:dyDescent="0.2">
      <c r="B29" s="33" t="s">
        <v>325</v>
      </c>
      <c r="C29" s="30">
        <v>6503</v>
      </c>
      <c r="D29" s="30">
        <v>624643</v>
      </c>
      <c r="E29" s="30">
        <v>631146</v>
      </c>
      <c r="F29" s="222">
        <v>623271</v>
      </c>
      <c r="G29" s="179">
        <v>2.7655614732944533E-2</v>
      </c>
      <c r="H29" s="34"/>
    </row>
    <row r="30" spans="1:8" ht="10.5" customHeight="1" x14ac:dyDescent="0.2">
      <c r="B30" s="33" t="s">
        <v>320</v>
      </c>
      <c r="C30" s="30">
        <v>1660715</v>
      </c>
      <c r="D30" s="30">
        <v>638150</v>
      </c>
      <c r="E30" s="30">
        <v>2298865</v>
      </c>
      <c r="F30" s="222">
        <v>65175</v>
      </c>
      <c r="G30" s="179">
        <v>2.2541719171937258E-2</v>
      </c>
      <c r="H30" s="34"/>
    </row>
    <row r="31" spans="1:8" ht="10.5" customHeight="1" x14ac:dyDescent="0.2">
      <c r="B31" s="33" t="s">
        <v>321</v>
      </c>
      <c r="C31" s="30">
        <v>4003578</v>
      </c>
      <c r="D31" s="30">
        <v>1238516</v>
      </c>
      <c r="E31" s="30">
        <v>5242094</v>
      </c>
      <c r="F31" s="222">
        <v>319155</v>
      </c>
      <c r="G31" s="179">
        <v>3.5898516174113215E-2</v>
      </c>
      <c r="H31" s="34"/>
    </row>
    <row r="32" spans="1:8" ht="10.5" customHeight="1" x14ac:dyDescent="0.2">
      <c r="B32" s="33" t="s">
        <v>323</v>
      </c>
      <c r="C32" s="30">
        <v>4328050.5</v>
      </c>
      <c r="D32" s="30">
        <v>2259235</v>
      </c>
      <c r="E32" s="30">
        <v>6587285.5</v>
      </c>
      <c r="F32" s="222">
        <v>870833</v>
      </c>
      <c r="G32" s="179">
        <v>3.6788206177277516E-2</v>
      </c>
      <c r="H32" s="34"/>
    </row>
    <row r="33" spans="1:8" ht="10.5" customHeight="1" x14ac:dyDescent="0.2">
      <c r="B33" s="269" t="s">
        <v>195</v>
      </c>
      <c r="C33" s="30">
        <v>10402947.77</v>
      </c>
      <c r="D33" s="30">
        <v>7133896.0499999998</v>
      </c>
      <c r="E33" s="30">
        <v>17536843.82</v>
      </c>
      <c r="F33" s="222">
        <v>4121515.5</v>
      </c>
      <c r="G33" s="179">
        <v>2.9529813351040213E-2</v>
      </c>
      <c r="H33" s="34"/>
    </row>
    <row r="34" spans="1:8" ht="10.5" customHeight="1" x14ac:dyDescent="0.2">
      <c r="B34" s="16" t="s">
        <v>196</v>
      </c>
      <c r="C34" s="30">
        <v>4191</v>
      </c>
      <c r="D34" s="30">
        <v>328</v>
      </c>
      <c r="E34" s="30">
        <v>4519</v>
      </c>
      <c r="F34" s="222">
        <v>23</v>
      </c>
      <c r="G34" s="179">
        <v>-0.16190652818991103</v>
      </c>
      <c r="H34" s="34"/>
    </row>
    <row r="35" spans="1:8" ht="10.5" customHeight="1" x14ac:dyDescent="0.2">
      <c r="B35" s="16" t="s">
        <v>197</v>
      </c>
      <c r="C35" s="30">
        <v>2614</v>
      </c>
      <c r="D35" s="30">
        <v>173</v>
      </c>
      <c r="E35" s="30">
        <v>2787</v>
      </c>
      <c r="F35" s="222">
        <v>2</v>
      </c>
      <c r="G35" s="179">
        <v>-0.10758885686839581</v>
      </c>
      <c r="H35" s="34"/>
    </row>
    <row r="36" spans="1:8" ht="10.5" customHeight="1" x14ac:dyDescent="0.2">
      <c r="B36" s="16" t="s">
        <v>198</v>
      </c>
      <c r="C36" s="30">
        <v>21550.25</v>
      </c>
      <c r="D36" s="30">
        <v>308767.5</v>
      </c>
      <c r="E36" s="30">
        <v>330317.75</v>
      </c>
      <c r="F36" s="222"/>
      <c r="G36" s="179">
        <v>-9.7854823335982499E-2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17319931</v>
      </c>
      <c r="D39" s="30">
        <v>6636270</v>
      </c>
      <c r="E39" s="30">
        <v>23956201</v>
      </c>
      <c r="F39" s="222">
        <v>676277</v>
      </c>
      <c r="G39" s="179">
        <v>-6.5314740803557036E-3</v>
      </c>
      <c r="H39" s="34"/>
    </row>
    <row r="40" spans="1:8" ht="10.5" customHeight="1" x14ac:dyDescent="0.2">
      <c r="B40" s="16" t="s">
        <v>23</v>
      </c>
      <c r="C40" s="30">
        <v>214543</v>
      </c>
      <c r="D40" s="30">
        <v>722843</v>
      </c>
      <c r="E40" s="30">
        <v>937386</v>
      </c>
      <c r="F40" s="222">
        <v>455</v>
      </c>
      <c r="G40" s="179">
        <v>-0.10748008367380169</v>
      </c>
      <c r="H40" s="34"/>
    </row>
    <row r="41" spans="1:8" s="28" customFormat="1" ht="10.5" customHeight="1" x14ac:dyDescent="0.2">
      <c r="A41" s="24"/>
      <c r="B41" s="33" t="s">
        <v>193</v>
      </c>
      <c r="C41" s="30">
        <v>281095.67</v>
      </c>
      <c r="D41" s="30">
        <v>2100973.35</v>
      </c>
      <c r="E41" s="30">
        <v>2382069.02</v>
      </c>
      <c r="F41" s="222">
        <v>2040593.54</v>
      </c>
      <c r="G41" s="179">
        <v>-3.177094727905394E-3</v>
      </c>
      <c r="H41" s="27"/>
    </row>
    <row r="42" spans="1:8" ht="10.5" customHeight="1" x14ac:dyDescent="0.2">
      <c r="B42" s="33" t="s">
        <v>194</v>
      </c>
      <c r="C42" s="30">
        <v>10825584.5</v>
      </c>
      <c r="D42" s="30">
        <v>5546522</v>
      </c>
      <c r="E42" s="30">
        <v>16372106.5</v>
      </c>
      <c r="F42" s="222">
        <v>2345707</v>
      </c>
      <c r="G42" s="179">
        <v>3.1375008600510457E-2</v>
      </c>
      <c r="H42" s="34"/>
    </row>
    <row r="43" spans="1:8" ht="10.5" customHeight="1" x14ac:dyDescent="0.2">
      <c r="B43" s="33" t="s">
        <v>322</v>
      </c>
      <c r="C43" s="30">
        <v>211121</v>
      </c>
      <c r="D43" s="30">
        <v>507474</v>
      </c>
      <c r="E43" s="30">
        <v>718595</v>
      </c>
      <c r="F43" s="222">
        <v>422633</v>
      </c>
      <c r="G43" s="179">
        <v>2.5701231392442736E-2</v>
      </c>
      <c r="H43" s="34"/>
    </row>
    <row r="44" spans="1:8" ht="10.5" customHeight="1" x14ac:dyDescent="0.2">
      <c r="B44" s="33" t="s">
        <v>324</v>
      </c>
      <c r="C44" s="30">
        <v>571</v>
      </c>
      <c r="D44" s="30">
        <v>301</v>
      </c>
      <c r="E44" s="343">
        <v>872</v>
      </c>
      <c r="F44" s="222">
        <v>715</v>
      </c>
      <c r="G44" s="344">
        <v>-0.16873212583412778</v>
      </c>
      <c r="H44" s="34"/>
    </row>
    <row r="45" spans="1:8" ht="10.5" customHeight="1" x14ac:dyDescent="0.2">
      <c r="B45" s="33" t="s">
        <v>325</v>
      </c>
      <c r="C45" s="30">
        <v>6513</v>
      </c>
      <c r="D45" s="30">
        <v>624843</v>
      </c>
      <c r="E45" s="343">
        <v>631356</v>
      </c>
      <c r="F45" s="222">
        <v>623465</v>
      </c>
      <c r="G45" s="344">
        <v>2.764114366818915E-2</v>
      </c>
      <c r="H45" s="34"/>
    </row>
    <row r="46" spans="1:8" ht="10.5" customHeight="1" x14ac:dyDescent="0.2">
      <c r="B46" s="33" t="s">
        <v>320</v>
      </c>
      <c r="C46" s="30">
        <v>1815899</v>
      </c>
      <c r="D46" s="30">
        <v>711429</v>
      </c>
      <c r="E46" s="343">
        <v>2527328</v>
      </c>
      <c r="F46" s="222">
        <v>69306</v>
      </c>
      <c r="G46" s="344">
        <v>1.4577591865163386E-2</v>
      </c>
      <c r="H46" s="34"/>
    </row>
    <row r="47" spans="1:8" ht="10.5" customHeight="1" x14ac:dyDescent="0.2">
      <c r="B47" s="33" t="s">
        <v>321</v>
      </c>
      <c r="C47" s="30">
        <v>4013875</v>
      </c>
      <c r="D47" s="30">
        <v>1239334</v>
      </c>
      <c r="E47" s="343">
        <v>5253209</v>
      </c>
      <c r="F47" s="222">
        <v>319183</v>
      </c>
      <c r="G47" s="344">
        <v>3.6426178535211129E-2</v>
      </c>
      <c r="H47" s="34"/>
    </row>
    <row r="48" spans="1:8" ht="10.5" customHeight="1" x14ac:dyDescent="0.2">
      <c r="B48" s="33" t="s">
        <v>323</v>
      </c>
      <c r="C48" s="30">
        <v>4777605.5</v>
      </c>
      <c r="D48" s="30">
        <v>2463141</v>
      </c>
      <c r="E48" s="343">
        <v>7240746.5</v>
      </c>
      <c r="F48" s="222">
        <v>910405</v>
      </c>
      <c r="G48" s="344">
        <v>3.4621333624293094E-2</v>
      </c>
      <c r="H48" s="34"/>
    </row>
    <row r="49" spans="1:8" ht="10.5" customHeight="1" x14ac:dyDescent="0.2">
      <c r="B49" s="269" t="s">
        <v>195</v>
      </c>
      <c r="C49" s="30">
        <v>11106680.169999998</v>
      </c>
      <c r="D49" s="30">
        <v>7647495.3499999996</v>
      </c>
      <c r="E49" s="343">
        <v>18754175.52</v>
      </c>
      <c r="F49" s="222">
        <v>4386300.54</v>
      </c>
      <c r="G49" s="344">
        <v>2.6854142904848555E-2</v>
      </c>
      <c r="H49" s="34"/>
    </row>
    <row r="50" spans="1:8" ht="10.5" customHeight="1" x14ac:dyDescent="0.2">
      <c r="B50" s="16" t="s">
        <v>196</v>
      </c>
      <c r="C50" s="30">
        <v>4191</v>
      </c>
      <c r="D50" s="30">
        <v>328</v>
      </c>
      <c r="E50" s="343">
        <v>4519</v>
      </c>
      <c r="F50" s="222">
        <v>23</v>
      </c>
      <c r="G50" s="344">
        <v>-0.16190652818991103</v>
      </c>
      <c r="H50" s="34"/>
    </row>
    <row r="51" spans="1:8" s="28" customFormat="1" ht="10.5" customHeight="1" x14ac:dyDescent="0.2">
      <c r="A51" s="24"/>
      <c r="B51" s="16" t="s">
        <v>197</v>
      </c>
      <c r="C51" s="30">
        <v>2614</v>
      </c>
      <c r="D51" s="30">
        <v>173</v>
      </c>
      <c r="E51" s="343">
        <v>2787</v>
      </c>
      <c r="F51" s="222">
        <v>2</v>
      </c>
      <c r="G51" s="344">
        <v>-0.10758885686839581</v>
      </c>
      <c r="H51" s="27"/>
    </row>
    <row r="52" spans="1:8" ht="10.5" customHeight="1" x14ac:dyDescent="0.2">
      <c r="B52" s="16" t="s">
        <v>198</v>
      </c>
      <c r="C52" s="30">
        <v>21550.25</v>
      </c>
      <c r="D52" s="30">
        <v>308767.5</v>
      </c>
      <c r="E52" s="343">
        <v>330317.75</v>
      </c>
      <c r="F52" s="222"/>
      <c r="G52" s="344">
        <v>-9.7854823335982499E-2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328677</v>
      </c>
      <c r="D55" s="30">
        <v>33378</v>
      </c>
      <c r="E55" s="30">
        <v>362055</v>
      </c>
      <c r="F55" s="222">
        <v>34</v>
      </c>
      <c r="G55" s="179">
        <v>6.0948378929601255E-2</v>
      </c>
      <c r="H55" s="34"/>
    </row>
    <row r="56" spans="1:8" ht="10.5" customHeight="1" x14ac:dyDescent="0.2">
      <c r="B56" s="16" t="s">
        <v>23</v>
      </c>
      <c r="C56" s="30">
        <v>2464</v>
      </c>
      <c r="D56" s="30">
        <v>123</v>
      </c>
      <c r="E56" s="30">
        <v>2587</v>
      </c>
      <c r="F56" s="222"/>
      <c r="G56" s="179">
        <v>-4.2561065877128046E-2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911975</v>
      </c>
      <c r="D59" s="30">
        <v>64519</v>
      </c>
      <c r="E59" s="30">
        <v>976494</v>
      </c>
      <c r="F59" s="222">
        <v>13</v>
      </c>
      <c r="G59" s="179">
        <v>1.4472818921982267E-2</v>
      </c>
      <c r="H59" s="36"/>
    </row>
    <row r="60" spans="1:8" s="28" customFormat="1" ht="10.5" customHeight="1" x14ac:dyDescent="0.2">
      <c r="A60" s="24"/>
      <c r="B60" s="16" t="s">
        <v>169</v>
      </c>
      <c r="C60" s="30">
        <v>218</v>
      </c>
      <c r="D60" s="30">
        <v>57</v>
      </c>
      <c r="E60" s="30">
        <v>275</v>
      </c>
      <c r="F60" s="222"/>
      <c r="G60" s="179">
        <v>0.1088709677419355</v>
      </c>
      <c r="H60" s="36"/>
    </row>
    <row r="61" spans="1:8" s="28" customFormat="1" ht="10.5" customHeight="1" x14ac:dyDescent="0.2">
      <c r="A61" s="24"/>
      <c r="B61" s="16" t="s">
        <v>199</v>
      </c>
      <c r="C61" s="30">
        <v>4270602.41</v>
      </c>
      <c r="D61" s="30">
        <v>106552.8</v>
      </c>
      <c r="E61" s="30">
        <v>4377155.21</v>
      </c>
      <c r="F61" s="222">
        <v>80</v>
      </c>
      <c r="G61" s="179">
        <v>1.9379246179440646E-3</v>
      </c>
      <c r="H61" s="36"/>
    </row>
    <row r="62" spans="1:8" s="28" customFormat="1" ht="10.5" customHeight="1" x14ac:dyDescent="0.2">
      <c r="A62" s="24"/>
      <c r="B62" s="16" t="s">
        <v>200</v>
      </c>
      <c r="C62" s="30">
        <v>5636</v>
      </c>
      <c r="D62" s="30">
        <v>38147</v>
      </c>
      <c r="E62" s="30">
        <v>43783</v>
      </c>
      <c r="F62" s="222">
        <v>20</v>
      </c>
      <c r="G62" s="179">
        <v>8.9590125177313684E-2</v>
      </c>
      <c r="H62" s="36"/>
    </row>
    <row r="63" spans="1:8" s="28" customFormat="1" ht="10.5" customHeight="1" x14ac:dyDescent="0.2">
      <c r="A63" s="24"/>
      <c r="B63" s="16" t="s">
        <v>201</v>
      </c>
      <c r="C63" s="30">
        <v>383289</v>
      </c>
      <c r="D63" s="30">
        <v>106631</v>
      </c>
      <c r="E63" s="30">
        <v>489920</v>
      </c>
      <c r="F63" s="222">
        <v>7523</v>
      </c>
      <c r="G63" s="179">
        <v>1.7611711507744543E-2</v>
      </c>
      <c r="H63" s="36"/>
    </row>
    <row r="64" spans="1:8" s="28" customFormat="1" ht="10.5" customHeight="1" x14ac:dyDescent="0.2">
      <c r="A64" s="24"/>
      <c r="B64" s="16" t="s">
        <v>202</v>
      </c>
      <c r="C64" s="30">
        <v>4452086</v>
      </c>
      <c r="D64" s="30">
        <v>281829</v>
      </c>
      <c r="E64" s="30">
        <v>4733915</v>
      </c>
      <c r="F64" s="222">
        <v>3401</v>
      </c>
      <c r="G64" s="179">
        <v>3.0380444447153154E-2</v>
      </c>
      <c r="H64" s="36"/>
    </row>
    <row r="65" spans="1:8" s="28" customFormat="1" ht="10.5" customHeight="1" x14ac:dyDescent="0.2">
      <c r="A65" s="24"/>
      <c r="B65" s="16" t="s">
        <v>203</v>
      </c>
      <c r="C65" s="30">
        <v>1058350</v>
      </c>
      <c r="D65" s="30">
        <v>82819</v>
      </c>
      <c r="E65" s="30">
        <v>1141169</v>
      </c>
      <c r="F65" s="222">
        <v>7</v>
      </c>
      <c r="G65" s="179">
        <v>-1.108529664347413E-2</v>
      </c>
      <c r="H65" s="36"/>
    </row>
    <row r="66" spans="1:8" s="28" customFormat="1" ht="10.5" customHeight="1" x14ac:dyDescent="0.2">
      <c r="A66" s="24"/>
      <c r="B66" s="16" t="s">
        <v>204</v>
      </c>
      <c r="C66" s="30">
        <v>1536836.9500000002</v>
      </c>
      <c r="D66" s="30">
        <v>21756560.050000001</v>
      </c>
      <c r="E66" s="30">
        <v>23293397</v>
      </c>
      <c r="F66" s="222"/>
      <c r="G66" s="179">
        <v>-2.1456232265510966E-3</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980679</v>
      </c>
      <c r="D69" s="30">
        <v>408100</v>
      </c>
      <c r="E69" s="30">
        <v>1388779</v>
      </c>
      <c r="F69" s="222"/>
      <c r="G69" s="179">
        <v>8.7089830296198878E-2</v>
      </c>
      <c r="H69" s="36"/>
    </row>
    <row r="70" spans="1:8" s="28" customFormat="1" ht="10.5" customHeight="1" x14ac:dyDescent="0.2">
      <c r="A70" s="24"/>
      <c r="B70" s="16" t="s">
        <v>23</v>
      </c>
      <c r="C70" s="30">
        <v>1983</v>
      </c>
      <c r="D70" s="30">
        <v>8982</v>
      </c>
      <c r="E70" s="30">
        <v>10965</v>
      </c>
      <c r="F70" s="222"/>
      <c r="G70" s="179">
        <v>9.3983837174498763E-2</v>
      </c>
      <c r="H70" s="36"/>
    </row>
    <row r="71" spans="1:8" s="28" customFormat="1" ht="10.5" customHeight="1" x14ac:dyDescent="0.2">
      <c r="A71" s="24"/>
      <c r="B71" s="33" t="s">
        <v>193</v>
      </c>
      <c r="C71" s="30">
        <v>412977.11</v>
      </c>
      <c r="D71" s="30">
        <v>247500.5</v>
      </c>
      <c r="E71" s="30">
        <v>660477.61</v>
      </c>
      <c r="F71" s="222"/>
      <c r="G71" s="179">
        <v>4.8934176077153335E-2</v>
      </c>
      <c r="H71" s="36"/>
    </row>
    <row r="72" spans="1:8" ht="10.5" customHeight="1" x14ac:dyDescent="0.2">
      <c r="B72" s="33" t="s">
        <v>194</v>
      </c>
      <c r="C72" s="30">
        <v>761000.5</v>
      </c>
      <c r="D72" s="30">
        <v>197493.5</v>
      </c>
      <c r="E72" s="30">
        <v>958494</v>
      </c>
      <c r="F72" s="222"/>
      <c r="G72" s="179">
        <v>0.15136696402991778</v>
      </c>
      <c r="H72" s="34"/>
    </row>
    <row r="73" spans="1:8" ht="10.5" customHeight="1" x14ac:dyDescent="0.2">
      <c r="B73" s="33" t="s">
        <v>322</v>
      </c>
      <c r="C73" s="30">
        <v>10114.5</v>
      </c>
      <c r="D73" s="30">
        <v>7700.5</v>
      </c>
      <c r="E73" s="30">
        <v>17815</v>
      </c>
      <c r="F73" s="222"/>
      <c r="G73" s="179">
        <v>0.32144049252679596</v>
      </c>
      <c r="H73" s="34"/>
    </row>
    <row r="74" spans="1:8" ht="10.5" customHeight="1" x14ac:dyDescent="0.2">
      <c r="B74" s="33" t="s">
        <v>324</v>
      </c>
      <c r="C74" s="30">
        <v>14</v>
      </c>
      <c r="D74" s="30">
        <v>12</v>
      </c>
      <c r="E74" s="30">
        <v>26</v>
      </c>
      <c r="F74" s="222"/>
      <c r="G74" s="179">
        <v>0.73333333333333339</v>
      </c>
      <c r="H74" s="34"/>
    </row>
    <row r="75" spans="1:8" ht="10.5" customHeight="1" x14ac:dyDescent="0.2">
      <c r="B75" s="33" t="s">
        <v>325</v>
      </c>
      <c r="C75" s="30">
        <v>95</v>
      </c>
      <c r="D75" s="30">
        <v>3292</v>
      </c>
      <c r="E75" s="30">
        <v>3387</v>
      </c>
      <c r="F75" s="222"/>
      <c r="G75" s="179">
        <v>-0.28134945894334817</v>
      </c>
      <c r="H75" s="34"/>
    </row>
    <row r="76" spans="1:8" ht="10.5" customHeight="1" x14ac:dyDescent="0.2">
      <c r="B76" s="33" t="s">
        <v>320</v>
      </c>
      <c r="C76" s="30">
        <v>45756</v>
      </c>
      <c r="D76" s="30">
        <v>12720</v>
      </c>
      <c r="E76" s="30">
        <v>58476</v>
      </c>
      <c r="F76" s="222"/>
      <c r="G76" s="179">
        <v>3.8281250000000044E-2</v>
      </c>
      <c r="H76" s="34"/>
    </row>
    <row r="77" spans="1:8" ht="10.5" customHeight="1" x14ac:dyDescent="0.2">
      <c r="B77" s="33" t="s">
        <v>321</v>
      </c>
      <c r="C77" s="30">
        <v>215323</v>
      </c>
      <c r="D77" s="30">
        <v>22190</v>
      </c>
      <c r="E77" s="30">
        <v>237513</v>
      </c>
      <c r="F77" s="222"/>
      <c r="G77" s="179">
        <v>0.22124385233784705</v>
      </c>
      <c r="H77" s="34"/>
    </row>
    <row r="78" spans="1:8" ht="10.5" customHeight="1" x14ac:dyDescent="0.2">
      <c r="B78" s="33" t="s">
        <v>323</v>
      </c>
      <c r="C78" s="30">
        <v>489698</v>
      </c>
      <c r="D78" s="30">
        <v>151579</v>
      </c>
      <c r="E78" s="30">
        <v>641277</v>
      </c>
      <c r="F78" s="222"/>
      <c r="G78" s="179">
        <v>0.13808644478538756</v>
      </c>
      <c r="H78" s="34"/>
    </row>
    <row r="79" spans="1:8" ht="10.5" customHeight="1" x14ac:dyDescent="0.2">
      <c r="B79" s="16" t="s">
        <v>195</v>
      </c>
      <c r="C79" s="30">
        <v>1173977.6099999999</v>
      </c>
      <c r="D79" s="30">
        <v>444994</v>
      </c>
      <c r="E79" s="30">
        <v>1618971.6099999999</v>
      </c>
      <c r="F79" s="222"/>
      <c r="G79" s="179">
        <v>0.10725491407698207</v>
      </c>
      <c r="H79" s="34"/>
    </row>
    <row r="80" spans="1:8" ht="10.5" customHeight="1" x14ac:dyDescent="0.2">
      <c r="B80" s="16" t="s">
        <v>196</v>
      </c>
      <c r="C80" s="30">
        <v>661</v>
      </c>
      <c r="D80" s="30">
        <v>80</v>
      </c>
      <c r="E80" s="30">
        <v>741</v>
      </c>
      <c r="F80" s="222"/>
      <c r="G80" s="179">
        <v>-0.48</v>
      </c>
      <c r="H80" s="34"/>
    </row>
    <row r="81" spans="1:8" ht="10.5" customHeight="1" x14ac:dyDescent="0.2">
      <c r="B81" s="16" t="s">
        <v>197</v>
      </c>
      <c r="C81" s="30">
        <v>251</v>
      </c>
      <c r="D81" s="30">
        <v>63</v>
      </c>
      <c r="E81" s="30">
        <v>314</v>
      </c>
      <c r="F81" s="222"/>
      <c r="G81" s="179">
        <v>-0.24337349397590358</v>
      </c>
      <c r="H81" s="34"/>
    </row>
    <row r="82" spans="1:8" s="28" customFormat="1" ht="10.5" customHeight="1" x14ac:dyDescent="0.2">
      <c r="A82" s="24"/>
      <c r="B82" s="16" t="s">
        <v>198</v>
      </c>
      <c r="C82" s="30">
        <v>565</v>
      </c>
      <c r="D82" s="30">
        <v>10070</v>
      </c>
      <c r="E82" s="30">
        <v>10635</v>
      </c>
      <c r="F82" s="222"/>
      <c r="G82" s="179">
        <v>-3.6510237361840892E-2</v>
      </c>
      <c r="H82" s="36"/>
    </row>
    <row r="83" spans="1:8" s="28" customFormat="1" ht="10.5" customHeight="1" x14ac:dyDescent="0.2">
      <c r="A83" s="24"/>
      <c r="B83" s="16" t="s">
        <v>200</v>
      </c>
      <c r="C83" s="46">
        <v>743</v>
      </c>
      <c r="D83" s="46">
        <v>9901</v>
      </c>
      <c r="E83" s="46">
        <v>10644</v>
      </c>
      <c r="F83" s="222"/>
      <c r="G83" s="190">
        <v>-0.19879563417388035</v>
      </c>
      <c r="H83" s="47"/>
    </row>
    <row r="84" spans="1:8" s="28" customFormat="1" ht="10.5" customHeight="1" x14ac:dyDescent="0.2">
      <c r="A84" s="24"/>
      <c r="B84" s="16" t="s">
        <v>201</v>
      </c>
      <c r="C84" s="46">
        <v>63986</v>
      </c>
      <c r="D84" s="46">
        <v>27544</v>
      </c>
      <c r="E84" s="345">
        <v>91530</v>
      </c>
      <c r="F84" s="222"/>
      <c r="G84" s="346">
        <v>-5.3376219089677379E-2</v>
      </c>
      <c r="H84" s="47"/>
    </row>
    <row r="85" spans="1:8" s="28" customFormat="1" ht="10.5" customHeight="1" x14ac:dyDescent="0.2">
      <c r="A85" s="24"/>
      <c r="B85" s="16" t="s">
        <v>202</v>
      </c>
      <c r="C85" s="46">
        <v>766978</v>
      </c>
      <c r="D85" s="46">
        <v>59098</v>
      </c>
      <c r="E85" s="345">
        <v>826076</v>
      </c>
      <c r="F85" s="222"/>
      <c r="G85" s="346">
        <v>2.8584804991539148E-2</v>
      </c>
      <c r="H85" s="47"/>
    </row>
    <row r="86" spans="1:8" s="28" customFormat="1" ht="10.5" customHeight="1" x14ac:dyDescent="0.2">
      <c r="A86" s="24"/>
      <c r="B86" s="16" t="s">
        <v>203</v>
      </c>
      <c r="C86" s="46">
        <v>202909.5</v>
      </c>
      <c r="D86" s="46">
        <v>21055</v>
      </c>
      <c r="E86" s="345">
        <v>223964.5</v>
      </c>
      <c r="F86" s="222"/>
      <c r="G86" s="346">
        <v>-3.3811183682625701E-2</v>
      </c>
      <c r="H86" s="47"/>
    </row>
    <row r="87" spans="1:8" s="28" customFormat="1" ht="10.5" customHeight="1" x14ac:dyDescent="0.2">
      <c r="A87" s="24"/>
      <c r="B87" s="16" t="s">
        <v>204</v>
      </c>
      <c r="C87" s="46">
        <v>167295</v>
      </c>
      <c r="D87" s="46">
        <v>2333921.5</v>
      </c>
      <c r="E87" s="345">
        <v>2501216.5</v>
      </c>
      <c r="F87" s="222"/>
      <c r="G87" s="346">
        <v>8.7152435264937322E-2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19541262</v>
      </c>
      <c r="D90" s="46">
        <v>7142267</v>
      </c>
      <c r="E90" s="345">
        <v>26683529</v>
      </c>
      <c r="F90" s="222">
        <v>676324</v>
      </c>
      <c r="G90" s="346">
        <v>-4.3112881127949088E-4</v>
      </c>
      <c r="H90" s="47"/>
    </row>
    <row r="91" spans="1:8" ht="10.5" customHeight="1" x14ac:dyDescent="0.2">
      <c r="B91" s="16" t="s">
        <v>23</v>
      </c>
      <c r="C91" s="348">
        <v>219208</v>
      </c>
      <c r="D91" s="46">
        <v>732005</v>
      </c>
      <c r="E91" s="345">
        <v>951213</v>
      </c>
      <c r="F91" s="222">
        <v>455</v>
      </c>
      <c r="G91" s="346">
        <v>-0.10536547653309403</v>
      </c>
      <c r="H91" s="47"/>
    </row>
    <row r="92" spans="1:8" ht="10.5" customHeight="1" x14ac:dyDescent="0.2">
      <c r="B92" s="33" t="s">
        <v>193</v>
      </c>
      <c r="C92" s="348">
        <v>5049722.1900000004</v>
      </c>
      <c r="D92" s="46">
        <v>2457417.65</v>
      </c>
      <c r="E92" s="46">
        <v>7507139.8400000008</v>
      </c>
      <c r="F92" s="222">
        <v>2040693.54</v>
      </c>
      <c r="G92" s="190">
        <v>5.6342560105591133E-3</v>
      </c>
      <c r="H92" s="47"/>
    </row>
    <row r="93" spans="1:8" ht="10.5" customHeight="1" x14ac:dyDescent="0.2">
      <c r="B93" s="33" t="s">
        <v>194</v>
      </c>
      <c r="C93" s="348">
        <v>11586585</v>
      </c>
      <c r="D93" s="46">
        <v>5744015.5</v>
      </c>
      <c r="E93" s="46">
        <v>17330600.5</v>
      </c>
      <c r="F93" s="222">
        <v>2345707</v>
      </c>
      <c r="G93" s="190">
        <v>3.7354182939110192E-2</v>
      </c>
      <c r="H93" s="47"/>
    </row>
    <row r="94" spans="1:8" ht="10.5" customHeight="1" x14ac:dyDescent="0.2">
      <c r="B94" s="33" t="s">
        <v>322</v>
      </c>
      <c r="C94" s="348">
        <v>221235.5</v>
      </c>
      <c r="D94" s="46">
        <v>515174.5</v>
      </c>
      <c r="E94" s="46">
        <v>736410</v>
      </c>
      <c r="F94" s="222">
        <v>422633</v>
      </c>
      <c r="G94" s="190">
        <v>3.1284726087970283E-2</v>
      </c>
      <c r="H94" s="47"/>
    </row>
    <row r="95" spans="1:8" ht="10.5" customHeight="1" x14ac:dyDescent="0.2">
      <c r="B95" s="33" t="s">
        <v>324</v>
      </c>
      <c r="C95" s="348">
        <v>585</v>
      </c>
      <c r="D95" s="46">
        <v>313</v>
      </c>
      <c r="E95" s="46">
        <v>898</v>
      </c>
      <c r="F95" s="222">
        <v>715</v>
      </c>
      <c r="G95" s="190">
        <v>-0.15601503759398494</v>
      </c>
      <c r="H95" s="47"/>
    </row>
    <row r="96" spans="1:8" ht="10.5" customHeight="1" x14ac:dyDescent="0.2">
      <c r="B96" s="33" t="s">
        <v>325</v>
      </c>
      <c r="C96" s="348">
        <v>6608</v>
      </c>
      <c r="D96" s="46">
        <v>628135</v>
      </c>
      <c r="E96" s="46">
        <v>634743</v>
      </c>
      <c r="F96" s="222">
        <v>623465</v>
      </c>
      <c r="G96" s="190">
        <v>2.5288852778365456E-2</v>
      </c>
      <c r="H96" s="47"/>
    </row>
    <row r="97" spans="2:8" ht="10.5" customHeight="1" x14ac:dyDescent="0.2">
      <c r="B97" s="33" t="s">
        <v>320</v>
      </c>
      <c r="C97" s="348">
        <v>1861655</v>
      </c>
      <c r="D97" s="46">
        <v>724149</v>
      </c>
      <c r="E97" s="46">
        <v>2585804</v>
      </c>
      <c r="F97" s="222">
        <v>69306</v>
      </c>
      <c r="G97" s="190">
        <v>1.5101665073498305E-2</v>
      </c>
      <c r="H97" s="47"/>
    </row>
    <row r="98" spans="2:8" ht="10.5" customHeight="1" x14ac:dyDescent="0.2">
      <c r="B98" s="33" t="s">
        <v>321</v>
      </c>
      <c r="C98" s="348">
        <v>4229198</v>
      </c>
      <c r="D98" s="46">
        <v>1261524</v>
      </c>
      <c r="E98" s="46">
        <v>5490722</v>
      </c>
      <c r="F98" s="222">
        <v>319183</v>
      </c>
      <c r="G98" s="190">
        <v>4.3255692572264692E-2</v>
      </c>
      <c r="H98" s="47"/>
    </row>
    <row r="99" spans="2:8" ht="10.5" customHeight="1" x14ac:dyDescent="0.2">
      <c r="B99" s="33" t="s">
        <v>323</v>
      </c>
      <c r="C99" s="348">
        <v>5267303.5</v>
      </c>
      <c r="D99" s="46">
        <v>2614720</v>
      </c>
      <c r="E99" s="46">
        <v>7882023.5</v>
      </c>
      <c r="F99" s="222">
        <v>910405</v>
      </c>
      <c r="G99" s="190">
        <v>4.2330940726788668E-2</v>
      </c>
      <c r="H99" s="47"/>
    </row>
    <row r="100" spans="2:8" ht="10.5" customHeight="1" x14ac:dyDescent="0.2">
      <c r="B100" s="16" t="s">
        <v>195</v>
      </c>
      <c r="C100" s="348">
        <v>16636307.189999998</v>
      </c>
      <c r="D100" s="46">
        <v>8201433.1499999994</v>
      </c>
      <c r="E100" s="46">
        <v>24837740.339999996</v>
      </c>
      <c r="F100" s="222">
        <v>4386400.54</v>
      </c>
      <c r="G100" s="190">
        <v>2.7557910610411129E-2</v>
      </c>
      <c r="H100" s="47"/>
    </row>
    <row r="101" spans="2:8" ht="10.5" customHeight="1" x14ac:dyDescent="0.2">
      <c r="B101" s="16" t="s">
        <v>196</v>
      </c>
      <c r="C101" s="348">
        <v>4852</v>
      </c>
      <c r="D101" s="46">
        <v>408</v>
      </c>
      <c r="E101" s="46">
        <v>5260</v>
      </c>
      <c r="F101" s="222">
        <v>23</v>
      </c>
      <c r="G101" s="190">
        <v>-0.22839958926213877</v>
      </c>
      <c r="H101" s="47"/>
    </row>
    <row r="102" spans="2:8" ht="10.5" customHeight="1" x14ac:dyDescent="0.2">
      <c r="B102" s="16" t="s">
        <v>197</v>
      </c>
      <c r="C102" s="348">
        <v>2865</v>
      </c>
      <c r="D102" s="46">
        <v>236</v>
      </c>
      <c r="E102" s="46">
        <v>3101</v>
      </c>
      <c r="F102" s="222">
        <v>2</v>
      </c>
      <c r="G102" s="190">
        <v>-0.12351611079706049</v>
      </c>
      <c r="H102" s="47"/>
    </row>
    <row r="103" spans="2:8" ht="10.5" customHeight="1" x14ac:dyDescent="0.2">
      <c r="B103" s="16" t="s">
        <v>198</v>
      </c>
      <c r="C103" s="348">
        <v>22115.25</v>
      </c>
      <c r="D103" s="46">
        <v>318837.5</v>
      </c>
      <c r="E103" s="46">
        <v>340952.75</v>
      </c>
      <c r="F103" s="222"/>
      <c r="G103" s="190">
        <v>-9.6059625913013535E-2</v>
      </c>
      <c r="H103" s="47"/>
    </row>
    <row r="104" spans="2:8" ht="10.5" customHeight="1" x14ac:dyDescent="0.2">
      <c r="B104" s="16" t="s">
        <v>200</v>
      </c>
      <c r="C104" s="348">
        <v>6379</v>
      </c>
      <c r="D104" s="46">
        <v>48048</v>
      </c>
      <c r="E104" s="46">
        <v>54427</v>
      </c>
      <c r="F104" s="222">
        <v>20</v>
      </c>
      <c r="G104" s="190">
        <v>1.7935961696715852E-2</v>
      </c>
      <c r="H104" s="47"/>
    </row>
    <row r="105" spans="2:8" ht="10.5" customHeight="1" x14ac:dyDescent="0.2">
      <c r="B105" s="16" t="s">
        <v>201</v>
      </c>
      <c r="C105" s="348">
        <v>447275</v>
      </c>
      <c r="D105" s="46">
        <v>134175</v>
      </c>
      <c r="E105" s="46">
        <v>581450</v>
      </c>
      <c r="F105" s="222">
        <v>7523</v>
      </c>
      <c r="G105" s="190">
        <v>5.7391737527070497E-3</v>
      </c>
      <c r="H105" s="47"/>
    </row>
    <row r="106" spans="2:8" ht="10.5" customHeight="1" x14ac:dyDescent="0.2">
      <c r="B106" s="16" t="s">
        <v>202</v>
      </c>
      <c r="C106" s="348">
        <v>5219064</v>
      </c>
      <c r="D106" s="46">
        <v>340927</v>
      </c>
      <c r="E106" s="46">
        <v>5559991</v>
      </c>
      <c r="F106" s="222">
        <v>3401</v>
      </c>
      <c r="G106" s="190">
        <v>3.0113260765812555E-2</v>
      </c>
      <c r="H106" s="47"/>
    </row>
    <row r="107" spans="2:8" ht="10.5" customHeight="1" x14ac:dyDescent="0.2">
      <c r="B107" s="16" t="s">
        <v>203</v>
      </c>
      <c r="C107" s="348">
        <v>1261259.5</v>
      </c>
      <c r="D107" s="46">
        <v>103874</v>
      </c>
      <c r="E107" s="46">
        <v>1365133.5</v>
      </c>
      <c r="F107" s="222">
        <v>7</v>
      </c>
      <c r="G107" s="190">
        <v>-1.4886744703098587E-2</v>
      </c>
      <c r="H107" s="47"/>
    </row>
    <row r="108" spans="2:8" ht="10.5" customHeight="1" x14ac:dyDescent="0.2">
      <c r="B108" s="16" t="s">
        <v>204</v>
      </c>
      <c r="C108" s="348">
        <v>1704131.9500000002</v>
      </c>
      <c r="D108" s="46">
        <v>24090481.550000001</v>
      </c>
      <c r="E108" s="46">
        <v>25794613.5</v>
      </c>
      <c r="F108" s="222"/>
      <c r="G108" s="190">
        <v>5.8658781106992741E-3</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SEPTEMBRE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16547834.250000156</v>
      </c>
      <c r="D119" s="238">
        <v>60676929.049999855</v>
      </c>
      <c r="E119" s="238">
        <v>77224763.300000012</v>
      </c>
      <c r="F119" s="222">
        <v>229851.54999999914</v>
      </c>
      <c r="G119" s="239">
        <v>-1.1062979885150259E-3</v>
      </c>
      <c r="H119" s="20"/>
    </row>
    <row r="120" spans="1:8" ht="10.5" customHeight="1" x14ac:dyDescent="0.2">
      <c r="A120" s="2"/>
      <c r="B120" s="37" t="s">
        <v>206</v>
      </c>
      <c r="C120" s="238">
        <v>75334.66</v>
      </c>
      <c r="D120" s="238">
        <v>721565.20000000007</v>
      </c>
      <c r="E120" s="238">
        <v>796899.8600000001</v>
      </c>
      <c r="F120" s="222"/>
      <c r="G120" s="239"/>
      <c r="H120" s="20"/>
    </row>
    <row r="121" spans="1:8" ht="10.5" customHeight="1" x14ac:dyDescent="0.2">
      <c r="A121" s="2"/>
      <c r="B121" s="37" t="s">
        <v>226</v>
      </c>
      <c r="C121" s="238">
        <v>1395908.6899999997</v>
      </c>
      <c r="D121" s="238">
        <v>10238927.859999999</v>
      </c>
      <c r="E121" s="238">
        <v>11634836.549999999</v>
      </c>
      <c r="F121" s="222">
        <v>7</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18020671.600000158</v>
      </c>
      <c r="D126" s="238">
        <v>71639816.10999985</v>
      </c>
      <c r="E126" s="238">
        <v>89660487.710000008</v>
      </c>
      <c r="F126" s="222">
        <v>229858.54999999914</v>
      </c>
      <c r="G126" s="239">
        <v>-0.22346477030513145</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18723822.780000705</v>
      </c>
      <c r="D129" s="238">
        <v>44037461.170000188</v>
      </c>
      <c r="E129" s="238">
        <v>62761283.950000897</v>
      </c>
      <c r="F129" s="222">
        <v>2355723.9000000022</v>
      </c>
      <c r="G129" s="239">
        <v>0.29789875831928625</v>
      </c>
      <c r="H129" s="20"/>
    </row>
    <row r="130" spans="1:8" ht="10.5" customHeight="1" x14ac:dyDescent="0.2">
      <c r="A130" s="2"/>
      <c r="B130" s="37" t="s">
        <v>207</v>
      </c>
      <c r="C130" s="238">
        <v>242357.81000000192</v>
      </c>
      <c r="D130" s="238">
        <v>781768.36000001116</v>
      </c>
      <c r="E130" s="238">
        <v>1024126.1700000131</v>
      </c>
      <c r="F130" s="222">
        <v>495077.24000000808</v>
      </c>
      <c r="G130" s="239"/>
      <c r="H130" s="20"/>
    </row>
    <row r="131" spans="1:8" ht="10.5" customHeight="1" x14ac:dyDescent="0.2">
      <c r="A131" s="2"/>
      <c r="B131" s="37" t="s">
        <v>208</v>
      </c>
      <c r="C131" s="238">
        <v>87525890.650000066</v>
      </c>
      <c r="D131" s="238">
        <v>32270226.400000218</v>
      </c>
      <c r="E131" s="238">
        <v>119796117.05000028</v>
      </c>
      <c r="F131" s="222">
        <v>2358424.2599999998</v>
      </c>
      <c r="G131" s="239">
        <v>-1.4991613762317391E-2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106492114.24000077</v>
      </c>
      <c r="D135" s="238">
        <v>77089911.930000409</v>
      </c>
      <c r="E135" s="238">
        <v>183582026.17000118</v>
      </c>
      <c r="F135" s="222">
        <v>5209225.4000000097</v>
      </c>
      <c r="G135" s="239">
        <v>4.099458813899437E-2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19606172.799999997</v>
      </c>
      <c r="D138" s="238">
        <v>9920513.6600000542</v>
      </c>
      <c r="E138" s="238">
        <v>29526686.460000049</v>
      </c>
      <c r="F138" s="222">
        <v>107428.19999999995</v>
      </c>
      <c r="G138" s="239">
        <v>4.5686221128496518E-2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19606172.799999997</v>
      </c>
      <c r="D141" s="238">
        <v>9920593.6600000542</v>
      </c>
      <c r="E141" s="238">
        <v>29526766.460000049</v>
      </c>
      <c r="F141" s="222">
        <v>107428.19999999995</v>
      </c>
      <c r="G141" s="239">
        <v>4.5685276969445798E-2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7566058.1700000353</v>
      </c>
      <c r="D144" s="238">
        <v>1349547.7999999991</v>
      </c>
      <c r="E144" s="238">
        <v>8915605.9700000342</v>
      </c>
      <c r="F144" s="222">
        <v>3016.45</v>
      </c>
      <c r="G144" s="239">
        <v>0.16001132192984291</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7566058.1700000353</v>
      </c>
      <c r="D147" s="55">
        <v>1349547.7999999991</v>
      </c>
      <c r="E147" s="55">
        <v>8915605.9700000342</v>
      </c>
      <c r="F147" s="222">
        <v>3016.45</v>
      </c>
      <c r="G147" s="182">
        <v>0.16001132192984291</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1158319.8999999999</v>
      </c>
      <c r="D150" s="55">
        <v>86835.929999999891</v>
      </c>
      <c r="E150" s="55">
        <v>1245155.8299999998</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1158319.8999999999</v>
      </c>
      <c r="D152" s="55">
        <v>86869.929999999891</v>
      </c>
      <c r="E152" s="55">
        <v>1245189.8299999998</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793.5</v>
      </c>
      <c r="D155" s="55">
        <v>4977.55</v>
      </c>
      <c r="E155" s="55">
        <v>5771.05</v>
      </c>
      <c r="F155" s="222"/>
      <c r="G155" s="182">
        <v>-0.29435895554781166</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793.5</v>
      </c>
      <c r="D157" s="55">
        <v>4977.55</v>
      </c>
      <c r="E157" s="55">
        <v>5771.05</v>
      </c>
      <c r="F157" s="222"/>
      <c r="G157" s="182">
        <v>-0.29435895554781166</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c r="D160" s="55">
        <v>-1.5</v>
      </c>
      <c r="E160" s="55">
        <v>-1.5</v>
      </c>
      <c r="F160" s="222"/>
      <c r="G160" s="182"/>
      <c r="H160" s="59"/>
    </row>
    <row r="161" spans="1:8" s="60" customFormat="1" ht="15" customHeight="1" x14ac:dyDescent="0.2">
      <c r="A161" s="24"/>
      <c r="B161" s="37" t="s">
        <v>205</v>
      </c>
      <c r="C161" s="55">
        <v>328873.74999999965</v>
      </c>
      <c r="D161" s="55">
        <v>1026277.1199999998</v>
      </c>
      <c r="E161" s="55">
        <v>1355150.8699999996</v>
      </c>
      <c r="F161" s="222"/>
      <c r="G161" s="182">
        <v>-5.8838011211354013E-3</v>
      </c>
      <c r="H161" s="59"/>
    </row>
    <row r="162" spans="1:8" s="57" customFormat="1" ht="10.5" customHeight="1" x14ac:dyDescent="0.2">
      <c r="A162" s="6"/>
      <c r="B162" s="37" t="s">
        <v>206</v>
      </c>
      <c r="C162" s="55">
        <v>496</v>
      </c>
      <c r="D162" s="55">
        <v>1517</v>
      </c>
      <c r="E162" s="55">
        <v>2013</v>
      </c>
      <c r="F162" s="222"/>
      <c r="G162" s="182"/>
      <c r="H162" s="56"/>
    </row>
    <row r="163" spans="1:8" s="57" customFormat="1" ht="10.5" customHeight="1" x14ac:dyDescent="0.2">
      <c r="A163" s="6"/>
      <c r="B163" s="37" t="s">
        <v>127</v>
      </c>
      <c r="C163" s="55">
        <v>32183.800000000003</v>
      </c>
      <c r="D163" s="55">
        <v>194932.4</v>
      </c>
      <c r="E163" s="55">
        <v>227116.2</v>
      </c>
      <c r="F163" s="222"/>
      <c r="G163" s="182"/>
      <c r="H163" s="56"/>
    </row>
    <row r="164" spans="1:8" s="57" customFormat="1" ht="10.5" customHeight="1" x14ac:dyDescent="0.2">
      <c r="A164" s="6"/>
      <c r="B164" s="37" t="s">
        <v>207</v>
      </c>
      <c r="C164" s="55">
        <v>43577.980000000032</v>
      </c>
      <c r="D164" s="55">
        <v>80979.47</v>
      </c>
      <c r="E164" s="55">
        <v>124557.45000000003</v>
      </c>
      <c r="F164" s="222"/>
      <c r="G164" s="182">
        <v>0.20831138519206172</v>
      </c>
      <c r="H164" s="56"/>
    </row>
    <row r="165" spans="1:8" s="57" customFormat="1" ht="10.5" customHeight="1" x14ac:dyDescent="0.2">
      <c r="A165" s="6"/>
      <c r="B165" s="37" t="s">
        <v>208</v>
      </c>
      <c r="C165" s="55">
        <v>1582.9000000000003</v>
      </c>
      <c r="D165" s="55">
        <v>19094.570000000003</v>
      </c>
      <c r="E165" s="55">
        <v>20677.47</v>
      </c>
      <c r="F165" s="222"/>
      <c r="G165" s="182">
        <v>-0.53395459287823432</v>
      </c>
      <c r="H165" s="56"/>
    </row>
    <row r="166" spans="1:8" s="57" customFormat="1" ht="10.5" customHeight="1" x14ac:dyDescent="0.2">
      <c r="A166" s="6"/>
      <c r="B166" s="37" t="s">
        <v>209</v>
      </c>
      <c r="C166" s="55">
        <v>197771.47999999998</v>
      </c>
      <c r="D166" s="55">
        <v>106236.58</v>
      </c>
      <c r="E166" s="55">
        <v>304008.06</v>
      </c>
      <c r="F166" s="222"/>
      <c r="G166" s="182">
        <v>9.8589347492811452E-2</v>
      </c>
      <c r="H166" s="56"/>
    </row>
    <row r="167" spans="1:8" s="57" customFormat="1" ht="10.5" customHeight="1" x14ac:dyDescent="0.2">
      <c r="A167" s="6"/>
      <c r="B167" s="37" t="s">
        <v>210</v>
      </c>
      <c r="C167" s="55">
        <v>49214.999999999993</v>
      </c>
      <c r="D167" s="55">
        <v>22876.80000000001</v>
      </c>
      <c r="E167" s="55">
        <v>72091.799999999988</v>
      </c>
      <c r="F167" s="222"/>
      <c r="G167" s="182">
        <v>0.2954175456502437</v>
      </c>
      <c r="H167" s="56"/>
    </row>
    <row r="168" spans="1:8" s="57" customFormat="1" ht="10.5" customHeight="1" x14ac:dyDescent="0.2">
      <c r="A168" s="6"/>
      <c r="B168" s="37" t="s">
        <v>211</v>
      </c>
      <c r="C168" s="55">
        <v>2347464.7799999979</v>
      </c>
      <c r="D168" s="55">
        <v>255665.09999999989</v>
      </c>
      <c r="E168" s="55">
        <v>2603129.879999998</v>
      </c>
      <c r="F168" s="222"/>
      <c r="G168" s="182">
        <v>0.21260272318349749</v>
      </c>
      <c r="H168" s="56"/>
    </row>
    <row r="169" spans="1:8" s="57" customFormat="1" ht="10.5" customHeight="1" x14ac:dyDescent="0.2">
      <c r="A169" s="6"/>
      <c r="B169" s="37" t="s">
        <v>212</v>
      </c>
      <c r="C169" s="55">
        <v>4416.3000000000011</v>
      </c>
      <c r="D169" s="55">
        <v>545.70000000000005</v>
      </c>
      <c r="E169" s="55">
        <v>4962.0000000000009</v>
      </c>
      <c r="F169" s="222"/>
      <c r="G169" s="182"/>
      <c r="H169" s="56"/>
    </row>
    <row r="170" spans="1:8" s="57" customFormat="1" ht="10.5" customHeight="1" x14ac:dyDescent="0.2">
      <c r="A170" s="6"/>
      <c r="B170" s="35" t="s">
        <v>234</v>
      </c>
      <c r="C170" s="55">
        <v>3006169.9899999974</v>
      </c>
      <c r="D170" s="55">
        <v>1708621.2399999998</v>
      </c>
      <c r="E170" s="55">
        <v>4714791.2299999967</v>
      </c>
      <c r="F170" s="222"/>
      <c r="G170" s="182">
        <v>3.6853751734991169E-2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155956045.20000097</v>
      </c>
      <c r="D172" s="55">
        <v>161808959.22000033</v>
      </c>
      <c r="E172" s="55">
        <v>317765004.42000133</v>
      </c>
      <c r="F172" s="222">
        <v>5549528.6000000089</v>
      </c>
      <c r="G172" s="182">
        <v>-4.3954684449270753E-2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351129.50000000012</v>
      </c>
      <c r="D176" s="55">
        <v>244989.69999999928</v>
      </c>
      <c r="E176" s="55">
        <v>596119.19999999937</v>
      </c>
      <c r="F176" s="222">
        <v>44899.850000000006</v>
      </c>
      <c r="G176" s="182">
        <v>-5.3297130777524182E-2</v>
      </c>
      <c r="H176" s="59"/>
    </row>
    <row r="177" spans="1:8" s="60" customFormat="1" ht="10.5" customHeight="1" x14ac:dyDescent="0.2">
      <c r="A177" s="24"/>
      <c r="B177" s="37" t="s">
        <v>214</v>
      </c>
      <c r="C177" s="55">
        <v>795219014</v>
      </c>
      <c r="D177" s="55">
        <v>552888129</v>
      </c>
      <c r="E177" s="55">
        <v>1348107143</v>
      </c>
      <c r="F177" s="222">
        <v>87795812</v>
      </c>
      <c r="G177" s="182">
        <v>-5.8183998663717706E-2</v>
      </c>
      <c r="H177" s="59"/>
    </row>
    <row r="178" spans="1:8" s="60" customFormat="1" ht="10.5" customHeight="1" x14ac:dyDescent="0.2">
      <c r="A178" s="24"/>
      <c r="B178" s="37" t="s">
        <v>215</v>
      </c>
      <c r="C178" s="55">
        <v>206150.47000000003</v>
      </c>
      <c r="D178" s="55">
        <v>50018.7</v>
      </c>
      <c r="E178" s="55">
        <v>256169.17000000004</v>
      </c>
      <c r="F178" s="222">
        <v>5344.25</v>
      </c>
      <c r="G178" s="182">
        <v>-0.18531525431447682</v>
      </c>
      <c r="H178" s="59"/>
    </row>
    <row r="179" spans="1:8" s="60" customFormat="1" ht="10.5" customHeight="1" x14ac:dyDescent="0.2">
      <c r="A179" s="24"/>
      <c r="B179" s="37" t="s">
        <v>216</v>
      </c>
      <c r="C179" s="55">
        <v>255955</v>
      </c>
      <c r="D179" s="55">
        <v>170940.28</v>
      </c>
      <c r="E179" s="55">
        <v>426895.28</v>
      </c>
      <c r="F179" s="222">
        <v>13380</v>
      </c>
      <c r="G179" s="182">
        <v>-0.11802577731939679</v>
      </c>
      <c r="H179" s="59"/>
    </row>
    <row r="180" spans="1:8" s="60" customFormat="1" ht="10.5" customHeight="1" x14ac:dyDescent="0.2">
      <c r="A180" s="24"/>
      <c r="B180" s="37" t="s">
        <v>217</v>
      </c>
      <c r="C180" s="55">
        <v>1395668.3100000133</v>
      </c>
      <c r="D180" s="55">
        <v>1030435.2000000026</v>
      </c>
      <c r="E180" s="55">
        <v>2426103.5100000161</v>
      </c>
      <c r="F180" s="222">
        <v>121379.90000000018</v>
      </c>
      <c r="G180" s="182">
        <v>-0.12730405057349592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797427917.28000009</v>
      </c>
      <c r="D186" s="166">
        <v>554384512.87999988</v>
      </c>
      <c r="E186" s="166">
        <v>1351812430.1600001</v>
      </c>
      <c r="F186" s="342">
        <v>87980816</v>
      </c>
      <c r="G186" s="194">
        <v>-5.8363726485556544E-2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11949055.894156415</v>
      </c>
      <c r="E189" s="55">
        <v>11949055.894156415</v>
      </c>
      <c r="F189" s="222"/>
      <c r="G189" s="185">
        <v>-1.7378794296024624E-3</v>
      </c>
      <c r="H189" s="69"/>
    </row>
    <row r="190" spans="1:8" ht="10.5" hidden="1" customHeight="1" x14ac:dyDescent="0.2">
      <c r="A190" s="2"/>
      <c r="B190" s="82" t="s">
        <v>81</v>
      </c>
      <c r="C190" s="55"/>
      <c r="D190" s="55">
        <v>10238096.846438969</v>
      </c>
      <c r="E190" s="55">
        <v>10238096.846438969</v>
      </c>
      <c r="F190" s="222"/>
      <c r="G190" s="185">
        <v>3.8103434645879508E-2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24247832.740595385</v>
      </c>
      <c r="E192" s="377">
        <v>24247832.740595385</v>
      </c>
      <c r="F192" s="393"/>
      <c r="G192" s="394">
        <v>2.748510583650976E-2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DE SEPTEMBRE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76600</v>
      </c>
      <c r="D10" s="222">
        <v>512</v>
      </c>
      <c r="E10" s="179">
        <v>-6.775226063991624E-2</v>
      </c>
      <c r="F10" s="20"/>
    </row>
    <row r="11" spans="1:6" ht="10.5" customHeight="1" x14ac:dyDescent="0.2">
      <c r="B11" s="16" t="s">
        <v>23</v>
      </c>
      <c r="C11" s="30">
        <v>764</v>
      </c>
      <c r="D11" s="222"/>
      <c r="E11" s="179">
        <v>-0.11778290993071594</v>
      </c>
      <c r="F11" s="20"/>
    </row>
    <row r="12" spans="1:6" ht="10.5" customHeight="1" x14ac:dyDescent="0.2">
      <c r="B12" s="16" t="s">
        <v>218</v>
      </c>
      <c r="C12" s="30">
        <v>105.80000000000001</v>
      </c>
      <c r="D12" s="222"/>
      <c r="E12" s="179">
        <v>-0.45506052021632759</v>
      </c>
      <c r="F12" s="20"/>
    </row>
    <row r="13" spans="1:6" ht="10.5" customHeight="1" x14ac:dyDescent="0.2">
      <c r="B13" s="33" t="s">
        <v>193</v>
      </c>
      <c r="C13" s="30">
        <v>5708</v>
      </c>
      <c r="D13" s="222">
        <v>84</v>
      </c>
      <c r="E13" s="179">
        <v>-0.1371126228269085</v>
      </c>
      <c r="F13" s="20"/>
    </row>
    <row r="14" spans="1:6" x14ac:dyDescent="0.2">
      <c r="B14" s="33" t="s">
        <v>194</v>
      </c>
      <c r="C14" s="30">
        <v>102</v>
      </c>
      <c r="D14" s="222">
        <v>5</v>
      </c>
      <c r="E14" s="179">
        <v>0.14606741573033699</v>
      </c>
      <c r="F14" s="20"/>
    </row>
    <row r="15" spans="1:6" x14ac:dyDescent="0.2">
      <c r="B15" s="33" t="s">
        <v>322</v>
      </c>
      <c r="C15" s="30">
        <v>1</v>
      </c>
      <c r="D15" s="222">
        <v>1</v>
      </c>
      <c r="E15" s="179">
        <v>-0.5</v>
      </c>
      <c r="F15" s="20"/>
    </row>
    <row r="16" spans="1:6" x14ac:dyDescent="0.2">
      <c r="B16" s="33" t="s">
        <v>324</v>
      </c>
      <c r="C16" s="30"/>
      <c r="D16" s="222"/>
      <c r="E16" s="179"/>
      <c r="F16" s="20"/>
    </row>
    <row r="17" spans="1:6" x14ac:dyDescent="0.2">
      <c r="B17" s="33" t="s">
        <v>325</v>
      </c>
      <c r="C17" s="30">
        <v>3476</v>
      </c>
      <c r="D17" s="222">
        <v>37</v>
      </c>
      <c r="E17" s="179">
        <v>-0.18153991052507656</v>
      </c>
      <c r="F17" s="20"/>
    </row>
    <row r="18" spans="1:6" x14ac:dyDescent="0.2">
      <c r="B18" s="33" t="s">
        <v>320</v>
      </c>
      <c r="C18" s="30">
        <v>2</v>
      </c>
      <c r="D18" s="222"/>
      <c r="E18" s="179">
        <v>-0.5</v>
      </c>
      <c r="F18" s="20"/>
    </row>
    <row r="19" spans="1:6" x14ac:dyDescent="0.2">
      <c r="B19" s="33" t="s">
        <v>321</v>
      </c>
      <c r="C19" s="30">
        <v>2127</v>
      </c>
      <c r="D19" s="222">
        <v>41</v>
      </c>
      <c r="E19" s="179">
        <v>-6.4643799472295482E-2</v>
      </c>
      <c r="F19" s="20"/>
    </row>
    <row r="20" spans="1:6" x14ac:dyDescent="0.2">
      <c r="B20" s="33" t="s">
        <v>323</v>
      </c>
      <c r="C20" s="30">
        <v>5813.8</v>
      </c>
      <c r="D20" s="222">
        <v>84</v>
      </c>
      <c r="E20" s="179">
        <v>-0.14617830419362177</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172853</v>
      </c>
      <c r="D23" s="222">
        <v>30150</v>
      </c>
      <c r="E23" s="179">
        <v>-9.1500141909577337E-2</v>
      </c>
      <c r="F23" s="20"/>
    </row>
    <row r="24" spans="1:6" ht="10.5" customHeight="1" x14ac:dyDescent="0.2">
      <c r="B24" s="16" t="s">
        <v>23</v>
      </c>
      <c r="C24" s="30">
        <v>4</v>
      </c>
      <c r="D24" s="222"/>
      <c r="E24" s="179">
        <v>-0.55555555555555558</v>
      </c>
      <c r="F24" s="34"/>
    </row>
    <row r="25" spans="1:6" ht="10.5" customHeight="1" x14ac:dyDescent="0.2">
      <c r="B25" s="33" t="s">
        <v>193</v>
      </c>
      <c r="C25" s="30">
        <v>3351</v>
      </c>
      <c r="D25" s="222">
        <v>716</v>
      </c>
      <c r="E25" s="179">
        <v>-6.3704945515507094E-2</v>
      </c>
      <c r="F25" s="34"/>
    </row>
    <row r="26" spans="1:6" ht="10.5" customHeight="1" x14ac:dyDescent="0.2">
      <c r="B26" s="33" t="s">
        <v>194</v>
      </c>
      <c r="C26" s="30">
        <v>106490</v>
      </c>
      <c r="D26" s="222">
        <v>28421</v>
      </c>
      <c r="E26" s="179">
        <v>-3.4822173077620255E-2</v>
      </c>
      <c r="F26" s="34"/>
    </row>
    <row r="27" spans="1:6" ht="10.5" customHeight="1" x14ac:dyDescent="0.2">
      <c r="B27" s="33" t="s">
        <v>322</v>
      </c>
      <c r="C27" s="30">
        <v>688</v>
      </c>
      <c r="D27" s="222">
        <v>441</v>
      </c>
      <c r="E27" s="179">
        <v>-6.2670299727520473E-2</v>
      </c>
      <c r="F27" s="34"/>
    </row>
    <row r="28" spans="1:6" ht="10.5" customHeight="1" x14ac:dyDescent="0.2">
      <c r="B28" s="33" t="s">
        <v>324</v>
      </c>
      <c r="C28" s="30">
        <v>10136</v>
      </c>
      <c r="D28" s="222">
        <v>9854</v>
      </c>
      <c r="E28" s="179">
        <v>-1.17968216827532E-2</v>
      </c>
      <c r="F28" s="34"/>
    </row>
    <row r="29" spans="1:6" ht="10.5" customHeight="1" x14ac:dyDescent="0.2">
      <c r="B29" s="33" t="s">
        <v>325</v>
      </c>
      <c r="C29" s="30">
        <v>10696</v>
      </c>
      <c r="D29" s="222">
        <v>9988</v>
      </c>
      <c r="E29" s="179">
        <v>-1.0820308887450336E-2</v>
      </c>
      <c r="F29" s="34"/>
    </row>
    <row r="30" spans="1:6" ht="10.5" customHeight="1" x14ac:dyDescent="0.2">
      <c r="B30" s="33" t="s">
        <v>320</v>
      </c>
      <c r="C30" s="30">
        <v>61182</v>
      </c>
      <c r="D30" s="222">
        <v>1349</v>
      </c>
      <c r="E30" s="179">
        <v>-5.2602239117979566E-2</v>
      </c>
      <c r="F30" s="34"/>
    </row>
    <row r="31" spans="1:6" ht="10.5" customHeight="1" x14ac:dyDescent="0.2">
      <c r="B31" s="33" t="s">
        <v>321</v>
      </c>
      <c r="C31" s="30">
        <v>2837</v>
      </c>
      <c r="D31" s="222">
        <v>384</v>
      </c>
      <c r="E31" s="179">
        <v>4.9186390532544477E-2</v>
      </c>
      <c r="F31" s="34"/>
    </row>
    <row r="32" spans="1:6" ht="10.5" customHeight="1" x14ac:dyDescent="0.2">
      <c r="B32" s="33" t="s">
        <v>323</v>
      </c>
      <c r="C32" s="30">
        <v>20951</v>
      </c>
      <c r="D32" s="222">
        <v>6405</v>
      </c>
      <c r="E32" s="179">
        <v>-1.3838550247116999E-2</v>
      </c>
      <c r="F32" s="34"/>
    </row>
    <row r="33" spans="1:6" ht="10.5" customHeight="1" x14ac:dyDescent="0.2">
      <c r="B33" s="16" t="s">
        <v>195</v>
      </c>
      <c r="C33" s="30">
        <v>109841</v>
      </c>
      <c r="D33" s="222">
        <v>29137</v>
      </c>
      <c r="E33" s="179">
        <v>-3.5729648585299034E-2</v>
      </c>
      <c r="F33" s="34"/>
    </row>
    <row r="34" spans="1:6" ht="10.5" customHeight="1" x14ac:dyDescent="0.2">
      <c r="B34" s="16" t="s">
        <v>196</v>
      </c>
      <c r="C34" s="30">
        <v>11</v>
      </c>
      <c r="D34" s="222"/>
      <c r="E34" s="179">
        <v>-8.333333333333337E-2</v>
      </c>
      <c r="F34" s="34"/>
    </row>
    <row r="35" spans="1:6" ht="10.5" customHeight="1" x14ac:dyDescent="0.2">
      <c r="B35" s="16" t="s">
        <v>197</v>
      </c>
      <c r="C35" s="30">
        <v>1</v>
      </c>
      <c r="D35" s="222"/>
      <c r="E35" s="179"/>
      <c r="F35" s="34"/>
    </row>
    <row r="36" spans="1:6" ht="10.5" customHeight="1" x14ac:dyDescent="0.2">
      <c r="B36" s="16" t="s">
        <v>198</v>
      </c>
      <c r="C36" s="30"/>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249453</v>
      </c>
      <c r="D39" s="222">
        <v>30662</v>
      </c>
      <c r="E39" s="179">
        <v>-8.433757052296198E-2</v>
      </c>
      <c r="F39" s="34"/>
    </row>
    <row r="40" spans="1:6" ht="10.5" customHeight="1" x14ac:dyDescent="0.2">
      <c r="B40" s="16" t="s">
        <v>23</v>
      </c>
      <c r="C40" s="30">
        <v>768</v>
      </c>
      <c r="D40" s="222"/>
      <c r="E40" s="179">
        <v>-0.12228571428571433</v>
      </c>
      <c r="F40" s="34"/>
    </row>
    <row r="41" spans="1:6" s="28" customFormat="1" ht="10.5" customHeight="1" x14ac:dyDescent="0.2">
      <c r="A41" s="24"/>
      <c r="B41" s="33" t="s">
        <v>193</v>
      </c>
      <c r="C41" s="30">
        <v>3456.8</v>
      </c>
      <c r="D41" s="222">
        <v>716</v>
      </c>
      <c r="E41" s="179">
        <v>-8.3842412838079583E-2</v>
      </c>
      <c r="F41" s="27"/>
    </row>
    <row r="42" spans="1:6" ht="10.5" customHeight="1" x14ac:dyDescent="0.2">
      <c r="B42" s="33" t="s">
        <v>194</v>
      </c>
      <c r="C42" s="343">
        <v>112198</v>
      </c>
      <c r="D42" s="222">
        <v>28505</v>
      </c>
      <c r="E42" s="344">
        <v>-4.0608138729509968E-2</v>
      </c>
      <c r="F42" s="34"/>
    </row>
    <row r="43" spans="1:6" ht="10.5" customHeight="1" x14ac:dyDescent="0.2">
      <c r="B43" s="33" t="s">
        <v>322</v>
      </c>
      <c r="C43" s="343">
        <v>790</v>
      </c>
      <c r="D43" s="222">
        <v>446</v>
      </c>
      <c r="E43" s="344">
        <v>-4.0097205346294018E-2</v>
      </c>
      <c r="F43" s="34"/>
    </row>
    <row r="44" spans="1:6" ht="10.5" customHeight="1" x14ac:dyDescent="0.2">
      <c r="B44" s="33" t="s">
        <v>324</v>
      </c>
      <c r="C44" s="343">
        <v>10137</v>
      </c>
      <c r="D44" s="222">
        <v>9855</v>
      </c>
      <c r="E44" s="344">
        <v>-1.1891997270689125E-2</v>
      </c>
      <c r="F44" s="34"/>
    </row>
    <row r="45" spans="1:6" ht="10.5" customHeight="1" x14ac:dyDescent="0.2">
      <c r="B45" s="33" t="s">
        <v>325</v>
      </c>
      <c r="C45" s="343">
        <v>10696</v>
      </c>
      <c r="D45" s="222">
        <v>9988</v>
      </c>
      <c r="E45" s="344">
        <v>-1.072881982981877E-2</v>
      </c>
      <c r="F45" s="34"/>
    </row>
    <row r="46" spans="1:6" ht="10.5" customHeight="1" x14ac:dyDescent="0.2">
      <c r="B46" s="33" t="s">
        <v>320</v>
      </c>
      <c r="C46" s="343">
        <v>64658</v>
      </c>
      <c r="D46" s="222">
        <v>1386</v>
      </c>
      <c r="E46" s="344">
        <v>-6.0558509865457855E-2</v>
      </c>
      <c r="F46" s="34"/>
    </row>
    <row r="47" spans="1:6" ht="10.5" customHeight="1" x14ac:dyDescent="0.2">
      <c r="B47" s="33" t="s">
        <v>321</v>
      </c>
      <c r="C47" s="343">
        <v>2839</v>
      </c>
      <c r="D47" s="222">
        <v>384</v>
      </c>
      <c r="E47" s="344">
        <v>4.8375184638109303E-2</v>
      </c>
      <c r="F47" s="34"/>
    </row>
    <row r="48" spans="1:6" ht="10.5" customHeight="1" x14ac:dyDescent="0.2">
      <c r="B48" s="33" t="s">
        <v>323</v>
      </c>
      <c r="C48" s="343">
        <v>23078</v>
      </c>
      <c r="D48" s="222">
        <v>6446</v>
      </c>
      <c r="E48" s="344">
        <v>-1.8750797227773286E-2</v>
      </c>
      <c r="F48" s="34"/>
    </row>
    <row r="49" spans="1:6" ht="10.5" customHeight="1" x14ac:dyDescent="0.2">
      <c r="B49" s="16" t="s">
        <v>196</v>
      </c>
      <c r="C49" s="343">
        <v>115654.8</v>
      </c>
      <c r="D49" s="222">
        <v>29221</v>
      </c>
      <c r="E49" s="344">
        <v>-4.1959440905267154E-2</v>
      </c>
      <c r="F49" s="34"/>
    </row>
    <row r="50" spans="1:6" s="28" customFormat="1" ht="10.5" customHeight="1" x14ac:dyDescent="0.2">
      <c r="A50" s="24"/>
      <c r="B50" s="16" t="s">
        <v>197</v>
      </c>
      <c r="C50" s="343">
        <v>11</v>
      </c>
      <c r="D50" s="222"/>
      <c r="E50" s="344">
        <v>-8.333333333333337E-2</v>
      </c>
      <c r="F50" s="27"/>
    </row>
    <row r="51" spans="1:6" ht="10.5" customHeight="1" x14ac:dyDescent="0.2">
      <c r="B51" s="16" t="s">
        <v>198</v>
      </c>
      <c r="C51" s="343">
        <v>1</v>
      </c>
      <c r="D51" s="222"/>
      <c r="E51" s="344"/>
      <c r="F51" s="34"/>
    </row>
    <row r="52" spans="1:6" ht="11.25" customHeight="1" x14ac:dyDescent="0.2">
      <c r="B52" s="16" t="s">
        <v>303</v>
      </c>
      <c r="C52" s="343"/>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112762</v>
      </c>
      <c r="D55" s="222">
        <v>200</v>
      </c>
      <c r="E55" s="179">
        <v>5.9823115313401676E-2</v>
      </c>
      <c r="F55" s="34"/>
    </row>
    <row r="56" spans="1:6" ht="10.5" customHeight="1" x14ac:dyDescent="0.2">
      <c r="B56" s="16" t="s">
        <v>169</v>
      </c>
      <c r="C56" s="30">
        <v>3777</v>
      </c>
      <c r="D56" s="222"/>
      <c r="E56" s="179">
        <v>-0.22650010239606799</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2087</v>
      </c>
      <c r="D59" s="222"/>
      <c r="E59" s="179">
        <v>1.3106796116504782E-2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2001</v>
      </c>
      <c r="D61" s="222"/>
      <c r="E61" s="179">
        <v>0.211992731677771</v>
      </c>
      <c r="F61" s="36"/>
    </row>
    <row r="62" spans="1:6" s="28" customFormat="1" ht="10.5" customHeight="1" x14ac:dyDescent="0.2">
      <c r="A62" s="24"/>
      <c r="B62" s="16" t="s">
        <v>200</v>
      </c>
      <c r="C62" s="30">
        <v>139</v>
      </c>
      <c r="D62" s="222"/>
      <c r="E62" s="179">
        <v>0.28703703703703698</v>
      </c>
      <c r="F62" s="36"/>
    </row>
    <row r="63" spans="1:6" s="28" customFormat="1" ht="10.5" customHeight="1" x14ac:dyDescent="0.2">
      <c r="A63" s="24"/>
      <c r="B63" s="16" t="s">
        <v>201</v>
      </c>
      <c r="C63" s="30">
        <v>479</v>
      </c>
      <c r="D63" s="222"/>
      <c r="E63" s="179">
        <v>3.9045553145336198E-2</v>
      </c>
      <c r="F63" s="36"/>
    </row>
    <row r="64" spans="1:6" s="28" customFormat="1" ht="10.5" customHeight="1" x14ac:dyDescent="0.2">
      <c r="A64" s="24"/>
      <c r="B64" s="16" t="s">
        <v>202</v>
      </c>
      <c r="C64" s="30">
        <v>16682</v>
      </c>
      <c r="D64" s="222"/>
      <c r="E64" s="179">
        <v>7.3556856940601101E-2</v>
      </c>
      <c r="F64" s="36"/>
    </row>
    <row r="65" spans="1:6" s="28" customFormat="1" ht="10.5" customHeight="1" x14ac:dyDescent="0.2">
      <c r="A65" s="24"/>
      <c r="B65" s="16" t="s">
        <v>203</v>
      </c>
      <c r="C65" s="30">
        <v>988</v>
      </c>
      <c r="D65" s="222"/>
      <c r="E65" s="179">
        <v>-5.4545454545454564E-2</v>
      </c>
      <c r="F65" s="36"/>
    </row>
    <row r="66" spans="1:6" s="28" customFormat="1" ht="10.5" customHeight="1" x14ac:dyDescent="0.2">
      <c r="A66" s="24"/>
      <c r="B66" s="16" t="s">
        <v>204</v>
      </c>
      <c r="C66" s="30">
        <v>1080</v>
      </c>
      <c r="D66" s="222"/>
      <c r="E66" s="179">
        <v>0.1020408163265305</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18907</v>
      </c>
      <c r="D69" s="222"/>
      <c r="E69" s="179">
        <v>-3.1633890441292722E-3</v>
      </c>
      <c r="F69" s="36"/>
    </row>
    <row r="70" spans="1:6" s="28" customFormat="1" ht="10.5" customHeight="1" x14ac:dyDescent="0.2">
      <c r="A70" s="24"/>
      <c r="B70" s="16" t="s">
        <v>23</v>
      </c>
      <c r="C70" s="30">
        <v>746</v>
      </c>
      <c r="D70" s="222"/>
      <c r="E70" s="179">
        <v>-0.23877551020408161</v>
      </c>
      <c r="F70" s="36"/>
    </row>
    <row r="71" spans="1:6" s="28" customFormat="1" ht="10.5" customHeight="1" x14ac:dyDescent="0.2">
      <c r="A71" s="24"/>
      <c r="B71" s="33" t="s">
        <v>193</v>
      </c>
      <c r="C71" s="30">
        <v>2300</v>
      </c>
      <c r="D71" s="222"/>
      <c r="E71" s="179">
        <v>0.26686863123106574</v>
      </c>
      <c r="F71" s="36"/>
    </row>
    <row r="72" spans="1:6" s="28" customFormat="1" ht="10.5" customHeight="1" x14ac:dyDescent="0.2">
      <c r="A72" s="24"/>
      <c r="B72" s="33" t="s">
        <v>194</v>
      </c>
      <c r="C72" s="30">
        <v>3587</v>
      </c>
      <c r="D72" s="222"/>
      <c r="E72" s="179">
        <v>1.7588652482269485E-2</v>
      </c>
      <c r="F72" s="36"/>
    </row>
    <row r="73" spans="1:6" s="28" customFormat="1" ht="10.5" customHeight="1" x14ac:dyDescent="0.2">
      <c r="A73" s="24"/>
      <c r="B73" s="33" t="s">
        <v>322</v>
      </c>
      <c r="C73" s="30">
        <v>25</v>
      </c>
      <c r="D73" s="222"/>
      <c r="E73" s="179">
        <v>0.13636363636363646</v>
      </c>
      <c r="F73" s="36"/>
    </row>
    <row r="74" spans="1:6" s="28" customFormat="1" ht="10.5" customHeight="1" x14ac:dyDescent="0.2">
      <c r="A74" s="24"/>
      <c r="B74" s="33" t="s">
        <v>324</v>
      </c>
      <c r="C74" s="30">
        <v>288</v>
      </c>
      <c r="D74" s="222"/>
      <c r="E74" s="179">
        <v>0.25764192139737996</v>
      </c>
      <c r="F74" s="36"/>
    </row>
    <row r="75" spans="1:6" s="28" customFormat="1" ht="10.5" customHeight="1" x14ac:dyDescent="0.2">
      <c r="A75" s="24"/>
      <c r="B75" s="33" t="s">
        <v>325</v>
      </c>
      <c r="C75" s="30">
        <v>73</v>
      </c>
      <c r="D75" s="222"/>
      <c r="E75" s="179">
        <v>-0.62944162436548223</v>
      </c>
      <c r="F75" s="36"/>
    </row>
    <row r="76" spans="1:6" s="28" customFormat="1" ht="10.5" customHeight="1" x14ac:dyDescent="0.2">
      <c r="A76" s="24"/>
      <c r="B76" s="33" t="s">
        <v>320</v>
      </c>
      <c r="C76" s="30">
        <v>606</v>
      </c>
      <c r="D76" s="222"/>
      <c r="E76" s="179">
        <v>-5.1643192488262879E-2</v>
      </c>
      <c r="F76" s="36"/>
    </row>
    <row r="77" spans="1:6" s="28" customFormat="1" ht="10.5" customHeight="1" x14ac:dyDescent="0.2">
      <c r="A77" s="24"/>
      <c r="B77" s="33" t="s">
        <v>321</v>
      </c>
      <c r="C77" s="30">
        <v>449</v>
      </c>
      <c r="D77" s="222"/>
      <c r="E77" s="179">
        <v>0.19733333333333336</v>
      </c>
      <c r="F77" s="36"/>
    </row>
    <row r="78" spans="1:6" s="28" customFormat="1" ht="10.5" customHeight="1" x14ac:dyDescent="0.2">
      <c r="A78" s="24"/>
      <c r="B78" s="33" t="s">
        <v>323</v>
      </c>
      <c r="C78" s="30">
        <v>2146</v>
      </c>
      <c r="D78" s="222"/>
      <c r="E78" s="179">
        <v>4.0232670867668352E-2</v>
      </c>
      <c r="F78" s="36"/>
    </row>
    <row r="79" spans="1:6" s="28" customFormat="1" ht="10.5" customHeight="1" x14ac:dyDescent="0.2">
      <c r="A79" s="24"/>
      <c r="B79" s="16" t="s">
        <v>195</v>
      </c>
      <c r="C79" s="30">
        <v>5887</v>
      </c>
      <c r="D79" s="222"/>
      <c r="E79" s="179">
        <v>0.10233124239303426</v>
      </c>
      <c r="F79" s="36"/>
    </row>
    <row r="80" spans="1:6" s="28" customFormat="1" ht="10.5" customHeight="1" x14ac:dyDescent="0.2">
      <c r="A80" s="24"/>
      <c r="B80" s="16" t="s">
        <v>196</v>
      </c>
      <c r="C80" s="30">
        <v>3</v>
      </c>
      <c r="D80" s="222"/>
      <c r="E80" s="179"/>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49</v>
      </c>
      <c r="D83" s="222"/>
      <c r="E83" s="344">
        <v>2.0833333333333259E-2</v>
      </c>
      <c r="F83" s="34"/>
    </row>
    <row r="84" spans="1:6" ht="10.5" customHeight="1" x14ac:dyDescent="0.2">
      <c r="B84" s="16" t="s">
        <v>201</v>
      </c>
      <c r="C84" s="343">
        <v>105</v>
      </c>
      <c r="D84" s="222"/>
      <c r="E84" s="344">
        <v>-0.16000000000000003</v>
      </c>
      <c r="F84" s="20"/>
    </row>
    <row r="85" spans="1:6" ht="10.5" customHeight="1" x14ac:dyDescent="0.2">
      <c r="B85" s="16" t="s">
        <v>202</v>
      </c>
      <c r="C85" s="343">
        <v>3325</v>
      </c>
      <c r="D85" s="222"/>
      <c r="E85" s="344">
        <v>9.6274315858885684E-2</v>
      </c>
      <c r="F85" s="34"/>
    </row>
    <row r="86" spans="1:6" ht="10.5" customHeight="1" x14ac:dyDescent="0.2">
      <c r="B86" s="16" t="s">
        <v>203</v>
      </c>
      <c r="C86" s="343">
        <v>419</v>
      </c>
      <c r="D86" s="222"/>
      <c r="E86" s="344">
        <v>0.58113207547169821</v>
      </c>
      <c r="F86" s="34"/>
    </row>
    <row r="87" spans="1:6" ht="10.5" customHeight="1" x14ac:dyDescent="0.2">
      <c r="B87" s="16" t="s">
        <v>204</v>
      </c>
      <c r="C87" s="343">
        <v>90</v>
      </c>
      <c r="D87" s="222"/>
      <c r="E87" s="344">
        <v>0.19999999999999996</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383209</v>
      </c>
      <c r="D90" s="222">
        <v>30862</v>
      </c>
      <c r="E90" s="346">
        <v>-4.1625297296756569E-2</v>
      </c>
      <c r="F90" s="47"/>
    </row>
    <row r="91" spans="1:6" s="28" customFormat="1" ht="10.5" customHeight="1" x14ac:dyDescent="0.2">
      <c r="A91" s="24"/>
      <c r="B91" s="16" t="s">
        <v>169</v>
      </c>
      <c r="C91" s="345">
        <v>5291</v>
      </c>
      <c r="D91" s="222"/>
      <c r="E91" s="346">
        <v>-0.21475215197387953</v>
      </c>
      <c r="F91" s="47"/>
    </row>
    <row r="92" spans="1:6" ht="10.5" customHeight="1" x14ac:dyDescent="0.2">
      <c r="B92" s="33" t="s">
        <v>193</v>
      </c>
      <c r="C92" s="345">
        <v>37903.800000000003</v>
      </c>
      <c r="D92" s="222">
        <v>753</v>
      </c>
      <c r="E92" s="346">
        <v>8.31622308618849E-2</v>
      </c>
      <c r="F92" s="47"/>
    </row>
    <row r="93" spans="1:6" ht="10.5" customHeight="1" x14ac:dyDescent="0.2">
      <c r="B93" s="33" t="s">
        <v>194</v>
      </c>
      <c r="C93" s="46">
        <v>115785</v>
      </c>
      <c r="D93" s="222">
        <v>28505</v>
      </c>
      <c r="E93" s="190">
        <v>-3.8905305797197642E-2</v>
      </c>
      <c r="F93" s="47"/>
    </row>
    <row r="94" spans="1:6" ht="10.5" customHeight="1" x14ac:dyDescent="0.2">
      <c r="B94" s="33" t="s">
        <v>322</v>
      </c>
      <c r="C94" s="46">
        <v>815</v>
      </c>
      <c r="D94" s="222">
        <v>446</v>
      </c>
      <c r="E94" s="190">
        <v>-3.5502958579881616E-2</v>
      </c>
      <c r="F94" s="47"/>
    </row>
    <row r="95" spans="1:6" ht="10.5" customHeight="1" x14ac:dyDescent="0.2">
      <c r="B95" s="33" t="s">
        <v>324</v>
      </c>
      <c r="C95" s="46">
        <v>10425</v>
      </c>
      <c r="D95" s="222">
        <v>9855</v>
      </c>
      <c r="E95" s="190">
        <v>-6.0068649885584025E-3</v>
      </c>
      <c r="F95" s="47"/>
    </row>
    <row r="96" spans="1:6" ht="10.5" customHeight="1" x14ac:dyDescent="0.2">
      <c r="B96" s="33" t="s">
        <v>325</v>
      </c>
      <c r="C96" s="46">
        <v>10769</v>
      </c>
      <c r="D96" s="222">
        <v>9988</v>
      </c>
      <c r="E96" s="190">
        <v>-2.1800345172131919E-2</v>
      </c>
      <c r="F96" s="47"/>
    </row>
    <row r="97" spans="2:6" ht="10.5" customHeight="1" x14ac:dyDescent="0.2">
      <c r="B97" s="33" t="s">
        <v>320</v>
      </c>
      <c r="C97" s="46">
        <v>65264</v>
      </c>
      <c r="D97" s="222">
        <v>1386</v>
      </c>
      <c r="E97" s="190">
        <v>-6.0476498956308911E-2</v>
      </c>
      <c r="F97" s="47"/>
    </row>
    <row r="98" spans="2:6" ht="10.5" customHeight="1" x14ac:dyDescent="0.2">
      <c r="B98" s="33" t="s">
        <v>321</v>
      </c>
      <c r="C98" s="46">
        <v>3288</v>
      </c>
      <c r="D98" s="222">
        <v>384</v>
      </c>
      <c r="E98" s="190">
        <v>6.6493674991890961E-2</v>
      </c>
      <c r="F98" s="47"/>
    </row>
    <row r="99" spans="2:6" ht="10.5" customHeight="1" x14ac:dyDescent="0.2">
      <c r="B99" s="33" t="s">
        <v>323</v>
      </c>
      <c r="C99" s="46">
        <v>25224</v>
      </c>
      <c r="D99" s="222">
        <v>6446</v>
      </c>
      <c r="E99" s="190">
        <v>-1.3994214682198414E-2</v>
      </c>
      <c r="F99" s="47"/>
    </row>
    <row r="100" spans="2:6" ht="10.5" customHeight="1" x14ac:dyDescent="0.2">
      <c r="B100" s="16" t="s">
        <v>195</v>
      </c>
      <c r="C100" s="46">
        <v>153688.79999999999</v>
      </c>
      <c r="D100" s="222">
        <v>29258</v>
      </c>
      <c r="E100" s="190">
        <v>-1.142921281968079E-2</v>
      </c>
      <c r="F100" s="47"/>
    </row>
    <row r="101" spans="2:6" ht="10.5" customHeight="1" x14ac:dyDescent="0.2">
      <c r="B101" s="16" t="s">
        <v>196</v>
      </c>
      <c r="C101" s="46">
        <v>14</v>
      </c>
      <c r="D101" s="222"/>
      <c r="E101" s="190">
        <v>-0.48148148148148151</v>
      </c>
      <c r="F101" s="47"/>
    </row>
    <row r="102" spans="2:6" ht="10.5" customHeight="1" x14ac:dyDescent="0.2">
      <c r="B102" s="16" t="s">
        <v>197</v>
      </c>
      <c r="C102" s="46">
        <v>1</v>
      </c>
      <c r="D102" s="222"/>
      <c r="E102" s="190"/>
      <c r="F102" s="47"/>
    </row>
    <row r="103" spans="2:6" ht="10.5" customHeight="1" x14ac:dyDescent="0.2">
      <c r="B103" s="16" t="s">
        <v>198</v>
      </c>
      <c r="C103" s="46"/>
      <c r="D103" s="222"/>
      <c r="E103" s="190"/>
      <c r="F103" s="47"/>
    </row>
    <row r="104" spans="2:6" ht="10.5" customHeight="1" x14ac:dyDescent="0.2">
      <c r="B104" s="16" t="s">
        <v>200</v>
      </c>
      <c r="C104" s="46">
        <v>188</v>
      </c>
      <c r="D104" s="222"/>
      <c r="E104" s="190">
        <v>0.20512820512820507</v>
      </c>
      <c r="F104" s="47"/>
    </row>
    <row r="105" spans="2:6" ht="10.5" customHeight="1" x14ac:dyDescent="0.2">
      <c r="B105" s="16" t="s">
        <v>201</v>
      </c>
      <c r="C105" s="46">
        <v>584</v>
      </c>
      <c r="D105" s="222"/>
      <c r="E105" s="190">
        <v>-3.4129692832765013E-3</v>
      </c>
      <c r="F105" s="47"/>
    </row>
    <row r="106" spans="2:6" ht="10.5" customHeight="1" x14ac:dyDescent="0.2">
      <c r="B106" s="16" t="s">
        <v>202</v>
      </c>
      <c r="C106" s="46">
        <v>20007</v>
      </c>
      <c r="D106" s="222"/>
      <c r="E106" s="190">
        <v>7.7266853327589979E-2</v>
      </c>
      <c r="F106" s="47"/>
    </row>
    <row r="107" spans="2:6" ht="10.5" customHeight="1" x14ac:dyDescent="0.2">
      <c r="B107" s="16" t="s">
        <v>203</v>
      </c>
      <c r="C107" s="46">
        <v>1407</v>
      </c>
      <c r="D107" s="222"/>
      <c r="E107" s="190">
        <v>7.4045801526717581E-2</v>
      </c>
      <c r="F107" s="47"/>
    </row>
    <row r="108" spans="2:6" ht="10.5" customHeight="1" x14ac:dyDescent="0.2">
      <c r="B108" s="16" t="s">
        <v>204</v>
      </c>
      <c r="C108" s="46">
        <v>1170</v>
      </c>
      <c r="D108" s="222"/>
      <c r="E108" s="190">
        <v>0.1090047393364928</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DE SEPTEMBRE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363133.97999999917</v>
      </c>
      <c r="D119" s="222">
        <v>11736.079999999998</v>
      </c>
      <c r="E119" s="239">
        <v>-2.0533626967661478E-3</v>
      </c>
      <c r="F119" s="20"/>
    </row>
    <row r="120" spans="1:6" ht="10.5" customHeight="1" x14ac:dyDescent="0.2">
      <c r="A120" s="2"/>
      <c r="B120" s="37" t="s">
        <v>206</v>
      </c>
      <c r="C120" s="238">
        <v>27</v>
      </c>
      <c r="D120" s="222"/>
      <c r="E120" s="239"/>
      <c r="F120" s="20"/>
    </row>
    <row r="121" spans="1:6" ht="10.5" customHeight="1" x14ac:dyDescent="0.2">
      <c r="A121" s="2"/>
      <c r="B121" s="37" t="s">
        <v>226</v>
      </c>
      <c r="C121" s="238">
        <v>659.7</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363822.67999999918</v>
      </c>
      <c r="D126" s="222">
        <v>11736.079999999998</v>
      </c>
      <c r="E126" s="239">
        <v>-7.9389386579095111E-3</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494692.42999999935</v>
      </c>
      <c r="D129" s="222">
        <v>5818.0900000000011</v>
      </c>
      <c r="E129" s="239">
        <v>0.18401885172586652</v>
      </c>
      <c r="F129" s="20"/>
    </row>
    <row r="130" spans="1:6" ht="10.5" customHeight="1" x14ac:dyDescent="0.2">
      <c r="A130" s="2"/>
      <c r="B130" s="37" t="s">
        <v>208</v>
      </c>
      <c r="C130" s="238">
        <v>5406.09</v>
      </c>
      <c r="D130" s="222">
        <v>3462.989999999998</v>
      </c>
      <c r="E130" s="239"/>
      <c r="F130" s="20"/>
    </row>
    <row r="131" spans="1:6" ht="10.5" customHeight="1" x14ac:dyDescent="0.2">
      <c r="A131" s="2"/>
      <c r="B131" s="37" t="s">
        <v>209</v>
      </c>
      <c r="C131" s="238">
        <v>313787.25000000006</v>
      </c>
      <c r="D131" s="222">
        <v>14549.259999999998</v>
      </c>
      <c r="E131" s="239">
        <v>-0.1061834281839098</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813886.7699999992</v>
      </c>
      <c r="D135" s="222">
        <v>23830.339999999997</v>
      </c>
      <c r="E135" s="239">
        <v>2.7967822858970814E-2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3248.8</v>
      </c>
      <c r="D138" s="222">
        <v>484</v>
      </c>
      <c r="E138" s="239">
        <v>0.14321908649447579</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3248.8</v>
      </c>
      <c r="D141" s="222">
        <v>484</v>
      </c>
      <c r="E141" s="239">
        <v>0.14321908649447579</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8200.85</v>
      </c>
      <c r="D144" s="222"/>
      <c r="E144" s="239">
        <v>0.13000613171474429</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8200.85</v>
      </c>
      <c r="D147" s="222"/>
      <c r="E147" s="182">
        <v>0.13000613171474429</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3971.94</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3971.94</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294.70000000000005</v>
      </c>
      <c r="D155" s="222"/>
      <c r="E155" s="182">
        <v>-0.18241087529477029</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294.70000000000005</v>
      </c>
      <c r="D157" s="222"/>
      <c r="E157" s="182">
        <v>-0.18241087529477029</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5</v>
      </c>
      <c r="D160" s="222"/>
      <c r="E160" s="182">
        <v>0.25</v>
      </c>
      <c r="F160" s="59"/>
    </row>
    <row r="161" spans="1:6" s="57" customFormat="1" ht="10.5" customHeight="1" x14ac:dyDescent="0.2">
      <c r="A161" s="6"/>
      <c r="B161" s="37" t="s">
        <v>205</v>
      </c>
      <c r="C161" s="55">
        <v>4849.7000000000016</v>
      </c>
      <c r="D161" s="222"/>
      <c r="E161" s="182">
        <v>-0.11364828484902745</v>
      </c>
      <c r="F161" s="56"/>
    </row>
    <row r="162" spans="1:6" s="57" customFormat="1" ht="10.5" customHeight="1" x14ac:dyDescent="0.2">
      <c r="A162" s="6"/>
      <c r="B162" s="37" t="s">
        <v>206</v>
      </c>
      <c r="C162" s="55">
        <v>6</v>
      </c>
      <c r="D162" s="222"/>
      <c r="E162" s="182">
        <v>-0.5</v>
      </c>
      <c r="F162" s="56"/>
    </row>
    <row r="163" spans="1:6" s="57" customFormat="1" ht="10.5" customHeight="1" x14ac:dyDescent="0.2">
      <c r="A163" s="6"/>
      <c r="B163" s="37" t="s">
        <v>226</v>
      </c>
      <c r="C163" s="55">
        <v>29</v>
      </c>
      <c r="D163" s="222"/>
      <c r="E163" s="182"/>
      <c r="F163" s="56"/>
    </row>
    <row r="164" spans="1:6" s="57" customFormat="1" ht="10.5" customHeight="1" x14ac:dyDescent="0.2">
      <c r="A164" s="6"/>
      <c r="B164" s="37" t="s">
        <v>207</v>
      </c>
      <c r="C164" s="55">
        <v>1820.9300000000003</v>
      </c>
      <c r="D164" s="222"/>
      <c r="E164" s="182">
        <v>2.3835737091271181E-3</v>
      </c>
      <c r="F164" s="56"/>
    </row>
    <row r="165" spans="1:6" s="57" customFormat="1" ht="10.5" customHeight="1" x14ac:dyDescent="0.2">
      <c r="A165" s="6"/>
      <c r="B165" s="37" t="s">
        <v>208</v>
      </c>
      <c r="C165" s="55"/>
      <c r="D165" s="222"/>
      <c r="E165" s="182"/>
      <c r="F165" s="56"/>
    </row>
    <row r="166" spans="1:6" s="57" customFormat="1" ht="10.5" customHeight="1" x14ac:dyDescent="0.2">
      <c r="A166" s="6"/>
      <c r="B166" s="37" t="s">
        <v>209</v>
      </c>
      <c r="C166" s="55">
        <v>406.48</v>
      </c>
      <c r="D166" s="222"/>
      <c r="E166" s="182">
        <v>4.1989233529864167E-2</v>
      </c>
      <c r="F166" s="56"/>
    </row>
    <row r="167" spans="1:6" s="57" customFormat="1" ht="10.5" customHeight="1" x14ac:dyDescent="0.2">
      <c r="A167" s="6"/>
      <c r="B167" s="37" t="s">
        <v>210</v>
      </c>
      <c r="C167" s="55"/>
      <c r="D167" s="222"/>
      <c r="E167" s="182"/>
      <c r="F167" s="56"/>
    </row>
    <row r="168" spans="1:6" s="57" customFormat="1" ht="10.5" customHeight="1" x14ac:dyDescent="0.2">
      <c r="A168" s="6"/>
      <c r="B168" s="37" t="s">
        <v>211</v>
      </c>
      <c r="C168" s="55">
        <v>6179.6500000000005</v>
      </c>
      <c r="D168" s="222"/>
      <c r="E168" s="182">
        <v>0.15860472092543643</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13300.760000000004</v>
      </c>
      <c r="D170" s="222"/>
      <c r="E170" s="182">
        <v>2.0471952818528427E-2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1207089.4999999986</v>
      </c>
      <c r="D172" s="222">
        <v>36050.419999999991</v>
      </c>
      <c r="E172" s="182">
        <v>2.1082806873195192E-2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22873.649999999998</v>
      </c>
      <c r="D176" s="222">
        <v>1208.6500000000001</v>
      </c>
      <c r="E176" s="182">
        <v>-2.5361276756210804E-2</v>
      </c>
      <c r="F176" s="59"/>
    </row>
    <row r="177" spans="1:10" s="60" customFormat="1" ht="10.5" customHeight="1" x14ac:dyDescent="0.2">
      <c r="A177" s="24"/>
      <c r="B177" s="37" t="s">
        <v>214</v>
      </c>
      <c r="C177" s="55">
        <v>32105344</v>
      </c>
      <c r="D177" s="222">
        <v>4630849</v>
      </c>
      <c r="E177" s="182">
        <v>-4.0158925616148311E-2</v>
      </c>
      <c r="F177" s="59"/>
    </row>
    <row r="178" spans="1:10" s="60" customFormat="1" ht="10.5" customHeight="1" x14ac:dyDescent="0.2">
      <c r="A178" s="24"/>
      <c r="B178" s="37" t="s">
        <v>215</v>
      </c>
      <c r="C178" s="55">
        <v>8426.75</v>
      </c>
      <c r="D178" s="222">
        <v>536.75</v>
      </c>
      <c r="E178" s="182">
        <v>-0.12910810252170324</v>
      </c>
      <c r="F178" s="59"/>
    </row>
    <row r="179" spans="1:10" s="60" customFormat="1" ht="10.5" customHeight="1" x14ac:dyDescent="0.2">
      <c r="A179" s="24"/>
      <c r="B179" s="37" t="s">
        <v>216</v>
      </c>
      <c r="C179" s="55">
        <v>15439.5</v>
      </c>
      <c r="D179" s="222">
        <v>1497</v>
      </c>
      <c r="E179" s="182">
        <v>-9.5518453427064998E-2</v>
      </c>
      <c r="F179" s="59"/>
    </row>
    <row r="180" spans="1:10" s="60" customFormat="1" ht="10.5" customHeight="1" x14ac:dyDescent="0.2">
      <c r="A180" s="24"/>
      <c r="B180" s="37" t="s">
        <v>217</v>
      </c>
      <c r="C180" s="55">
        <v>84709.300000000061</v>
      </c>
      <c r="D180" s="222">
        <v>5330.1</v>
      </c>
      <c r="E180" s="182">
        <v>-6.0795453285525158E-2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32236793.199999999</v>
      </c>
      <c r="D186" s="342">
        <v>4639421.5</v>
      </c>
      <c r="E186" s="194">
        <v>-4.0257756677742229E-2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Tousrisques_mnt</vt:lpstr>
      <vt:lpstr>Maladie_nbre</vt:lpstr>
      <vt:lpstr>Maternité_nbre</vt:lpstr>
      <vt:lpstr>AT_nbre</vt:lpstr>
      <vt:lpstr>Tousrisques_nbre</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2024-11-05T09:48:38Z</dcterms:modified>
</cp:coreProperties>
</file>