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Default Extension="svg" ContentType="image/svg+xml"/>
  <Default Extension="png" ContentType="image/png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2.xml" ContentType="application/xml"/>
  <Override PartName="/customXml/itemProps21.xml" ContentType="application/vnd.openxmlformats-officedocument.customXmlProperties+xml"/>
  <Override PartName="/xl/theme/theme11.xml" ContentType="application/vnd.openxmlformats-officedocument.theme+xml"/>
  <Override PartName="/customXml/item12.xml" ContentType="application/xml"/>
  <Override PartName="/customXml/itemProps12.xml" ContentType="application/vnd.openxmlformats-officedocument.customXmlProperties+xml"/>
  <Override PartName="/xl/worksheets/sheet2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33.xml" ContentType="application/xml"/>
  <Override PartName="/customXml/itemProps33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codeName="ThisWorkbook"/>
  <bookViews>
    <workbookView xWindow="-108" yWindow="-108" windowWidth="23256" windowHeight="12720" xr2:uid="{00000000-000D-0000-FFFF-FFFF00000000}"/>
  </bookViews>
  <sheets>
    <sheet name="Grocery list" sheetId="1" r:id="rId1"/>
    <sheet name="calculations" sheetId="2" state="hidden" r:id="rId2"/>
  </sheets>
  <definedNames>
    <definedName name="GroceryTotal">calculations!$L$4</definedName>
    <definedName name="_xlnm.Print_Titles" localSheetId="0">'Grocery list'!$4:$4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L19" i="1"/>
  <c r="L16" i="1"/>
  <c r="I8" i="1" l="1"/>
  <c r="I9" i="1"/>
  <c r="E6" i="2" l="1" a="1"/>
  <c r="E6" i="2" s="1"/>
  <c r="I6" i="1" l="1"/>
  <c r="I7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E7" i="2" l="1" a="1"/>
  <c r="E7" i="2" s="1"/>
  <c r="F6" i="2"/>
  <c r="G6" i="2" s="1"/>
  <c r="L4" i="2"/>
  <c r="L20" i="1" s="1"/>
  <c r="E8" i="2" l="1" a="1"/>
  <c r="E8" i="2" s="1"/>
  <c r="F8" i="2" s="1"/>
  <c r="G8" i="2" s="1"/>
  <c r="F7" i="2"/>
  <c r="G7" i="2" s="1"/>
  <c r="E9" i="2" l="1" a="1"/>
  <c r="E9" i="2" s="1"/>
  <c r="F9" i="2" s="1"/>
  <c r="G9" i="2" s="1"/>
  <c r="E10" i="2" l="1" a="1"/>
  <c r="E10" i="2" s="1"/>
  <c r="E11" i="2" s="1" a="1"/>
  <c r="E11" i="2" s="1"/>
  <c r="F11" i="2" s="1"/>
  <c r="G11" i="2" s="1"/>
  <c r="E12" i="2" l="1" a="1"/>
  <c r="E12" i="2" s="1"/>
  <c r="F12" i="2" s="1"/>
  <c r="G12" i="2" s="1"/>
  <c r="F10" i="2"/>
  <c r="G10" i="2" s="1"/>
  <c r="E13" i="2" l="1" a="1"/>
  <c r="E13" i="2" s="1"/>
  <c r="F13" i="2" s="1"/>
  <c r="G13" i="2" s="1"/>
  <c r="E14" i="2" l="1" a="1"/>
  <c r="E14" i="2" s="1"/>
  <c r="F14" i="2" s="1"/>
  <c r="G14" i="2" s="1"/>
  <c r="E15" i="2" l="1" a="1"/>
  <c r="E15" i="2" s="1"/>
  <c r="F15" i="2" s="1"/>
  <c r="G15" i="2" s="1"/>
  <c r="E16" i="2" l="1" a="1"/>
  <c r="E16" i="2" s="1"/>
  <c r="F16" i="2" s="1"/>
  <c r="G16" i="2" s="1"/>
  <c r="E17" i="2" l="1" a="1"/>
  <c r="E17" i="2" s="1"/>
  <c r="F17" i="2" s="1"/>
  <c r="G17" i="2" s="1"/>
  <c r="E18" i="2" l="1" a="1"/>
  <c r="E18" i="2" s="1"/>
  <c r="F18" i="2" s="1"/>
  <c r="G18" i="2" s="1"/>
  <c r="E19" i="2" l="1" a="1"/>
  <c r="E19" i="2" s="1"/>
  <c r="F19" i="2" s="1"/>
  <c r="G19" i="2" s="1"/>
  <c r="E20" i="2" l="1" a="1"/>
  <c r="E20" i="2" s="1"/>
  <c r="F20" i="2" s="1"/>
  <c r="G20" i="2" s="1"/>
  <c r="E21" i="2" l="1" a="1"/>
  <c r="E21" i="2" s="1"/>
  <c r="F21" i="2" s="1"/>
  <c r="G21" i="2" s="1"/>
  <c r="H9" i="2" s="1"/>
  <c r="I9" i="2" s="1"/>
  <c r="K9" i="2" l="1"/>
  <c r="J9" i="2"/>
  <c r="M9" i="2" s="1"/>
  <c r="H6" i="2"/>
  <c r="I6" i="2" s="1"/>
  <c r="K6" i="2" s="1"/>
  <c r="H8" i="2"/>
  <c r="I8" i="2" s="1"/>
  <c r="J8" i="2" s="1"/>
  <c r="H7" i="2"/>
  <c r="I7" i="2" s="1"/>
  <c r="K7" i="2" s="1"/>
  <c r="L13" i="1" l="1"/>
  <c r="L9" i="2"/>
  <c r="L14" i="1" s="1"/>
  <c r="M8" i="2"/>
  <c r="L1" i="1"/>
  <c r="J6" i="2"/>
  <c r="J7" i="2"/>
  <c r="K8" i="2"/>
  <c r="L10" i="1" l="1"/>
  <c r="L8" i="2"/>
  <c r="L11" i="1" s="1"/>
  <c r="M7" i="2"/>
  <c r="M6" i="2"/>
  <c r="K3" i="2"/>
  <c r="L3" i="2" s="1"/>
  <c r="L17" i="1" s="1"/>
  <c r="L4" i="1" l="1"/>
  <c r="L6" i="2"/>
  <c r="L5" i="1" s="1"/>
  <c r="L7" i="1"/>
  <c r="L7" i="2"/>
  <c r="L8" i="1" s="1"/>
</calcChain>
</file>

<file path=xl/sharedStrings.xml><?xml version="1.0" encoding="utf-8"?>
<sst xmlns="http://schemas.openxmlformats.org/spreadsheetml/2006/main" count="91" uniqueCount="54">
  <si>
    <t>GROCERY LIST</t>
  </si>
  <si>
    <t>DONE</t>
  </si>
  <si>
    <t>ITEM</t>
  </si>
  <si>
    <t>STORE</t>
  </si>
  <si>
    <t>CATEGORY</t>
  </si>
  <si>
    <t>QTY</t>
  </si>
  <si>
    <t>UNIT</t>
  </si>
  <si>
    <t>UNIT PRICE</t>
  </si>
  <si>
    <t>TOTAL</t>
  </si>
  <si>
    <t>COMMENT</t>
  </si>
  <si>
    <t>Oranges</t>
  </si>
  <si>
    <t>Grocery</t>
  </si>
  <si>
    <t>Produce</t>
  </si>
  <si>
    <t>lbs</t>
  </si>
  <si>
    <t>Apples</t>
  </si>
  <si>
    <t>Orchard</t>
  </si>
  <si>
    <t>Have coupon</t>
  </si>
  <si>
    <t>Bananas</t>
  </si>
  <si>
    <t>bunch</t>
  </si>
  <si>
    <t>Lettuce</t>
  </si>
  <si>
    <t>Market</t>
  </si>
  <si>
    <t>head</t>
  </si>
  <si>
    <t>Tomatoes</t>
  </si>
  <si>
    <t>Squash</t>
  </si>
  <si>
    <t>each</t>
  </si>
  <si>
    <t>Celery</t>
  </si>
  <si>
    <t>Cucumber</t>
  </si>
  <si>
    <t>Mushrooms</t>
  </si>
  <si>
    <t>Large portabella</t>
  </si>
  <si>
    <t xml:space="preserve">Milk </t>
  </si>
  <si>
    <t>Home delivery</t>
  </si>
  <si>
    <t>Dairy</t>
  </si>
  <si>
    <t>gal</t>
  </si>
  <si>
    <t>Cheese</t>
  </si>
  <si>
    <t>Variety of block cheeses</t>
  </si>
  <si>
    <t>Eggs</t>
  </si>
  <si>
    <t>doz</t>
  </si>
  <si>
    <t>Cottage cheese</t>
  </si>
  <si>
    <t>16 oz</t>
  </si>
  <si>
    <t>Sour cream</t>
  </si>
  <si>
    <t>8 oz</t>
  </si>
  <si>
    <t>Yogurt</t>
  </si>
  <si>
    <t>Greek with honey</t>
  </si>
  <si>
    <t>Beef</t>
  </si>
  <si>
    <t>Meat</t>
  </si>
  <si>
    <t>Bacon wrapped filets</t>
  </si>
  <si>
    <t>Wild salmon</t>
  </si>
  <si>
    <t>Fish market</t>
  </si>
  <si>
    <t>Seafood</t>
  </si>
  <si>
    <t>Alaskan king crab legs</t>
  </si>
  <si>
    <t>***  Sheet to remain hidden ***</t>
  </si>
  <si>
    <t>OTHER TOTAL</t>
  </si>
  <si>
    <t>GROCERY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</si>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</sst>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  <numFmt numFmtId="168" formatCode="&quot;$&quot;#,##0.00"/>
    <numFmt numFmtId="169" formatCode="&quot;$&quot;#,##0"/>
    <numFmt numFmtId="170" formatCode="&quot; Done&quot;;&quot;&quot;;&quot;&quot;"/>
    <numFmt numFmtId="171" formatCode=";;;"/>
  </numFmts>
  <fonts count="21" x14ac:knownFonts="1">
    <font>
      <sz val="11"/>
      <color theme="3"/>
      <name val="Malgun Gothic"/>
      <family val="2"/>
      <scheme val="minor"/>
    </font>
    <font>
      <sz val="11"/>
      <color theme="1"/>
      <name val="Malgun Gothic"/>
      <family val="2"/>
      <scheme val="minor"/>
    </font>
    <font>
      <sz val="11"/>
      <color theme="1"/>
      <name val="Malgun Gothic"/>
      <family val="2"/>
      <scheme val="minor"/>
    </font>
    <font>
      <sz val="11"/>
      <color theme="1"/>
      <name val="Malgun Gothic"/>
      <family val="2"/>
      <scheme val="minor"/>
    </font>
    <font>
      <sz val="36"/>
      <color theme="8"/>
      <name val="Meiryo"/>
      <family val="2"/>
      <scheme val="major"/>
    </font>
    <font>
      <b/>
      <sz val="13"/>
      <color theme="3"/>
      <name val="Malgun Gothic"/>
      <family val="2"/>
      <scheme val="minor"/>
    </font>
    <font>
      <b/>
      <sz val="11"/>
      <color theme="3"/>
      <name val="Malgun Gothic"/>
      <family val="2"/>
      <scheme val="minor"/>
    </font>
    <font>
      <b/>
      <sz val="11"/>
      <color theme="1"/>
      <name val="Malgun Gothic"/>
      <family val="2"/>
      <scheme val="minor"/>
    </font>
    <font>
      <sz val="11"/>
      <color theme="3"/>
      <name val="Malgun Gothic"/>
      <family val="2"/>
      <scheme val="minor"/>
    </font>
    <font>
      <i/>
      <sz val="11"/>
      <color theme="1" tint="0.34998626667073579"/>
      <name val="Malgun Gothic"/>
      <family val="2"/>
      <scheme val="minor"/>
    </font>
    <font>
      <sz val="11"/>
      <color theme="8" tint="0.89992980742820516"/>
      <name val="Malgun Gothic"/>
      <family val="2"/>
      <scheme val="minor"/>
    </font>
    <font>
      <sz val="11"/>
      <color theme="3"/>
      <name val="Meiryo"/>
      <family val="2"/>
      <scheme val="major"/>
    </font>
    <font>
      <sz val="36"/>
      <color theme="8"/>
      <name val="Malgun Gothic"/>
      <family val="2"/>
      <scheme val="minor"/>
    </font>
    <font>
      <sz val="28"/>
      <color theme="8"/>
      <name val="Malgun Gothic"/>
      <family val="2"/>
      <scheme val="minor"/>
    </font>
    <font>
      <b/>
      <sz val="36"/>
      <color theme="4" tint="-0.249977111117893"/>
      <name val="Meiryo"/>
      <family val="2"/>
      <charset val="128"/>
      <scheme val="major"/>
    </font>
    <font>
      <b/>
      <sz val="22"/>
      <color theme="3" tint="9.9978637043366805E-2"/>
      <name val="Meiryo"/>
      <family val="2"/>
      <charset val="128"/>
      <scheme val="major"/>
    </font>
    <font>
      <b/>
      <sz val="11"/>
      <color theme="1"/>
      <name val="Meiryo"/>
      <family val="2"/>
      <charset val="128"/>
      <scheme val="major"/>
    </font>
    <font>
      <b/>
      <sz val="20"/>
      <color theme="3"/>
      <name val="Meiryo"/>
      <family val="2"/>
      <charset val="128"/>
      <scheme val="major"/>
    </font>
    <font>
      <b/>
      <sz val="11"/>
      <color theme="3" tint="0.59999389629810485"/>
      <name val="Meiryo"/>
      <family val="2"/>
      <charset val="128"/>
      <scheme val="major"/>
    </font>
    <font>
      <b/>
      <sz val="20"/>
      <color theme="1"/>
      <name val="Meiryo"/>
      <family val="2"/>
      <charset val="128"/>
      <scheme val="major"/>
    </font>
    <font>
      <sz val="36"/>
      <color theme="1"/>
      <name val="Malgun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</borders>
  <cellStyleXfs count="18">
    <xf numFmtId="0" fontId="0" fillId="0" borderId="0" applyNumberFormat="0" applyFill="0" applyBorder="0" applyAlignment="0" applyProtection="0"/>
    <xf numFmtId="168" fontId="3" fillId="0" borderId="0" applyFont="0" applyFill="0" applyBorder="0" applyProtection="0">
      <alignment horizontal="right"/>
    </xf>
    <xf numFmtId="0" fontId="4" fillId="0" borderId="0" applyNumberFormat="0" applyFill="0" applyBorder="0" applyProtection="0"/>
    <xf numFmtId="0" fontId="11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8" fillId="3" borderId="0" applyNumberFormat="0" applyBorder="0" applyAlignment="0" applyProtection="0"/>
    <xf numFmtId="0" fontId="10" fillId="2" borderId="0" applyNumberFormat="0" applyBorder="0" applyAlignment="0" applyProtection="0"/>
    <xf numFmtId="0" fontId="8" fillId="0" borderId="0" applyNumberFormat="0" applyFill="0" applyBorder="0" applyProtection="0">
      <alignment horizontal="left" indent="1"/>
    </xf>
    <xf numFmtId="167" fontId="8" fillId="0" borderId="0" applyFill="0" applyBorder="0" applyAlignment="0" applyProtection="0"/>
    <xf numFmtId="165" fontId="8" fillId="0" borderId="0" applyFill="0" applyBorder="0" applyAlignment="0" applyProtection="0"/>
    <xf numFmtId="166" fontId="8" fillId="0" borderId="0" applyFill="0" applyBorder="0" applyAlignment="0" applyProtection="0"/>
    <xf numFmtId="164" fontId="8" fillId="0" borderId="0" applyFill="0" applyBorder="0" applyAlignment="0" applyProtection="0"/>
    <xf numFmtId="9" fontId="8" fillId="0" borderId="0" applyFill="0" applyBorder="0" applyAlignment="0" applyProtection="0"/>
    <xf numFmtId="0" fontId="5" fillId="0" borderId="3" applyNumberFormat="0" applyFill="0" applyAlignment="0" applyProtection="0"/>
    <xf numFmtId="0" fontId="6" fillId="0" borderId="2" applyNumberFormat="0" applyFill="0" applyAlignment="0" applyProtection="0"/>
    <xf numFmtId="0" fontId="8" fillId="5" borderId="1" applyNumberFormat="0" applyAlignment="0" applyProtection="0"/>
    <xf numFmtId="0" fontId="9" fillId="0" borderId="0" applyNumberFormat="0" applyFill="0" applyBorder="0" applyAlignment="0" applyProtection="0"/>
    <xf numFmtId="0" fontId="7" fillId="0" borderId="4" applyNumberFormat="0" applyFill="0" applyAlignment="0" applyProtection="0"/>
  </cellStyleXfs>
  <cellXfs count="48">
    <xf numFmtId="0" fontId="0" fillId="0" borderId="0" xfId="0"/>
    <xf numFmtId="168" fontId="0" fillId="0" borderId="0" xfId="1" applyFont="1">
      <alignment horizontal="right"/>
    </xf>
    <xf numFmtId="0" fontId="8" fillId="0" borderId="0" xfId="6" applyFont="1" applyFill="1" applyAlignment="1"/>
    <xf numFmtId="0" fontId="8" fillId="0" borderId="0" xfId="6" applyFont="1" applyFill="1" applyAlignment="1">
      <alignment horizontal="left"/>
    </xf>
    <xf numFmtId="0" fontId="8" fillId="0" borderId="0" xfId="0" applyFont="1" applyFill="1"/>
    <xf numFmtId="0" fontId="8" fillId="8" borderId="0" xfId="6" applyFont="1" applyFill="1" applyAlignment="1">
      <alignment horizontal="left"/>
    </xf>
    <xf numFmtId="0" fontId="12" fillId="0" borderId="0" xfId="2" applyFont="1" applyFill="1"/>
    <xf numFmtId="0" fontId="13" fillId="0" borderId="0" xfId="5" applyFont="1" applyFill="1" applyAlignment="1">
      <alignment horizontal="left"/>
    </xf>
    <xf numFmtId="0" fontId="12" fillId="0" borderId="0" xfId="5" applyFont="1" applyFill="1" applyAlignment="1">
      <alignment horizontal="left"/>
    </xf>
    <xf numFmtId="0" fontId="8" fillId="0" borderId="0" xfId="5" applyFill="1" applyAlignment="1">
      <alignment vertical="center"/>
    </xf>
    <xf numFmtId="0" fontId="8" fillId="0" borderId="0" xfId="0" applyFont="1" applyFill="1" applyAlignment="1">
      <alignment horizontal="left" vertical="center" indent="1"/>
    </xf>
    <xf numFmtId="0" fontId="8" fillId="0" borderId="0" xfId="5" applyFill="1" applyAlignment="1">
      <alignment horizontal="left" vertical="center"/>
    </xf>
    <xf numFmtId="0" fontId="8" fillId="0" borderId="0" xfId="0" applyFont="1" applyFill="1" applyAlignment="1">
      <alignment vertical="center"/>
    </xf>
    <xf numFmtId="170" fontId="2" fillId="0" borderId="0" xfId="0" applyNumberFormat="1" applyFont="1" applyFill="1" applyAlignment="1">
      <alignment horizontal="left" vertical="center"/>
    </xf>
    <xf numFmtId="0" fontId="2" fillId="0" borderId="0" xfId="4" applyFont="1" applyFill="1" applyAlignment="1">
      <alignment horizontal="left" vertical="center" indent="1"/>
    </xf>
    <xf numFmtId="0" fontId="2" fillId="0" borderId="0" xfId="5" applyFont="1" applyFill="1" applyAlignment="1">
      <alignment horizontal="left" vertical="center" indent="1"/>
    </xf>
    <xf numFmtId="168" fontId="2" fillId="0" borderId="0" xfId="1" applyFont="1" applyFill="1" applyAlignment="1">
      <alignment horizontal="left" vertical="center" indent="1"/>
    </xf>
    <xf numFmtId="0" fontId="2" fillId="0" borderId="0" xfId="7" applyFont="1" applyFill="1" applyAlignment="1">
      <alignment horizontal="left" vertical="center" indent="1"/>
    </xf>
    <xf numFmtId="0" fontId="8" fillId="0" borderId="0" xfId="5" applyFill="1"/>
    <xf numFmtId="0" fontId="8" fillId="0" borderId="0" xfId="5" applyFill="1" applyAlignment="1">
      <alignment horizontal="left"/>
    </xf>
    <xf numFmtId="0" fontId="14" fillId="0" borderId="0" xfId="5" applyFont="1" applyFill="1" applyAlignment="1">
      <alignment horizontal="left"/>
    </xf>
    <xf numFmtId="171" fontId="15" fillId="0" borderId="0" xfId="0" applyNumberFormat="1" applyFont="1" applyFill="1" applyAlignment="1">
      <alignment horizontal="left"/>
    </xf>
    <xf numFmtId="171" fontId="16" fillId="0" borderId="0" xfId="0" applyNumberFormat="1" applyFont="1" applyFill="1" applyAlignment="1">
      <alignment horizontal="left"/>
    </xf>
    <xf numFmtId="171" fontId="16" fillId="8" borderId="0" xfId="0" applyNumberFormat="1" applyFont="1" applyFill="1" applyAlignment="1">
      <alignment horizontal="left"/>
    </xf>
    <xf numFmtId="0" fontId="16" fillId="7" borderId="0" xfId="0" applyFont="1" applyFill="1" applyAlignment="1">
      <alignment horizontal="left" indent="1"/>
    </xf>
    <xf numFmtId="169" fontId="17" fillId="7" borderId="0" xfId="0" applyNumberFormat="1" applyFont="1" applyFill="1" applyBorder="1" applyAlignment="1">
      <alignment horizontal="left" indent="1"/>
    </xf>
    <xf numFmtId="171" fontId="16" fillId="0" borderId="0" xfId="0" applyNumberFormat="1" applyFont="1" applyFill="1" applyAlignment="1">
      <alignment horizontal="left" indent="1"/>
    </xf>
    <xf numFmtId="0" fontId="16" fillId="6" borderId="0" xfId="0" applyFont="1" applyFill="1" applyAlignment="1">
      <alignment horizontal="left" indent="1"/>
    </xf>
    <xf numFmtId="169" fontId="17" fillId="6" borderId="0" xfId="0" applyNumberFormat="1" applyFont="1" applyFill="1" applyAlignment="1">
      <alignment horizontal="left" indent="1"/>
    </xf>
    <xf numFmtId="0" fontId="16" fillId="10" borderId="0" xfId="0" applyFont="1" applyFill="1" applyAlignment="1">
      <alignment horizontal="left" indent="1"/>
    </xf>
    <xf numFmtId="169" fontId="17" fillId="10" borderId="0" xfId="0" applyNumberFormat="1" applyFont="1" applyFill="1" applyAlignment="1">
      <alignment horizontal="left" indent="1"/>
    </xf>
    <xf numFmtId="0" fontId="16" fillId="8" borderId="0" xfId="0" applyFont="1" applyFill="1" applyAlignment="1">
      <alignment horizontal="left" indent="1"/>
    </xf>
    <xf numFmtId="169" fontId="17" fillId="8" borderId="0" xfId="0" applyNumberFormat="1" applyFont="1" applyFill="1" applyAlignment="1">
      <alignment horizontal="left" indent="1"/>
    </xf>
    <xf numFmtId="0" fontId="16" fillId="9" borderId="0" xfId="0" applyFont="1" applyFill="1" applyAlignment="1">
      <alignment horizontal="left" indent="1"/>
    </xf>
    <xf numFmtId="169" fontId="17" fillId="9" borderId="0" xfId="0" applyNumberFormat="1" applyFont="1" applyFill="1" applyAlignment="1">
      <alignment horizontal="left" indent="1"/>
    </xf>
    <xf numFmtId="0" fontId="18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/>
    </xf>
    <xf numFmtId="168" fontId="0" fillId="0" borderId="0" xfId="0" applyNumberFormat="1"/>
    <xf numFmtId="169" fontId="0" fillId="0" borderId="0" xfId="0" applyNumberFormat="1"/>
    <xf numFmtId="0" fontId="0" fillId="4" borderId="0" xfId="0" applyFill="1"/>
    <xf numFmtId="168" fontId="7" fillId="0" borderId="0" xfId="1" applyFont="1" applyFill="1" applyAlignment="1">
      <alignment horizontal="left" vertical="center" indent="1"/>
    </xf>
    <xf numFmtId="0" fontId="16" fillId="4" borderId="0" xfId="0" applyFont="1" applyFill="1" applyBorder="1" applyAlignment="1">
      <alignment horizontal="left" indent="1"/>
    </xf>
    <xf numFmtId="169" fontId="19" fillId="4" borderId="0" xfId="0" applyNumberFormat="1" applyFont="1" applyFill="1" applyBorder="1" applyAlignment="1">
      <alignment horizontal="left" indent="1"/>
    </xf>
    <xf numFmtId="0" fontId="1" fillId="0" borderId="0" xfId="0" applyFont="1" applyFill="1" applyAlignment="1">
      <alignment horizontal="left"/>
    </xf>
    <xf numFmtId="0" fontId="20" fillId="0" borderId="0" xfId="2" applyFont="1" applyFill="1" applyAlignment="1">
      <alignment horizontal="left"/>
    </xf>
    <xf numFmtId="0" fontId="1" fillId="0" borderId="0" xfId="0" applyFont="1" applyFill="1" applyAlignment="1">
      <alignment horizontal="left" vertical="center" indent="1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Alignment="1">
      <alignment horizontal="left" vertical="center"/>
    </xf>
  </cellXfs>
  <cellStyles count="18">
    <cellStyle name="Comma" xfId="8" builtinId="3" customBuiltin="1"/>
    <cellStyle name="Comma [0]" xfId="9" builtinId="6" customBuiltin="1"/>
    <cellStyle name="Currency" xfId="10" builtinId="4" customBuiltin="1"/>
    <cellStyle name="Currency [0]" xfId="11" builtinId="7" customBuiltin="1"/>
    <cellStyle name="Currency Custom" xfId="1" xr:uid="{00000000-0005-0000-0000-000004000000}"/>
    <cellStyle name="Explanatory Text" xfId="16" builtinId="53" customBuiltin="1"/>
    <cellStyle name="Heading 1" xfId="2" builtinId="16" customBuiltin="1"/>
    <cellStyle name="Heading 2" xfId="13" builtinId="17" customBuiltin="1"/>
    <cellStyle name="Heading 3" xfId="14" builtinId="18" customBuiltin="1"/>
    <cellStyle name="Indent" xfId="7" xr:uid="{00000000-0005-0000-0000-000009000000}"/>
    <cellStyle name="Item" xfId="4" xr:uid="{00000000-0005-0000-0000-00000A000000}"/>
    <cellStyle name="Normal" xfId="0" builtinId="0" customBuiltin="1"/>
    <cellStyle name="Note" xfId="15" builtinId="10" customBuiltin="1"/>
    <cellStyle name="Percent" xfId="12" builtinId="5" customBuiltin="1"/>
    <cellStyle name="Purple Background" xfId="6" xr:uid="{00000000-0005-0000-0000-00000E000000}"/>
    <cellStyle name="Table Headers" xfId="3" xr:uid="{00000000-0005-0000-0000-00000F000000}"/>
    <cellStyle name="Total" xfId="17" builtinId="25" customBuiltin="1"/>
    <cellStyle name="White Background" xfId="5" xr:uid="{00000000-0005-0000-0000-000011000000}"/>
  </cellStyles>
  <dxfs count="14"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Malgun Gothic"/>
        <family val="2"/>
        <scheme val="minor"/>
      </font>
      <numFmt numFmtId="168" formatCode="&quot;$&quot;#,##0.00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Malgun Gothic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minor"/>
      </font>
      <numFmt numFmtId="170" formatCode="&quot; Done&quot;;&quot;&quot;;&quot;&quot;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algun Gothic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Malgun Gothic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ill>
        <patternFill>
          <fgColor theme="0" tint="-4.9989318521683403E-2"/>
          <bgColor theme="0" tint="-4.9989318521683403E-2"/>
        </patternFill>
      </fill>
    </dxf>
    <dxf>
      <font>
        <b/>
        <i val="0"/>
        <color theme="1"/>
      </font>
      <fill>
        <patternFill>
          <fgColor theme="4" tint="0.79998168889431442"/>
          <bgColor theme="4" tint="0.79998168889431442"/>
        </patternFill>
      </fill>
      <border>
        <left/>
        <right/>
        <top/>
        <bottom style="thin">
          <color theme="4"/>
        </bottom>
        <vertical style="thin">
          <color theme="4"/>
        </vertical>
        <horizontal/>
      </border>
    </dxf>
    <dxf>
      <fill>
        <patternFill patternType="none">
          <bgColor auto="1"/>
        </patternFill>
      </fill>
      <border>
        <left/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Grocery List" defaultPivotStyle="PivotStyleLight8">
    <tableStyle name="Grocery List" pivot="0" count="3" xr9:uid="{00000000-0011-0000-FFFF-FFFF00000000}">
      <tableStyleElement type="wholeTable" dxfId="13"/>
      <tableStyleElement type="headerRow" dxfId="12"/>
      <tableStyleElement type="first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2.xml" Id="rId8" /><Relationship Type="http://schemas.openxmlformats.org/officeDocument/2006/relationships/theme" Target="/xl/theme/theme11.xml" Id="rId3" /><Relationship Type="http://schemas.openxmlformats.org/officeDocument/2006/relationships/customXml" Target="/customXml/item12.xml" Id="rId7" /><Relationship Type="http://schemas.openxmlformats.org/officeDocument/2006/relationships/worksheet" Target="/xl/worksheets/sheet21.xml" Id="rId2" /><Relationship Type="http://schemas.openxmlformats.org/officeDocument/2006/relationships/worksheet" Target="/xl/worksheets/sheet12.xml" Id="rId1" /><Relationship Type="http://schemas.openxmlformats.org/officeDocument/2006/relationships/calcChain" Target="/xl/calcChain.xml" Id="rId6" /><Relationship Type="http://schemas.openxmlformats.org/officeDocument/2006/relationships/sharedStrings" Target="/xl/sharedStrings.xml" Id="rId5" /><Relationship Type="http://schemas.openxmlformats.org/officeDocument/2006/relationships/styles" Target="/xl/styles.xml" Id="rId4" /><Relationship Type="http://schemas.openxmlformats.org/officeDocument/2006/relationships/customXml" Target="/customXml/item33.xml" Id="rId9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2.svg" Id="rId2" /><Relationship Type="http://schemas.openxmlformats.org/officeDocument/2006/relationships/image" Target="/xl/media/image1.png" Id="rId1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15874</xdr:rowOff>
    </xdr:from>
    <xdr:to>
      <xdr:col>12</xdr:col>
      <xdr:colOff>0</xdr:colOff>
      <xdr:row>2</xdr:row>
      <xdr:rowOff>0</xdr:rowOff>
    </xdr:to>
    <xdr:pic>
      <xdr:nvPicPr>
        <xdr:cNvPr id="3" name="Graphic 2" descr="Outline drawings of various grocery items">
          <a:extLst>
            <a:ext uri="{FF2B5EF4-FFF2-40B4-BE49-F238E27FC236}">
              <a16:creationId xmlns:a16="http://schemas.microsoft.com/office/drawing/2014/main" id="{B437528B-4FDB-F4AA-F444-6B875FB091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4355" t="855" r="23113" b="729"/>
        <a:stretch/>
      </xdr:blipFill>
      <xdr:spPr>
        <a:xfrm>
          <a:off x="238125" y="265905"/>
          <a:ext cx="16609219" cy="2139158"/>
        </a:xfrm>
        <a:prstGeom prst="rect">
          <a:avLst/>
        </a:prstGeom>
      </xdr:spPr>
    </xdr:pic>
    <xdr:clientData/>
  </xdr:twoCellAnchor>
</xdr:wsDr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" displayName="List" ref="B4:J22" totalsRowShown="0" headerRowDxfId="10" dataDxfId="9" headerRowCellStyle="Normal" dataCellStyle="White Background">
  <autoFilter ref="B4:J2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DONE" dataDxfId="8" dataCellStyle="Normal"/>
    <tableColumn id="2" xr3:uid="{00000000-0010-0000-0000-000002000000}" name="ITEM" dataDxfId="7" dataCellStyle="Item"/>
    <tableColumn id="9" xr3:uid="{00000000-0010-0000-0000-000009000000}" name="STORE" dataDxfId="6" dataCellStyle="White Background"/>
    <tableColumn id="3" xr3:uid="{00000000-0010-0000-0000-000003000000}" name="CATEGORY" dataDxfId="5" dataCellStyle="White Background"/>
    <tableColumn id="4" xr3:uid="{00000000-0010-0000-0000-000004000000}" name="QTY" dataDxfId="4" dataCellStyle="White Background"/>
    <tableColumn id="8" xr3:uid="{00000000-0010-0000-0000-000008000000}" name="UNIT" dataDxfId="3" dataCellStyle="White Background"/>
    <tableColumn id="5" xr3:uid="{00000000-0010-0000-0000-000005000000}" name="UNIT PRICE" dataDxfId="2" dataCellStyle="Currency Custom"/>
    <tableColumn id="6" xr3:uid="{00000000-0010-0000-0000-000006000000}" name="TOTAL" dataDxfId="1" dataCellStyle="Currency Custom">
      <calculatedColumnFormula>IFERROR(List[[#This Row],[QTY]]*List[[#This Row],[UNIT PRICE]],"")</calculatedColumnFormula>
    </tableColumn>
    <tableColumn id="7" xr3:uid="{00000000-0010-0000-0000-000007000000}" name="COMMENT" dataDxfId="0" dataCellStyle="Indent"/>
  </tableColumns>
  <tableStyleInfo name="Grocery List" showFirstColumn="0" showLastColumn="0" showRowStripes="1" showColumnStripes="0"/>
  <extLst>
    <ext xmlns:x14="http://schemas.microsoft.com/office/spreadsheetml/2009/9/main" uri="{504A1905-F514-4f6f-8877-14C23A59335A}">
      <x14:table altTextSummary="Enter Item, Store type, Category, Quantity, Unit, Unit Price, and Comment in this table. Total is automatically calculated"/>
    </ext>
  </extLst>
</table>
</file>

<file path=xl/theme/theme11.xml><?xml version="1.0" encoding="utf-8"?>
<a:theme xmlns:a="http://schemas.openxmlformats.org/drawingml/2006/main" name="Office Theme">
  <a:themeElements>
    <a:clrScheme name="TM03427477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F6792A"/>
      </a:accent1>
      <a:accent2>
        <a:srgbClr val="F3E23B"/>
      </a:accent2>
      <a:accent3>
        <a:srgbClr val="C6265D"/>
      </a:accent3>
      <a:accent4>
        <a:srgbClr val="1D6759"/>
      </a:accent4>
      <a:accent5>
        <a:srgbClr val="E33A2C"/>
      </a:accent5>
      <a:accent6>
        <a:srgbClr val="F5ECD3"/>
      </a:accent6>
      <a:hlink>
        <a:srgbClr val="467886"/>
      </a:hlink>
      <a:folHlink>
        <a:srgbClr val="96607D"/>
      </a:folHlink>
    </a:clrScheme>
    <a:fontScheme name="Custom 42">
      <a:majorFont>
        <a:latin typeface="Meiryo"/>
        <a:ea typeface=""/>
        <a:cs typeface=""/>
      </a:majorFont>
      <a:minorFont>
        <a:latin typeface="Malgun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1.xml" Id="rId3" /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12.bin" Id="rId1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1.bin" Id="rId1" /></Relationships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M30"/>
  <sheetViews>
    <sheetView showGridLines="0" tabSelected="1" zoomScaleNormal="100" workbookViewId="0"/>
  </sheetViews>
  <sheetFormatPr defaultColWidth="8.59765625" defaultRowHeight="21" customHeight="1" x14ac:dyDescent="0.5"/>
  <cols>
    <col min="1" max="1" width="3.09765625" style="18" customWidth="1"/>
    <col min="2" max="2" width="12.09765625" style="19" customWidth="1"/>
    <col min="3" max="3" width="34.59765625" style="19" customWidth="1"/>
    <col min="4" max="5" width="21.09765625" style="19" customWidth="1"/>
    <col min="6" max="6" width="12.09765625" style="19" customWidth="1"/>
    <col min="7" max="7" width="14.3984375" style="19" customWidth="1"/>
    <col min="8" max="8" width="21.09765625" style="19" customWidth="1"/>
    <col min="9" max="9" width="14.3984375" style="19" customWidth="1"/>
    <col min="10" max="10" width="34.59765625" style="19" customWidth="1"/>
    <col min="11" max="11" width="3.09765625" style="19" customWidth="1"/>
    <col min="12" max="12" width="29" style="36" customWidth="1"/>
    <col min="13" max="13" width="3.09765625" style="43" customWidth="1"/>
    <col min="14" max="14" width="3.09765625" style="4" customWidth="1"/>
    <col min="15" max="16384" width="8.59765625" style="4"/>
  </cols>
  <sheetData>
    <row r="1" spans="1:13" ht="19.95" customHeight="1" x14ac:dyDescent="0.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22" t="str">
        <f>calculations!M9</f>
        <v>DAIRY TOTAL</v>
      </c>
      <c r="M1" s="43" t="s">
        <v>53</v>
      </c>
    </row>
    <row r="2" spans="1:13" ht="169.95" customHeight="1" x14ac:dyDescent="0.5">
      <c r="A2" s="2"/>
      <c r="B2" s="5"/>
      <c r="C2" s="5"/>
      <c r="D2" s="5"/>
      <c r="E2" s="5"/>
      <c r="F2" s="5"/>
      <c r="G2" s="5"/>
      <c r="H2" s="5"/>
      <c r="I2" s="5"/>
      <c r="J2" s="5"/>
      <c r="K2" s="5"/>
      <c r="L2" s="23"/>
    </row>
    <row r="3" spans="1:13" s="6" customFormat="1" ht="70.2" customHeight="1" x14ac:dyDescent="1.55">
      <c r="B3" s="20" t="s">
        <v>0</v>
      </c>
      <c r="C3" s="7"/>
      <c r="D3" s="8"/>
      <c r="E3" s="8"/>
      <c r="F3" s="8"/>
      <c r="G3" s="8"/>
      <c r="H3" s="8"/>
      <c r="I3" s="8"/>
      <c r="J3" s="8"/>
      <c r="K3" s="8"/>
      <c r="L3" s="21"/>
      <c r="M3" s="44"/>
    </row>
    <row r="4" spans="1:13" s="12" customFormat="1" ht="30" customHeight="1" x14ac:dyDescent="0.5">
      <c r="A4" s="9"/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1"/>
      <c r="L4" s="24" t="str">
        <f>calculations!M6</f>
        <v>SEAFOOD TOTAL</v>
      </c>
      <c r="M4" s="45"/>
    </row>
    <row r="5" spans="1:13" s="12" customFormat="1" ht="30" customHeight="1" x14ac:dyDescent="0.9">
      <c r="A5" s="9"/>
      <c r="B5" s="13">
        <v>1</v>
      </c>
      <c r="C5" s="14" t="s">
        <v>10</v>
      </c>
      <c r="D5" s="15" t="s">
        <v>11</v>
      </c>
      <c r="E5" s="15" t="s">
        <v>12</v>
      </c>
      <c r="F5" s="15">
        <v>2</v>
      </c>
      <c r="G5" s="15" t="s">
        <v>13</v>
      </c>
      <c r="H5" s="16">
        <v>2.99</v>
      </c>
      <c r="I5" s="40">
        <f>IFERROR(List[[#This Row],[QTY]]*List[[#This Row],[UNIT PRICE]],"")</f>
        <v>5.98</v>
      </c>
      <c r="J5" s="17"/>
      <c r="K5" s="11"/>
      <c r="L5" s="25">
        <f>calculations!L6</f>
        <v>109</v>
      </c>
      <c r="M5" s="46"/>
    </row>
    <row r="6" spans="1:13" s="12" customFormat="1" ht="30" customHeight="1" x14ac:dyDescent="0.5">
      <c r="A6" s="9"/>
      <c r="B6" s="13">
        <v>1</v>
      </c>
      <c r="C6" s="14" t="s">
        <v>14</v>
      </c>
      <c r="D6" s="15" t="s">
        <v>15</v>
      </c>
      <c r="E6" s="15" t="s">
        <v>12</v>
      </c>
      <c r="F6" s="15">
        <v>3</v>
      </c>
      <c r="G6" s="15" t="s">
        <v>13</v>
      </c>
      <c r="H6" s="16">
        <v>1.99</v>
      </c>
      <c r="I6" s="40">
        <f>IFERROR(List[[#This Row],[QTY]]*List[[#This Row],[UNIT PRICE]],"")</f>
        <v>5.97</v>
      </c>
      <c r="J6" s="17" t="s">
        <v>16</v>
      </c>
      <c r="K6" s="11"/>
      <c r="L6" s="26"/>
      <c r="M6" s="45"/>
    </row>
    <row r="7" spans="1:13" s="12" customFormat="1" ht="30" customHeight="1" x14ac:dyDescent="0.5">
      <c r="A7" s="9"/>
      <c r="B7" s="13"/>
      <c r="C7" s="14" t="s">
        <v>17</v>
      </c>
      <c r="D7" s="15" t="s">
        <v>11</v>
      </c>
      <c r="E7" s="15" t="s">
        <v>12</v>
      </c>
      <c r="F7" s="15">
        <v>1</v>
      </c>
      <c r="G7" s="15" t="s">
        <v>18</v>
      </c>
      <c r="H7" s="16">
        <v>3.99</v>
      </c>
      <c r="I7" s="40">
        <f>IFERROR(List[[#This Row],[QTY]]*List[[#This Row],[UNIT PRICE]],"")</f>
        <v>3.99</v>
      </c>
      <c r="J7" s="17"/>
      <c r="K7" s="11"/>
      <c r="L7" s="27" t="str">
        <f>calculations!M7</f>
        <v>MEAT TOTAL</v>
      </c>
      <c r="M7" s="45"/>
    </row>
    <row r="8" spans="1:13" s="12" customFormat="1" ht="30" customHeight="1" x14ac:dyDescent="0.9">
      <c r="A8" s="9"/>
      <c r="B8" s="13"/>
      <c r="C8" s="14" t="s">
        <v>19</v>
      </c>
      <c r="D8" s="15" t="s">
        <v>20</v>
      </c>
      <c r="E8" s="15" t="s">
        <v>12</v>
      </c>
      <c r="F8" s="15">
        <v>2</v>
      </c>
      <c r="G8" s="15" t="s">
        <v>21</v>
      </c>
      <c r="H8" s="16">
        <v>2.29</v>
      </c>
      <c r="I8" s="40">
        <f>IFERROR(List[[#This Row],[QTY]]*List[[#This Row],[UNIT PRICE]],"")</f>
        <v>4.58</v>
      </c>
      <c r="J8" s="17"/>
      <c r="K8" s="11"/>
      <c r="L8" s="28">
        <f>calculations!L7</f>
        <v>80</v>
      </c>
      <c r="M8" s="45"/>
    </row>
    <row r="9" spans="1:13" s="12" customFormat="1" ht="30" customHeight="1" x14ac:dyDescent="0.5">
      <c r="A9" s="9"/>
      <c r="B9" s="13"/>
      <c r="C9" s="14" t="s">
        <v>22</v>
      </c>
      <c r="D9" s="15" t="s">
        <v>20</v>
      </c>
      <c r="E9" s="15" t="s">
        <v>12</v>
      </c>
      <c r="F9" s="15">
        <v>4</v>
      </c>
      <c r="G9" s="15" t="s">
        <v>13</v>
      </c>
      <c r="H9" s="16">
        <v>3.49</v>
      </c>
      <c r="I9" s="40">
        <f>IFERROR(List[[#This Row],[QTY]]*List[[#This Row],[UNIT PRICE]],"")</f>
        <v>13.96</v>
      </c>
      <c r="J9" s="17"/>
      <c r="K9" s="11"/>
      <c r="L9" s="26"/>
      <c r="M9" s="45"/>
    </row>
    <row r="10" spans="1:13" s="12" customFormat="1" ht="30" customHeight="1" x14ac:dyDescent="0.5">
      <c r="A10" s="9"/>
      <c r="B10" s="13"/>
      <c r="C10" s="14" t="s">
        <v>23</v>
      </c>
      <c r="D10" s="15" t="s">
        <v>20</v>
      </c>
      <c r="E10" s="15" t="s">
        <v>12</v>
      </c>
      <c r="F10" s="15">
        <v>2</v>
      </c>
      <c r="G10" s="15" t="s">
        <v>24</v>
      </c>
      <c r="H10" s="16">
        <v>1.5</v>
      </c>
      <c r="I10" s="40">
        <f>IFERROR(List[[#This Row],[QTY]]*List[[#This Row],[UNIT PRICE]],"")</f>
        <v>3</v>
      </c>
      <c r="J10" s="17"/>
      <c r="K10" s="11"/>
      <c r="L10" s="29" t="str">
        <f>calculations!M8</f>
        <v>PRODUCE TOTAL</v>
      </c>
      <c r="M10" s="45"/>
    </row>
    <row r="11" spans="1:13" s="12" customFormat="1" ht="30" customHeight="1" x14ac:dyDescent="0.9">
      <c r="A11" s="9"/>
      <c r="B11" s="13"/>
      <c r="C11" s="14" t="s">
        <v>25</v>
      </c>
      <c r="D11" s="15" t="s">
        <v>11</v>
      </c>
      <c r="E11" s="15" t="s">
        <v>12</v>
      </c>
      <c r="F11" s="15">
        <v>2</v>
      </c>
      <c r="G11" s="15" t="s">
        <v>18</v>
      </c>
      <c r="H11" s="16">
        <v>1.99</v>
      </c>
      <c r="I11" s="40">
        <f>IFERROR(List[[#This Row],[QTY]]*List[[#This Row],[UNIT PRICE]],"")</f>
        <v>3.98</v>
      </c>
      <c r="J11" s="17"/>
      <c r="K11" s="11"/>
      <c r="L11" s="30">
        <f>calculations!L8</f>
        <v>45</v>
      </c>
      <c r="M11" s="45"/>
    </row>
    <row r="12" spans="1:13" s="12" customFormat="1" ht="30" customHeight="1" x14ac:dyDescent="0.5">
      <c r="A12" s="9"/>
      <c r="B12" s="13"/>
      <c r="C12" s="14" t="s">
        <v>26</v>
      </c>
      <c r="D12" s="15" t="s">
        <v>20</v>
      </c>
      <c r="E12" s="15" t="s">
        <v>12</v>
      </c>
      <c r="F12" s="15">
        <v>1</v>
      </c>
      <c r="G12" s="15" t="s">
        <v>13</v>
      </c>
      <c r="H12" s="16">
        <v>2.29</v>
      </c>
      <c r="I12" s="40">
        <f>IFERROR(List[[#This Row],[QTY]]*List[[#This Row],[UNIT PRICE]],"")</f>
        <v>2.29</v>
      </c>
      <c r="J12" s="17"/>
      <c r="K12" s="11"/>
      <c r="L12" s="26"/>
      <c r="M12" s="45"/>
    </row>
    <row r="13" spans="1:13" s="12" customFormat="1" ht="30" customHeight="1" x14ac:dyDescent="0.5">
      <c r="A13" s="9"/>
      <c r="B13" s="13"/>
      <c r="C13" s="14" t="s">
        <v>27</v>
      </c>
      <c r="D13" s="15" t="s">
        <v>11</v>
      </c>
      <c r="E13" s="15" t="s">
        <v>12</v>
      </c>
      <c r="F13" s="15">
        <v>0.5</v>
      </c>
      <c r="G13" s="15" t="s">
        <v>13</v>
      </c>
      <c r="H13" s="16">
        <v>2.25</v>
      </c>
      <c r="I13" s="40">
        <f>IFERROR(List[[#This Row],[QTY]]*List[[#This Row],[UNIT PRICE]],"")</f>
        <v>1.125</v>
      </c>
      <c r="J13" s="17" t="s">
        <v>28</v>
      </c>
      <c r="K13" s="11"/>
      <c r="L13" s="31" t="str">
        <f>calculations!M9</f>
        <v>DAIRY TOTAL</v>
      </c>
      <c r="M13" s="45"/>
    </row>
    <row r="14" spans="1:13" s="12" customFormat="1" ht="30" customHeight="1" x14ac:dyDescent="0.9">
      <c r="A14" s="9"/>
      <c r="B14" s="13"/>
      <c r="C14" s="14" t="s">
        <v>29</v>
      </c>
      <c r="D14" s="15" t="s">
        <v>30</v>
      </c>
      <c r="E14" s="15" t="s">
        <v>31</v>
      </c>
      <c r="F14" s="15">
        <v>2</v>
      </c>
      <c r="G14" s="15" t="s">
        <v>32</v>
      </c>
      <c r="H14" s="16">
        <v>3.99</v>
      </c>
      <c r="I14" s="40">
        <f>IFERROR(List[[#This Row],[QTY]]*List[[#This Row],[UNIT PRICE]],"")</f>
        <v>7.98</v>
      </c>
      <c r="J14" s="17"/>
      <c r="K14" s="11"/>
      <c r="L14" s="32">
        <f>calculations!L9</f>
        <v>37</v>
      </c>
      <c r="M14" s="45"/>
    </row>
    <row r="15" spans="1:13" s="12" customFormat="1" ht="30" customHeight="1" x14ac:dyDescent="0.5">
      <c r="A15" s="9"/>
      <c r="B15" s="13"/>
      <c r="C15" s="14" t="s">
        <v>33</v>
      </c>
      <c r="D15" s="15" t="s">
        <v>30</v>
      </c>
      <c r="E15" s="15" t="s">
        <v>31</v>
      </c>
      <c r="F15" s="15">
        <v>1</v>
      </c>
      <c r="G15" s="15" t="s">
        <v>13</v>
      </c>
      <c r="H15" s="16">
        <v>9.99</v>
      </c>
      <c r="I15" s="40">
        <f>IFERROR(List[[#This Row],[QTY]]*List[[#This Row],[UNIT PRICE]],"")</f>
        <v>9.99</v>
      </c>
      <c r="J15" s="17" t="s">
        <v>34</v>
      </c>
      <c r="K15" s="11"/>
      <c r="L15" s="26"/>
      <c r="M15" s="45"/>
    </row>
    <row r="16" spans="1:13" s="12" customFormat="1" ht="30" customHeight="1" x14ac:dyDescent="0.5">
      <c r="A16" s="9"/>
      <c r="B16" s="13"/>
      <c r="C16" s="14" t="s">
        <v>35</v>
      </c>
      <c r="D16" s="15" t="s">
        <v>30</v>
      </c>
      <c r="E16" s="15" t="s">
        <v>31</v>
      </c>
      <c r="F16" s="15">
        <v>2</v>
      </c>
      <c r="G16" s="15" t="s">
        <v>36</v>
      </c>
      <c r="H16" s="16">
        <v>3.5</v>
      </c>
      <c r="I16" s="40">
        <f>IFERROR(List[[#This Row],[QTY]]*List[[#This Row],[UNIT PRICE]],"")</f>
        <v>7</v>
      </c>
      <c r="J16" s="17"/>
      <c r="K16" s="11"/>
      <c r="L16" s="33" t="str">
        <f>calculations!M3</f>
        <v>OTHER TOTAL</v>
      </c>
      <c r="M16" s="45"/>
    </row>
    <row r="17" spans="1:13" s="12" customFormat="1" ht="30" customHeight="1" x14ac:dyDescent="0.9">
      <c r="A17" s="9"/>
      <c r="B17" s="13"/>
      <c r="C17" s="14" t="s">
        <v>37</v>
      </c>
      <c r="D17" s="15" t="s">
        <v>30</v>
      </c>
      <c r="E17" s="15" t="s">
        <v>31</v>
      </c>
      <c r="F17" s="15">
        <v>1</v>
      </c>
      <c r="G17" s="15" t="s">
        <v>38</v>
      </c>
      <c r="H17" s="16">
        <v>3.89</v>
      </c>
      <c r="I17" s="40">
        <f>IFERROR(List[[#This Row],[QTY]]*List[[#This Row],[UNIT PRICE]],"")</f>
        <v>3.89</v>
      </c>
      <c r="J17" s="17"/>
      <c r="K17" s="11"/>
      <c r="L17" s="34">
        <f>calculations!L3</f>
        <v>0</v>
      </c>
      <c r="M17" s="45"/>
    </row>
    <row r="18" spans="1:13" s="12" customFormat="1" ht="30" customHeight="1" x14ac:dyDescent="0.5">
      <c r="A18" s="9"/>
      <c r="B18" s="13"/>
      <c r="C18" s="14" t="s">
        <v>39</v>
      </c>
      <c r="D18" s="15" t="s">
        <v>30</v>
      </c>
      <c r="E18" s="15" t="s">
        <v>31</v>
      </c>
      <c r="F18" s="15">
        <v>1</v>
      </c>
      <c r="G18" s="15" t="s">
        <v>40</v>
      </c>
      <c r="H18" s="16">
        <v>2.99</v>
      </c>
      <c r="I18" s="40">
        <f>IFERROR(List[[#This Row],[QTY]]*List[[#This Row],[UNIT PRICE]],"")</f>
        <v>2.99</v>
      </c>
      <c r="J18" s="17"/>
      <c r="K18" s="11"/>
      <c r="L18" s="26"/>
      <c r="M18" s="45"/>
    </row>
    <row r="19" spans="1:13" s="12" customFormat="1" ht="30" customHeight="1" x14ac:dyDescent="0.5">
      <c r="A19" s="9"/>
      <c r="B19" s="13"/>
      <c r="C19" s="14" t="s">
        <v>41</v>
      </c>
      <c r="D19" s="15" t="s">
        <v>11</v>
      </c>
      <c r="E19" s="15" t="s">
        <v>31</v>
      </c>
      <c r="F19" s="15">
        <v>1</v>
      </c>
      <c r="G19" s="15" t="s">
        <v>38</v>
      </c>
      <c r="H19" s="16">
        <v>4.99</v>
      </c>
      <c r="I19" s="40">
        <f>IFERROR(List[[#This Row],[QTY]]*List[[#This Row],[UNIT PRICE]],"")</f>
        <v>4.99</v>
      </c>
      <c r="J19" s="17" t="s">
        <v>42</v>
      </c>
      <c r="K19" s="11"/>
      <c r="L19" s="41" t="str">
        <f>calculations!M4</f>
        <v>GROCERY TOTAL</v>
      </c>
      <c r="M19" s="46"/>
    </row>
    <row r="20" spans="1:13" s="12" customFormat="1" ht="30" customHeight="1" x14ac:dyDescent="0.9">
      <c r="A20" s="9"/>
      <c r="B20" s="13"/>
      <c r="C20" s="14" t="s">
        <v>43</v>
      </c>
      <c r="D20" s="15" t="s">
        <v>20</v>
      </c>
      <c r="E20" s="15" t="s">
        <v>44</v>
      </c>
      <c r="F20" s="15">
        <v>10</v>
      </c>
      <c r="G20" s="15" t="s">
        <v>13</v>
      </c>
      <c r="H20" s="16">
        <v>7.99</v>
      </c>
      <c r="I20" s="40">
        <f>IFERROR(List[[#This Row],[QTY]]*List[[#This Row],[UNIT PRICE]],"")</f>
        <v>79.900000000000006</v>
      </c>
      <c r="J20" s="17" t="s">
        <v>45</v>
      </c>
      <c r="K20" s="11"/>
      <c r="L20" s="42">
        <f>GroceryTotal</f>
        <v>271</v>
      </c>
      <c r="M20" s="46"/>
    </row>
    <row r="21" spans="1:13" s="12" customFormat="1" ht="30" customHeight="1" x14ac:dyDescent="0.4">
      <c r="A21" s="9"/>
      <c r="B21" s="13"/>
      <c r="C21" s="14" t="s">
        <v>46</v>
      </c>
      <c r="D21" s="15" t="s">
        <v>47</v>
      </c>
      <c r="E21" s="15" t="s">
        <v>48</v>
      </c>
      <c r="F21" s="15">
        <v>6</v>
      </c>
      <c r="G21" s="15" t="s">
        <v>13</v>
      </c>
      <c r="H21" s="16">
        <v>8.99</v>
      </c>
      <c r="I21" s="40">
        <f>IFERROR(List[[#This Row],[QTY]]*List[[#This Row],[UNIT PRICE]],"")</f>
        <v>53.94</v>
      </c>
      <c r="J21" s="17"/>
      <c r="K21" s="11"/>
      <c r="L21" s="35"/>
      <c r="M21" s="47"/>
    </row>
    <row r="22" spans="1:13" s="12" customFormat="1" ht="30" customHeight="1" x14ac:dyDescent="0.4">
      <c r="A22" s="9"/>
      <c r="B22" s="13"/>
      <c r="C22" s="14" t="s">
        <v>49</v>
      </c>
      <c r="D22" s="15" t="s">
        <v>47</v>
      </c>
      <c r="E22" s="15" t="s">
        <v>48</v>
      </c>
      <c r="F22" s="15">
        <v>5</v>
      </c>
      <c r="G22" s="15" t="s">
        <v>13</v>
      </c>
      <c r="H22" s="16">
        <v>10.99</v>
      </c>
      <c r="I22" s="40">
        <f>IFERROR(List[[#This Row],[QTY]]*List[[#This Row],[UNIT PRICE]],"")</f>
        <v>54.95</v>
      </c>
      <c r="J22" s="17"/>
      <c r="K22" s="11"/>
      <c r="L22" s="35"/>
      <c r="M22" s="47"/>
    </row>
    <row r="23" spans="1:13" s="12" customFormat="1" ht="30" customHeight="1" x14ac:dyDescent="0.4">
      <c r="A23" s="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35"/>
      <c r="M23" s="47"/>
    </row>
    <row r="24" spans="1:13" s="12" customFormat="1" ht="30" customHeight="1" x14ac:dyDescent="0.4">
      <c r="A24" s="9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35"/>
      <c r="M24" s="47"/>
    </row>
    <row r="25" spans="1:13" s="12" customFormat="1" ht="30" customHeight="1" x14ac:dyDescent="0.4">
      <c r="A25" s="9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35"/>
      <c r="M25" s="47"/>
    </row>
    <row r="26" spans="1:13" s="12" customFormat="1" ht="30" customHeight="1" x14ac:dyDescent="0.4">
      <c r="A26" s="9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35"/>
      <c r="M26" s="47"/>
    </row>
    <row r="27" spans="1:13" s="12" customFormat="1" ht="30" customHeight="1" x14ac:dyDescent="0.4">
      <c r="A27" s="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35"/>
      <c r="M27" s="47"/>
    </row>
    <row r="28" spans="1:13" s="12" customFormat="1" ht="30" customHeight="1" x14ac:dyDescent="0.4">
      <c r="A28" s="9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35"/>
      <c r="M28" s="47"/>
    </row>
    <row r="29" spans="1:13" s="12" customFormat="1" ht="30" customHeight="1" x14ac:dyDescent="0.4">
      <c r="A29" s="9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35"/>
      <c r="M29" s="47"/>
    </row>
    <row r="30" spans="1:13" s="12" customFormat="1" ht="30" customHeight="1" x14ac:dyDescent="0.4">
      <c r="A30" s="9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35"/>
      <c r="M30" s="47"/>
    </row>
  </sheetData>
  <dataValidations count="17">
    <dataValidation allowBlank="1" showInputMessage="1" showErrorMessage="1" prompt="Enter a number greater than 0 in this column under this heading to mark item as bought" sqref="B4" xr:uid="{00000000-0002-0000-0000-000002000000}"/>
    <dataValidation allowBlank="1" showInputMessage="1" showErrorMessage="1" prompt="Enter Item in this column under this heading" sqref="C4" xr:uid="{00000000-0002-0000-0000-000003000000}"/>
    <dataValidation allowBlank="1" showInputMessage="1" showErrorMessage="1" prompt="Enter Store type in this column under this heading" sqref="D4" xr:uid="{00000000-0002-0000-0000-000004000000}"/>
    <dataValidation allowBlank="1" showInputMessage="1" showErrorMessage="1" prompt="Enter Category in this column under this heading" sqref="E4" xr:uid="{00000000-0002-0000-0000-000005000000}"/>
    <dataValidation allowBlank="1" showInputMessage="1" showErrorMessage="1" prompt="Enter Quantity in this column under this heading" sqref="F4" xr:uid="{00000000-0002-0000-0000-000006000000}"/>
    <dataValidation allowBlank="1" showInputMessage="1" showErrorMessage="1" prompt="Enter Unit in this column under this heading" sqref="G4" xr:uid="{00000000-0002-0000-0000-000007000000}"/>
    <dataValidation allowBlank="1" showInputMessage="1" showErrorMessage="1" prompt="Enter Unit Price in this column under this heading" sqref="H4" xr:uid="{00000000-0002-0000-0000-000008000000}"/>
    <dataValidation allowBlank="1" showInputMessage="1" showErrorMessage="1" prompt="Total is automatically calculated in this column under this heading" sqref="I4" xr:uid="{00000000-0002-0000-0000-000009000000}"/>
    <dataValidation allowBlank="1" showInputMessage="1" showErrorMessage="1" prompt="Enter Comment in this column under this heading" sqref="J4" xr:uid="{00000000-0002-0000-0000-00000A000000}"/>
    <dataValidation allowBlank="1" showInputMessage="1" showErrorMessage="1" prompt="Title of this worksheet is in this cell" sqref="B3" xr:uid="{00000000-0002-0000-0000-000001000000}"/>
    <dataValidation allowBlank="1" showInputMessage="1" showErrorMessage="1" prompt="Use this worksheet to create a grocery list. Enter grocery details in the table starting in cell B4. Category totals are automatically updated in column L._x000a__x000a_To insert or delete rows, please use the Insert Table Rows or Delete Table Rows function." sqref="A1" xr:uid="{F32E9475-D2A8-4CE6-8E30-6E8AC85C9B74}"/>
    <dataValidation allowBlank="1" showInputMessage="1" showErrorMessage="1" prompt="Category with the highest price subtotal automatically appears here. Price subtotal is in below cell." sqref="L4" xr:uid="{B56AEA0C-F93D-44A8-A7FB-41981A1EF693}"/>
    <dataValidation allowBlank="1" showInputMessage="1" showErrorMessage="1" prompt="Category with the second highest price subtotal automatically appears here. Price subtotal is in below cell." sqref="L7" xr:uid="{855CCE33-4072-40FC-B957-52013974A135}"/>
    <dataValidation allowBlank="1" showInputMessage="1" showErrorMessage="1" prompt="Category with the third highest price subtotal automatically appears here. Price subtotal is in below cell." sqref="L10" xr:uid="{E72C545F-3216-40BE-928D-65954C5C4512}"/>
    <dataValidation allowBlank="1" showInputMessage="1" showErrorMessage="1" prompt="Category with the fourth highest price subtotal automatically appears here. Price subtotal is in below cell." sqref="L13" xr:uid="{B2789AE5-6AC2-4D47-B360-9B4218F312C0}"/>
    <dataValidation allowBlank="1" showInputMessage="1" showErrorMessage="1" prompt="Price subtotal for other items not included in the first four categories is automatically summed up in the cell below" sqref="L16" xr:uid="{EC7838AD-082F-4391-B236-4F5DADBF25B3}"/>
    <dataValidation allowBlank="1" showInputMessage="1" showErrorMessage="1" prompt="Total for all grocery items is calculated in the cell below" sqref="L19" xr:uid="{D4BE0142-F2BD-4B5F-A5A3-43DB8B4150C5}"/>
  </dataValidations>
  <printOptions horizontalCentered="1"/>
  <pageMargins left="0.3" right="0.3" top="0.5" bottom="0.5" header="0.3" footer="0.3"/>
  <pageSetup scale="41" fitToHeight="0" orientation="portrait" r:id="rId1"/>
  <headerFooter differentFirst="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7DFC9C84-28BF-44D2-94EA-43F4C08E96CD}">
            <x14:iconSet iconSet="3Symbols2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B5:B22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21"/>
  <sheetViews>
    <sheetView workbookViewId="0">
      <selection activeCell="M9" sqref="M9"/>
    </sheetView>
  </sheetViews>
  <sheetFormatPr defaultColWidth="8.59765625" defaultRowHeight="17.399999999999999" x14ac:dyDescent="0.4"/>
  <cols>
    <col min="5" max="5" width="18.59765625" customWidth="1"/>
    <col min="11" max="12" width="12.09765625" customWidth="1"/>
    <col min="13" max="13" width="14.5" customWidth="1"/>
  </cols>
  <sheetData>
    <row r="1" spans="1:13" x14ac:dyDescent="0.4">
      <c r="A1" t="s">
        <v>50</v>
      </c>
    </row>
    <row r="3" spans="1:13" x14ac:dyDescent="0.4">
      <c r="K3" s="37">
        <f>SUM(List[TOTAL])-SUM(K6:K9)</f>
        <v>0</v>
      </c>
      <c r="L3" s="38">
        <f>ROUND(K3,0)</f>
        <v>0</v>
      </c>
      <c r="M3" t="s">
        <v>51</v>
      </c>
    </row>
    <row r="4" spans="1:13" x14ac:dyDescent="0.4">
      <c r="L4" s="38">
        <f>ROUNDUP(SUM(List[TOTAL]),0)</f>
        <v>271</v>
      </c>
      <c r="M4" t="s">
        <v>52</v>
      </c>
    </row>
    <row r="6" spans="1:13" x14ac:dyDescent="0.4">
      <c r="E6" s="39" t="str">
        <f t="array" ref="E6">IFERROR(INDEX(List[CATEGORY],MATCH(,COUNTIF($E$5:E5,List[CATEGORY]),)),"")</f>
        <v>Produce</v>
      </c>
      <c r="F6">
        <f>SUMIFS(List[TOTAL],List[CATEGORY],E6)</f>
        <v>44.875</v>
      </c>
      <c r="G6">
        <f>F6+ROW()/1000000</f>
        <v>44.875005999999999</v>
      </c>
      <c r="H6">
        <f>LARGE($G$6:$G$21,1)</f>
        <v>108.89000900000001</v>
      </c>
      <c r="I6">
        <f>MATCH(H6,$G$6:$G$21,0)</f>
        <v>4</v>
      </c>
      <c r="J6" t="str">
        <f>INDEX($E$6:$E$21,$I6)</f>
        <v>Seafood</v>
      </c>
      <c r="K6" s="1">
        <f>INDEX($F$6:$F$21,$I6)</f>
        <v>108.89</v>
      </c>
      <c r="L6" s="38">
        <f>IF(M6="","", ROUND(K6,0))</f>
        <v>109</v>
      </c>
      <c r="M6" t="str">
        <f>IF(J6="","", UPPER(J6) &amp; " TOTAL")</f>
        <v>SEAFOOD TOTAL</v>
      </c>
    </row>
    <row r="7" spans="1:13" x14ac:dyDescent="0.4">
      <c r="E7" s="39" t="str">
        <f t="array" ref="E7">IFERROR(INDEX(List[CATEGORY],MATCH(,COUNTIF($E$5:E6,List[CATEGORY]),)),"")</f>
        <v>Dairy</v>
      </c>
      <c r="F7">
        <f>SUMIFS(List[TOTAL],List[CATEGORY],E7)</f>
        <v>36.840000000000003</v>
      </c>
      <c r="G7">
        <f t="shared" ref="G7:G21" si="0">F7+ROW()/1000000</f>
        <v>36.840007</v>
      </c>
      <c r="H7">
        <f>LARGE($G$6:$G$21,2)</f>
        <v>79.900008</v>
      </c>
      <c r="I7">
        <f>MATCH(H7,$G$6:$G$21,0)</f>
        <v>3</v>
      </c>
      <c r="J7" t="str">
        <f>INDEX($E$6:$E$21,$I7)</f>
        <v>Meat</v>
      </c>
      <c r="K7" s="1">
        <f>INDEX($F$6:$F$21,$I7)</f>
        <v>79.900000000000006</v>
      </c>
      <c r="L7" s="38">
        <f t="shared" ref="L7:L9" si="1">IF(M7="","", ROUND(K7,0))</f>
        <v>80</v>
      </c>
      <c r="M7" t="str">
        <f>IF(J7="","", UPPER(J7) &amp; " TOTAL")</f>
        <v>MEAT TOTAL</v>
      </c>
    </row>
    <row r="8" spans="1:13" x14ac:dyDescent="0.4">
      <c r="E8" s="39" t="str">
        <f t="array" ref="E8">IFERROR(INDEX(List[CATEGORY],MATCH(,COUNTIF($E$5:E7,List[CATEGORY]),)),"")</f>
        <v>Meat</v>
      </c>
      <c r="F8">
        <f>SUMIFS(List[TOTAL],List[CATEGORY],E8)</f>
        <v>79.900000000000006</v>
      </c>
      <c r="G8">
        <f t="shared" si="0"/>
        <v>79.900008</v>
      </c>
      <c r="H8">
        <f>LARGE($G$6:$G$21,3)</f>
        <v>44.875005999999999</v>
      </c>
      <c r="I8">
        <f>MATCH(H8,$G$6:$G$21,0)</f>
        <v>1</v>
      </c>
      <c r="J8" t="str">
        <f>INDEX($E$6:$E$21,$I8)</f>
        <v>Produce</v>
      </c>
      <c r="K8" s="1">
        <f>INDEX($F$6:$F$21,$I8)</f>
        <v>44.875</v>
      </c>
      <c r="L8" s="38">
        <f t="shared" si="1"/>
        <v>45</v>
      </c>
      <c r="M8" t="str">
        <f>IF(J8="","", UPPER(J8) &amp; " TOTAL")</f>
        <v>PRODUCE TOTAL</v>
      </c>
    </row>
    <row r="9" spans="1:13" x14ac:dyDescent="0.4">
      <c r="E9" s="39" t="str">
        <f t="array" ref="E9">IFERROR(INDEX(List[CATEGORY],MATCH(,COUNTIF($E$5:E8,List[CATEGORY]),)),"")</f>
        <v>Seafood</v>
      </c>
      <c r="F9">
        <f>SUMIFS(List[TOTAL],List[CATEGORY],E9)</f>
        <v>108.89</v>
      </c>
      <c r="G9">
        <f t="shared" si="0"/>
        <v>108.89000900000001</v>
      </c>
      <c r="H9">
        <f>LARGE($G$6:$G$21,4)</f>
        <v>36.840007</v>
      </c>
      <c r="I9">
        <f>MATCH(H9,$G$6:$G$21,0)</f>
        <v>2</v>
      </c>
      <c r="J9" t="str">
        <f>INDEX($E$6:$E$21,$I9)</f>
        <v>Dairy</v>
      </c>
      <c r="K9" s="1">
        <f>INDEX($F$6:$F$21,$I9)</f>
        <v>36.840000000000003</v>
      </c>
      <c r="L9" s="38">
        <f t="shared" si="1"/>
        <v>37</v>
      </c>
      <c r="M9" t="str">
        <f>IF(J9="","", UPPER(J9) &amp; " TOTAL")</f>
        <v>DAIRY TOTAL</v>
      </c>
    </row>
    <row r="10" spans="1:13" x14ac:dyDescent="0.4">
      <c r="E10" s="39" t="str">
        <f t="array" ref="E10">IFERROR(INDEX(List[CATEGORY],MATCH(,COUNTIF($E$5:E9,List[CATEGORY]),)),"")</f>
        <v/>
      </c>
      <c r="F10">
        <f>SUMIFS(List[TOTAL],List[CATEGORY],E10)</f>
        <v>0</v>
      </c>
      <c r="G10">
        <f t="shared" si="0"/>
        <v>1.0000000000000001E-5</v>
      </c>
      <c r="K10" s="1"/>
      <c r="L10" s="1"/>
    </row>
    <row r="11" spans="1:13" x14ac:dyDescent="0.4">
      <c r="E11" s="39" t="str">
        <f t="array" ref="E11">IFERROR(INDEX(List[CATEGORY],MATCH(,COUNTIF($E$5:E10,List[CATEGORY]),)),"")</f>
        <v/>
      </c>
      <c r="F11">
        <f>SUMIFS(List[TOTAL],List[CATEGORY],E11)</f>
        <v>0</v>
      </c>
      <c r="G11">
        <f t="shared" si="0"/>
        <v>1.1E-5</v>
      </c>
      <c r="K11" s="1"/>
      <c r="L11" s="1"/>
    </row>
    <row r="12" spans="1:13" x14ac:dyDescent="0.4">
      <c r="E12" s="39" t="str">
        <f t="array" ref="E12">IFERROR(INDEX(List[CATEGORY],MATCH(,COUNTIF($E$5:E11,List[CATEGORY]),)),"")</f>
        <v/>
      </c>
      <c r="F12">
        <f>SUMIFS(List[TOTAL],List[CATEGORY],E12)</f>
        <v>0</v>
      </c>
      <c r="G12">
        <f t="shared" si="0"/>
        <v>1.2E-5</v>
      </c>
      <c r="K12" s="1"/>
      <c r="L12" s="1"/>
    </row>
    <row r="13" spans="1:13" x14ac:dyDescent="0.4">
      <c r="E13" s="39" t="str">
        <f t="array" ref="E13">IFERROR(INDEX(List[CATEGORY],MATCH(,COUNTIF($E$5:E12,List[CATEGORY]),)),"")</f>
        <v/>
      </c>
      <c r="F13">
        <f>SUMIFS(List[TOTAL],List[CATEGORY],E13)</f>
        <v>0</v>
      </c>
      <c r="G13">
        <f t="shared" si="0"/>
        <v>1.2999999999999999E-5</v>
      </c>
      <c r="K13" s="1"/>
      <c r="L13" s="1"/>
    </row>
    <row r="14" spans="1:13" x14ac:dyDescent="0.4">
      <c r="E14" s="39" t="str">
        <f t="array" ref="E14">IFERROR(INDEX(List[CATEGORY],MATCH(,COUNTIF($E$5:E13,List[CATEGORY]),)),"")</f>
        <v/>
      </c>
      <c r="F14">
        <f>SUMIFS(List[TOTAL],List[CATEGORY],E14)</f>
        <v>0</v>
      </c>
      <c r="G14">
        <f t="shared" si="0"/>
        <v>1.4E-5</v>
      </c>
      <c r="K14" s="1"/>
      <c r="L14" s="1"/>
    </row>
    <row r="15" spans="1:13" x14ac:dyDescent="0.4">
      <c r="E15" s="39" t="str">
        <f t="array" ref="E15">IFERROR(INDEX(List[CATEGORY],MATCH(,COUNTIF($E$5:E14,List[CATEGORY]),)),"")</f>
        <v/>
      </c>
      <c r="F15">
        <f>SUMIFS(List[TOTAL],List[CATEGORY],E15)</f>
        <v>0</v>
      </c>
      <c r="G15">
        <f t="shared" si="0"/>
        <v>1.5E-5</v>
      </c>
      <c r="K15" s="1"/>
      <c r="L15" s="1"/>
    </row>
    <row r="16" spans="1:13" x14ac:dyDescent="0.4">
      <c r="E16" s="39" t="str">
        <f t="array" ref="E16">IFERROR(INDEX(List[CATEGORY],MATCH(,COUNTIF($E$5:E15,List[CATEGORY]),)),"")</f>
        <v/>
      </c>
      <c r="F16">
        <f>SUMIFS(List[TOTAL],List[CATEGORY],E16)</f>
        <v>0</v>
      </c>
      <c r="G16">
        <f t="shared" si="0"/>
        <v>1.5999999999999999E-5</v>
      </c>
      <c r="K16" s="1"/>
      <c r="L16" s="1"/>
    </row>
    <row r="17" spans="5:12" x14ac:dyDescent="0.4">
      <c r="E17" s="39" t="str">
        <f t="array" ref="E17">IFERROR(INDEX(List[CATEGORY],MATCH(,COUNTIF($E$5:E16,List[CATEGORY]),)),"")</f>
        <v/>
      </c>
      <c r="F17">
        <f>SUMIFS(List[TOTAL],List[CATEGORY],E17)</f>
        <v>0</v>
      </c>
      <c r="G17">
        <f t="shared" si="0"/>
        <v>1.7E-5</v>
      </c>
      <c r="K17" s="1"/>
      <c r="L17" s="1"/>
    </row>
    <row r="18" spans="5:12" x14ac:dyDescent="0.4">
      <c r="E18" s="39" t="str">
        <f t="array" ref="E18">IFERROR(INDEX(List[CATEGORY],MATCH(,COUNTIF($E$5:E17,List[CATEGORY]),)),"")</f>
        <v/>
      </c>
      <c r="F18">
        <f>SUMIFS(List[TOTAL],List[CATEGORY],E18)</f>
        <v>0</v>
      </c>
      <c r="G18">
        <f t="shared" si="0"/>
        <v>1.8E-5</v>
      </c>
      <c r="K18" s="1"/>
      <c r="L18" s="1"/>
    </row>
    <row r="19" spans="5:12" x14ac:dyDescent="0.4">
      <c r="E19" s="39" t="str">
        <f t="array" ref="E19">IFERROR(INDEX(List[CATEGORY],MATCH(,COUNTIF($E$5:E18,List[CATEGORY]),)),"")</f>
        <v/>
      </c>
      <c r="F19">
        <f>SUMIFS(List[TOTAL],List[CATEGORY],E19)</f>
        <v>0</v>
      </c>
      <c r="G19">
        <f t="shared" si="0"/>
        <v>1.9000000000000001E-5</v>
      </c>
      <c r="K19" s="1"/>
      <c r="L19" s="1"/>
    </row>
    <row r="20" spans="5:12" x14ac:dyDescent="0.4">
      <c r="E20" s="39" t="str">
        <f t="array" ref="E20">IFERROR(INDEX(List[CATEGORY],MATCH(,COUNTIF($E$5:E19,List[CATEGORY]),)),"")</f>
        <v/>
      </c>
      <c r="F20">
        <f>SUMIFS(List[TOTAL],List[CATEGORY],E20)</f>
        <v>0</v>
      </c>
      <c r="G20">
        <f t="shared" si="0"/>
        <v>2.0000000000000002E-5</v>
      </c>
      <c r="K20" s="1"/>
      <c r="L20" s="1"/>
    </row>
    <row r="21" spans="5:12" x14ac:dyDescent="0.4">
      <c r="E21" s="39" t="str">
        <f t="array" ref="E21">IFERROR(INDEX(List[CATEGORY],MATCH(,COUNTIF($E$5:E20,List[CATEGORY]),)),"")</f>
        <v/>
      </c>
      <c r="F21">
        <f>SUMIFS(List[TOTAL],List[CATEGORY],E21)</f>
        <v>0</v>
      </c>
      <c r="G21">
        <f t="shared" si="0"/>
        <v>2.0999999999999999E-5</v>
      </c>
      <c r="K21" s="1"/>
      <c r="L21" s="1"/>
    </row>
  </sheetData>
  <pageMargins left="0.7" right="0.7" top="0.75" bottom="0.75" header="0.3" footer="0.3"/>
  <pageSetup orientation="portrait" r:id="rId1"/>
</worksheet>
</file>

<file path=customXml/_rels/item2.xml.rels>&#65279;<?xml version="1.0" encoding="utf-8"?><Relationships xmlns="http://schemas.openxmlformats.org/package/2006/relationships"><Relationship Type="http://schemas.openxmlformats.org/officeDocument/2006/relationships/customXmlProps" Target="/customXml/itemProps21.xml" Id="rId1" /></Relationships>
</file>

<file path=customXml/_rels/item12.xml.rels>&#65279;<?xml version="1.0" encoding="utf-8"?><Relationships xmlns="http://schemas.openxmlformats.org/package/2006/relationships"><Relationship Type="http://schemas.openxmlformats.org/officeDocument/2006/relationships/customXmlProps" Target="/customXml/itemProps12.xml" Id="rId1" /></Relationships>
</file>

<file path=customXml/_rels/item33.xml.rels>&#65279;<?xml version="1.0" encoding="utf-8"?><Relationships xmlns="http://schemas.openxmlformats.org/package/2006/relationships"><Relationship Type="http://schemas.openxmlformats.org/officeDocument/2006/relationships/customXmlProps" Target="/customXml/itemProps33.xml" Id="rId1" /></Relationship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2.xml><?xml version="1.0" encoding="utf-8"?>
<ds:datastoreItem xmlns:ds="http://schemas.openxmlformats.org/officeDocument/2006/customXml" ds:itemID="{E6A0CFEB-35C6-4C9C-B26D-0BEED62BF40B}"/>
</file>

<file path=customXml/itemProps21.xml><?xml version="1.0" encoding="utf-8"?>
<ds:datastoreItem xmlns:ds="http://schemas.openxmlformats.org/officeDocument/2006/customXml" ds:itemID="{F4ED0DEA-39B6-41FC-8749-D0AF226F2B62}"/>
</file>

<file path=customXml/itemProps33.xml><?xml version="1.0" encoding="utf-8"?>
<ds:datastoreItem xmlns:ds="http://schemas.openxmlformats.org/officeDocument/2006/customXml" ds:itemID="{683CD83E-BB99-46C0-B5EB-6CD59382EF97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TM03427477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ap:HeadingPairs>
  <ap:TitlesOfParts>
    <vt:vector baseType="lpstr" size="4">
      <vt:lpstr>Grocery list</vt:lpstr>
      <vt:lpstr>calculations</vt:lpstr>
      <vt:lpstr>GroceryTotal</vt:lpstr>
      <vt:lpstr>'Grocery list'!Print_Titles</vt:lpstr>
    </vt:vector>
  </ap:TitlesOfParts>
  <ap:Manager/>
  <ap:Company/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2023-09-09T03:24:18Z</dcterms:created>
  <dcterms:modified xsi:type="dcterms:W3CDTF">2023-10-09T05:07:05Z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