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" i="1"/>
  <c r="B21"/>
  <c r="B24"/>
  <c r="C17"/>
  <c r="B17"/>
  <c r="F8"/>
  <c r="D8"/>
  <c r="G8" s="1"/>
  <c r="B11"/>
  <c r="B9"/>
  <c r="F9" s="1"/>
  <c r="B4"/>
  <c r="G11"/>
  <c r="G2"/>
  <c r="D3"/>
  <c r="G3" s="1"/>
  <c r="D4"/>
  <c r="G4" s="1"/>
  <c r="D5"/>
  <c r="G5" s="1"/>
  <c r="D6"/>
  <c r="G6" s="1"/>
  <c r="D7"/>
  <c r="G7" s="1"/>
  <c r="D10"/>
  <c r="G10" s="1"/>
  <c r="D11"/>
  <c r="D2"/>
  <c r="F3"/>
  <c r="F4"/>
  <c r="F5"/>
  <c r="F6"/>
  <c r="B16" s="1"/>
  <c r="C16" s="1"/>
  <c r="F7"/>
  <c r="F10"/>
  <c r="F11"/>
  <c r="F2"/>
  <c r="D9" l="1"/>
  <c r="G9" s="1"/>
</calcChain>
</file>

<file path=xl/sharedStrings.xml><?xml version="1.0" encoding="utf-8"?>
<sst xmlns="http://schemas.openxmlformats.org/spreadsheetml/2006/main" count="27" uniqueCount="26">
  <si>
    <t>ADXL325</t>
  </si>
  <si>
    <t>PART</t>
  </si>
  <si>
    <t>Voltage</t>
  </si>
  <si>
    <t>Quantity</t>
  </si>
  <si>
    <t>ADXRS620</t>
  </si>
  <si>
    <t>THS4524</t>
  </si>
  <si>
    <t>OPA350</t>
  </si>
  <si>
    <t>HMC1053</t>
  </si>
  <si>
    <t>LMV324M</t>
  </si>
  <si>
    <t>TMS320F28035</t>
  </si>
  <si>
    <t>Current (mA)</t>
  </si>
  <si>
    <t>Power (mW)</t>
  </si>
  <si>
    <t>Total Current (mA)</t>
  </si>
  <si>
    <t>Total Power (mW)</t>
  </si>
  <si>
    <t>ADS1178 (Low-Power Mode, 5V line)</t>
  </si>
  <si>
    <t>ADS1178 (Low-Power Mode, 3.3V line)</t>
  </si>
  <si>
    <t>TOTAL 5V Current:</t>
  </si>
  <si>
    <t>TOTAL 3.3V Current:</t>
  </si>
  <si>
    <t>ANALOG BOARD 3.3V Current</t>
  </si>
  <si>
    <t>ANALOG BOARD 5V Current</t>
  </si>
  <si>
    <t>DIGITAL BOARD 3.3V Current</t>
  </si>
  <si>
    <t>DIGITAL BOARD 5V Current</t>
  </si>
  <si>
    <t>TPS-1.8</t>
  </si>
  <si>
    <t>ANALOG BOARD 1.8V current</t>
  </si>
  <si>
    <t>MCP1791T-5002E/DCCT-ND</t>
  </si>
  <si>
    <t>Max current 70mA, max power at 120 degrees F is 1.22 Watts, we are dissipating &lt; .6W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</si>
</sst>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E23" sqref="E23"/>
    </sheetView>
  </sheetViews>
  <sheetFormatPr defaultRowHeight="15"/>
  <cols>
    <col min="1" max="1" width="34" bestFit="1" customWidth="1"/>
    <col min="2" max="2" width="12.5703125" bestFit="1" customWidth="1"/>
    <col min="3" max="3" width="12.140625" bestFit="1" customWidth="1"/>
    <col min="4" max="4" width="25.85546875" customWidth="1"/>
    <col min="5" max="5" width="42.7109375" customWidth="1"/>
    <col min="6" max="6" width="17.7109375" bestFit="1" customWidth="1"/>
    <col min="7" max="7" width="17.42578125" bestFit="1" customWidth="1"/>
  </cols>
  <sheetData>
    <row r="1" spans="1:7">
      <c r="A1" s="1" t="s">
        <v>1</v>
      </c>
      <c r="B1" s="1" t="s">
        <v>10</v>
      </c>
      <c r="C1" s="1" t="s">
        <v>2</v>
      </c>
      <c r="D1" s="1" t="s">
        <v>11</v>
      </c>
      <c r="E1" s="1" t="s">
        <v>3</v>
      </c>
      <c r="F1" s="1" t="s">
        <v>12</v>
      </c>
      <c r="G1" s="1" t="s">
        <v>13</v>
      </c>
    </row>
    <row r="2" spans="1:7">
      <c r="A2" t="s">
        <v>0</v>
      </c>
      <c r="B2">
        <v>0.35</v>
      </c>
      <c r="C2">
        <v>3.3</v>
      </c>
      <c r="D2">
        <f>B2*C2</f>
        <v>1.1549999999999998</v>
      </c>
      <c r="E2">
        <v>1</v>
      </c>
      <c r="F2">
        <f>B2*E2</f>
        <v>0.35</v>
      </c>
      <c r="G2">
        <f>D2*E2</f>
        <v>1.1549999999999998</v>
      </c>
    </row>
    <row r="3" spans="1:7">
      <c r="A3" t="s">
        <v>4</v>
      </c>
      <c r="B3">
        <v>4.5</v>
      </c>
      <c r="C3">
        <v>5</v>
      </c>
      <c r="D3">
        <f t="shared" ref="D3:D7" si="0">B3*C3</f>
        <v>22.5</v>
      </c>
      <c r="E3">
        <v>3</v>
      </c>
      <c r="F3">
        <f t="shared" ref="F3:F7" si="1">B3*E3</f>
        <v>13.5</v>
      </c>
      <c r="G3">
        <f t="shared" ref="G3:G7" si="2">D3*E3</f>
        <v>67.5</v>
      </c>
    </row>
    <row r="4" spans="1:7">
      <c r="A4" t="s">
        <v>5</v>
      </c>
      <c r="B4">
        <f>1.2*4</f>
        <v>4.8</v>
      </c>
      <c r="C4">
        <v>5</v>
      </c>
      <c r="D4">
        <f t="shared" si="0"/>
        <v>24</v>
      </c>
      <c r="E4">
        <v>2</v>
      </c>
      <c r="F4">
        <f t="shared" si="1"/>
        <v>9.6</v>
      </c>
      <c r="G4">
        <f t="shared" si="2"/>
        <v>48</v>
      </c>
    </row>
    <row r="5" spans="1:7">
      <c r="A5" t="s">
        <v>6</v>
      </c>
      <c r="B5">
        <v>5.2</v>
      </c>
      <c r="C5">
        <v>5</v>
      </c>
      <c r="D5">
        <f t="shared" si="0"/>
        <v>26</v>
      </c>
      <c r="E5">
        <v>2</v>
      </c>
      <c r="F5">
        <f t="shared" si="1"/>
        <v>10.4</v>
      </c>
      <c r="G5">
        <f t="shared" si="2"/>
        <v>52</v>
      </c>
    </row>
    <row r="6" spans="1:7">
      <c r="A6" t="s">
        <v>22</v>
      </c>
      <c r="B6">
        <v>20</v>
      </c>
      <c r="C6">
        <v>3.3</v>
      </c>
      <c r="D6">
        <f t="shared" si="0"/>
        <v>66</v>
      </c>
      <c r="E6">
        <v>1</v>
      </c>
      <c r="F6">
        <f t="shared" si="1"/>
        <v>20</v>
      </c>
      <c r="G6">
        <f t="shared" si="2"/>
        <v>66</v>
      </c>
    </row>
    <row r="7" spans="1:7">
      <c r="A7" t="s">
        <v>14</v>
      </c>
      <c r="B7">
        <v>14</v>
      </c>
      <c r="C7">
        <v>5</v>
      </c>
      <c r="D7">
        <f t="shared" si="0"/>
        <v>70</v>
      </c>
      <c r="E7">
        <v>1</v>
      </c>
      <c r="F7">
        <f t="shared" si="1"/>
        <v>14</v>
      </c>
      <c r="G7">
        <f t="shared" si="2"/>
        <v>70</v>
      </c>
    </row>
    <row r="8" spans="1:7">
      <c r="A8" t="s">
        <v>15</v>
      </c>
      <c r="B8">
        <v>3.5000000000000003E-2</v>
      </c>
      <c r="C8">
        <v>3.3</v>
      </c>
      <c r="D8">
        <f t="shared" ref="D8" si="3">B8*C8</f>
        <v>0.11550000000000001</v>
      </c>
      <c r="E8">
        <v>1</v>
      </c>
      <c r="F8">
        <f t="shared" ref="F8" si="4">B8*E8</f>
        <v>3.5000000000000003E-2</v>
      </c>
      <c r="G8">
        <f t="shared" ref="G8" si="5">D8*E8</f>
        <v>0.11550000000000001</v>
      </c>
    </row>
    <row r="9" spans="1:7">
      <c r="A9" t="s">
        <v>7</v>
      </c>
      <c r="B9">
        <f>3.3/200*1000 + 10</f>
        <v>26.5</v>
      </c>
      <c r="C9">
        <v>3.3</v>
      </c>
      <c r="D9">
        <f>B9*C9</f>
        <v>87.449999999999989</v>
      </c>
      <c r="E9">
        <v>1</v>
      </c>
      <c r="F9">
        <f>B9*E9</f>
        <v>26.5</v>
      </c>
      <c r="G9">
        <f>D9*E9</f>
        <v>87.449999999999989</v>
      </c>
    </row>
    <row r="10" spans="1:7">
      <c r="A10" t="s">
        <v>8</v>
      </c>
      <c r="B10">
        <v>0.13</v>
      </c>
      <c r="C10">
        <v>3.3</v>
      </c>
      <c r="D10">
        <f>B10*C10</f>
        <v>0.42899999999999999</v>
      </c>
      <c r="E10">
        <v>1</v>
      </c>
      <c r="F10">
        <f>B10*E10</f>
        <v>0.13</v>
      </c>
      <c r="G10">
        <f>D10*E10</f>
        <v>0.42899999999999999</v>
      </c>
    </row>
    <row r="11" spans="1:7">
      <c r="A11" t="s">
        <v>9</v>
      </c>
      <c r="B11">
        <f>114-3-2-2-2-2-1-3-2.5-1.5</f>
        <v>95</v>
      </c>
      <c r="C11">
        <v>3.3</v>
      </c>
      <c r="D11">
        <f>B11*C11</f>
        <v>313.5</v>
      </c>
      <c r="E11">
        <v>1</v>
      </c>
      <c r="F11">
        <f>B11*E11</f>
        <v>95</v>
      </c>
      <c r="G11">
        <f>D11*E11</f>
        <v>313.5</v>
      </c>
    </row>
    <row r="15" spans="1:7">
      <c r="C15" s="1" t="s">
        <v>11</v>
      </c>
    </row>
    <row r="16" spans="1:7">
      <c r="A16" s="1" t="s">
        <v>16</v>
      </c>
      <c r="B16">
        <f>SUM(F3+F4+F5+F6+F7)</f>
        <v>67.5</v>
      </c>
      <c r="C16">
        <f>B16*5</f>
        <v>337.5</v>
      </c>
    </row>
    <row r="17" spans="1:5">
      <c r="A17" s="1" t="s">
        <v>17</v>
      </c>
      <c r="B17">
        <f>SUM(F2+F8+F9+F10+F11)</f>
        <v>122.015</v>
      </c>
      <c r="C17">
        <f>B17*3.3</f>
        <v>402.64949999999999</v>
      </c>
    </row>
    <row r="20" spans="1:5">
      <c r="A20" t="s">
        <v>23</v>
      </c>
      <c r="B20">
        <v>5</v>
      </c>
    </row>
    <row r="21" spans="1:5">
      <c r="A21" t="s">
        <v>18</v>
      </c>
      <c r="B21">
        <f>SUM(F2,F8)</f>
        <v>0.38500000000000001</v>
      </c>
    </row>
    <row r="22" spans="1:5">
      <c r="A22" t="s">
        <v>19</v>
      </c>
      <c r="B22">
        <f>SUM(F5,F4,F3,F7)</f>
        <v>47.5</v>
      </c>
      <c r="D22" t="s">
        <v>24</v>
      </c>
      <c r="E22" t="s">
        <v>25</v>
      </c>
    </row>
    <row r="24" spans="1:5">
      <c r="A24" t="s">
        <v>20</v>
      </c>
      <c r="B24">
        <f>SUM(F11,F10,F9)</f>
        <v>121.63</v>
      </c>
    </row>
    <row r="25" spans="1:5">
      <c r="A25" t="s">
        <v>21</v>
      </c>
      <c r="B2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Rosenbalm</dc:creator>
  <cp:lastModifiedBy>Scott Rosenbalm</cp:lastModifiedBy>
  <dcterms:created xsi:type="dcterms:W3CDTF">2010-11-21T08:19:09Z</dcterms:created>
  <dcterms:modified xsi:type="dcterms:W3CDTF">2010-12-09T08:20:06Z</dcterms:modified>
</cp:coreProperties>
</file>