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ao/Documents/GitHub/DGI_CoExp/00_Wet-lab/data/"/>
    </mc:Choice>
  </mc:AlternateContent>
  <xr:revisionPtr revIDLastSave="0" documentId="13_ncr:1_{250023F7-25B3-F849-901F-DE42D45F4DBD}" xr6:coauthVersionLast="47" xr6:coauthVersionMax="47" xr10:uidLastSave="{00000000-0000-0000-0000-000000000000}"/>
  <bookViews>
    <workbookView xWindow="12540" yWindow="1080" windowWidth="14340" windowHeight="14760" activeTab="1" xr2:uid="{6F1CBAA1-E9DB-E84F-90A0-BF8A7597734C}"/>
  </bookViews>
  <sheets>
    <sheet name="NO3" sheetId="1" r:id="rId1"/>
    <sheet name="NO2" sheetId="2" r:id="rId2"/>
    <sheet name="Acetate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" l="1"/>
  <c r="K4" i="4"/>
  <c r="H4" i="4"/>
  <c r="E4" i="4"/>
  <c r="B4" i="4"/>
  <c r="B10" i="3"/>
  <c r="H10" i="3"/>
  <c r="K9" i="3"/>
  <c r="H9" i="3"/>
  <c r="E9" i="3"/>
  <c r="B9" i="3"/>
  <c r="C8" i="3"/>
  <c r="D8" i="3"/>
  <c r="E8" i="3"/>
  <c r="F8" i="3"/>
  <c r="G8" i="3"/>
  <c r="H8" i="3"/>
  <c r="I8" i="3"/>
  <c r="J8" i="3"/>
  <c r="K8" i="3"/>
  <c r="L8" i="3"/>
  <c r="M8" i="3"/>
  <c r="B8" i="3"/>
  <c r="K17" i="1"/>
  <c r="H17" i="1"/>
  <c r="E17" i="1"/>
  <c r="B17" i="1"/>
  <c r="K13" i="2"/>
  <c r="K14" i="2" s="1"/>
  <c r="H13" i="2"/>
  <c r="H14" i="2" s="1"/>
  <c r="E13" i="2"/>
  <c r="E14" i="2" s="1"/>
  <c r="B14" i="2"/>
  <c r="B13" i="2"/>
  <c r="B16" i="1"/>
  <c r="K16" i="1"/>
  <c r="H16" i="1"/>
  <c r="E16" i="1"/>
  <c r="K15" i="1"/>
  <c r="K14" i="1"/>
  <c r="H15" i="1"/>
  <c r="H14" i="1"/>
  <c r="E15" i="1"/>
  <c r="E14" i="1"/>
  <c r="B14" i="1"/>
  <c r="B15" i="1"/>
  <c r="D11" i="2"/>
  <c r="G11" i="2"/>
  <c r="E10" i="2"/>
</calcChain>
</file>

<file path=xl/sharedStrings.xml><?xml version="1.0" encoding="utf-8"?>
<sst xmlns="http://schemas.openxmlformats.org/spreadsheetml/2006/main" count="60" uniqueCount="21">
  <si>
    <t>B1</t>
  </si>
  <si>
    <t>B2</t>
  </si>
  <si>
    <t>B3</t>
  </si>
  <si>
    <t>D1</t>
  </si>
  <si>
    <t>D2</t>
  </si>
  <si>
    <t>D3</t>
  </si>
  <si>
    <t>Y1</t>
  </si>
  <si>
    <t>Y2</t>
  </si>
  <si>
    <t>Y3</t>
  </si>
  <si>
    <t>S1</t>
  </si>
  <si>
    <t>S2</t>
  </si>
  <si>
    <t>S3</t>
  </si>
  <si>
    <t>Time</t>
  </si>
  <si>
    <t>Consumption</t>
  </si>
  <si>
    <t>NAR</t>
  </si>
  <si>
    <t>NO2</t>
  </si>
  <si>
    <t>Removal</t>
  </si>
  <si>
    <t>Mean</t>
  </si>
  <si>
    <t>consumption</t>
  </si>
  <si>
    <t>Variation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</si>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</sst>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&quot;  &quot;"/>
    <numFmt numFmtId="166" formatCode="0.00000000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6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635E-B197-2F48-8058-B1674A6D6BB5}">
  <dimension ref="A1:M17"/>
  <sheetViews>
    <sheetView workbookViewId="0">
      <selection activeCell="H17" sqref="H17"/>
    </sheetView>
  </sheetViews>
  <sheetFormatPr baseColWidth="10" defaultRowHeight="16" x14ac:dyDescent="0.2"/>
  <cols>
    <col min="1" max="1" width="14" customWidth="1"/>
    <col min="2" max="2" width="16.6640625" customWidth="1"/>
    <col min="5" max="5" width="15.6640625" bestFit="1" customWidth="1"/>
    <col min="8" max="8" width="15.33203125" customWidth="1"/>
    <col min="11" max="11" width="15.5" customWidth="1"/>
  </cols>
  <sheetData>
    <row r="1" spans="1:13" x14ac:dyDescent="0.2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0</v>
      </c>
      <c r="B2" s="2">
        <v>550.09518884019883</v>
      </c>
      <c r="C2" s="2">
        <v>539.72262490553669</v>
      </c>
      <c r="D2" s="2">
        <v>546.56948755943506</v>
      </c>
      <c r="E2" s="2">
        <v>542.50348609013872</v>
      </c>
      <c r="F2" s="2">
        <v>550.59259117143881</v>
      </c>
      <c r="G2" s="2">
        <v>551.54426972246517</v>
      </c>
      <c r="H2" s="2">
        <v>544.98346043334959</v>
      </c>
      <c r="I2" s="2">
        <v>549.9256151041277</v>
      </c>
      <c r="J2" s="2">
        <v>538.89056924559031</v>
      </c>
      <c r="K2" s="2">
        <v>549.39250292404813</v>
      </c>
      <c r="L2" s="2">
        <v>553.24161239844682</v>
      </c>
      <c r="M2" s="2">
        <v>549.89807504615351</v>
      </c>
    </row>
    <row r="3" spans="1:13" x14ac:dyDescent="0.2">
      <c r="A3">
        <v>4</v>
      </c>
      <c r="B3" s="2">
        <v>524.39430933034157</v>
      </c>
      <c r="C3" s="2">
        <v>571.37755175285361</v>
      </c>
      <c r="D3" s="2">
        <v>537.90122329584005</v>
      </c>
      <c r="E3" s="2">
        <v>529.63597707360111</v>
      </c>
      <c r="F3" s="2">
        <v>533.85371246265981</v>
      </c>
      <c r="G3" s="2">
        <v>539.98618269054498</v>
      </c>
      <c r="H3" s="2">
        <v>525.06154077655049</v>
      </c>
      <c r="I3" s="2">
        <v>526.52868483698057</v>
      </c>
      <c r="J3" s="2">
        <v>526.61846313372746</v>
      </c>
      <c r="K3" s="2">
        <v>536.79167634625821</v>
      </c>
      <c r="L3" s="2">
        <v>539.23746685636922</v>
      </c>
      <c r="M3" s="2">
        <v>538.97907947033286</v>
      </c>
    </row>
    <row r="4" spans="1:13" x14ac:dyDescent="0.2">
      <c r="A4">
        <v>13</v>
      </c>
      <c r="B4" s="2">
        <v>383.65471217217845</v>
      </c>
      <c r="C4" s="2">
        <v>399.15250980880359</v>
      </c>
      <c r="D4" s="2">
        <v>401.75845279763365</v>
      </c>
      <c r="E4" s="2">
        <v>388.15023216494859</v>
      </c>
      <c r="F4" s="2">
        <v>381.42560030793277</v>
      </c>
      <c r="G4" s="2">
        <v>398.67523133435998</v>
      </c>
      <c r="H4" s="2">
        <v>326.1889147064332</v>
      </c>
      <c r="I4" s="2">
        <v>293.60072701949684</v>
      </c>
      <c r="J4" s="2">
        <v>326.62501416701338</v>
      </c>
      <c r="K4" s="2">
        <v>423.98806233202106</v>
      </c>
      <c r="L4" s="2">
        <v>433.34463840026621</v>
      </c>
      <c r="M4" s="2">
        <v>466.04657957896649</v>
      </c>
    </row>
    <row r="5" spans="1:13" x14ac:dyDescent="0.2">
      <c r="A5">
        <v>15</v>
      </c>
      <c r="B5" s="2">
        <v>317.70616895973848</v>
      </c>
      <c r="C5" s="2">
        <v>333.53420539576558</v>
      </c>
      <c r="D5" s="2">
        <v>350.28681649456126</v>
      </c>
      <c r="E5" s="2">
        <v>301.75528941439956</v>
      </c>
      <c r="F5" s="2">
        <v>291.86557652720057</v>
      </c>
      <c r="G5" s="2">
        <v>303.61101587424793</v>
      </c>
      <c r="H5" s="2">
        <v>223.91571433254686</v>
      </c>
      <c r="I5" s="2">
        <v>63.200874274475026</v>
      </c>
      <c r="J5" s="2">
        <v>227.04890939278104</v>
      </c>
      <c r="K5" s="2">
        <v>349.47120456435613</v>
      </c>
      <c r="L5" s="2">
        <v>370.18608294761492</v>
      </c>
      <c r="M5" s="2">
        <v>426.57858844374192</v>
      </c>
    </row>
    <row r="6" spans="1:13" x14ac:dyDescent="0.2">
      <c r="A6">
        <v>17</v>
      </c>
      <c r="B6" s="2">
        <v>280.57803515504156</v>
      </c>
      <c r="C6" s="2">
        <v>262.3684004617088</v>
      </c>
      <c r="D6" s="2">
        <v>282.04824568523605</v>
      </c>
      <c r="E6" s="2">
        <v>214.83299897637326</v>
      </c>
      <c r="F6" s="2">
        <v>200.28080782588415</v>
      </c>
      <c r="G6" s="2">
        <v>215.44795203936644</v>
      </c>
      <c r="H6" s="2">
        <v>114.22468998237123</v>
      </c>
      <c r="I6" s="2">
        <v>76.165480908973564</v>
      </c>
      <c r="J6" s="2">
        <v>115.0446462005083</v>
      </c>
      <c r="K6" s="2">
        <v>258.96078686530598</v>
      </c>
      <c r="L6" s="2">
        <v>275.7209261742226</v>
      </c>
      <c r="M6" s="2">
        <v>354.63470013045958</v>
      </c>
    </row>
    <row r="7" spans="1:13" x14ac:dyDescent="0.2">
      <c r="A7">
        <v>18.5</v>
      </c>
      <c r="B7" s="2">
        <v>198.83731614588626</v>
      </c>
      <c r="C7" s="2">
        <v>219.78595455644071</v>
      </c>
      <c r="D7" s="2">
        <v>222.93141588219009</v>
      </c>
      <c r="E7" s="2">
        <v>145.76172904099374</v>
      </c>
      <c r="F7" s="2">
        <v>119.41444724384579</v>
      </c>
      <c r="G7" s="2">
        <v>138.96671062958751</v>
      </c>
      <c r="H7" s="2">
        <v>42.089120506488598</v>
      </c>
      <c r="I7" s="2">
        <v>38.326391466057672</v>
      </c>
      <c r="J7" s="2">
        <v>40.137455714652937</v>
      </c>
      <c r="K7" s="2">
        <v>176.92939725026969</v>
      </c>
      <c r="L7" s="2">
        <v>212.49942478473636</v>
      </c>
      <c r="M7" s="2">
        <v>212.9931612702722</v>
      </c>
    </row>
    <row r="8" spans="1:13" x14ac:dyDescent="0.2">
      <c r="A8">
        <v>20</v>
      </c>
      <c r="B8" s="2">
        <v>144.85077243710811</v>
      </c>
      <c r="C8" s="2">
        <v>168.26728340070008</v>
      </c>
      <c r="D8" s="2">
        <v>171.03191685131011</v>
      </c>
      <c r="E8" s="2">
        <v>75.379441152922894</v>
      </c>
      <c r="F8" s="2">
        <v>51.68641672316938</v>
      </c>
      <c r="G8" s="2">
        <v>73.461590183979339</v>
      </c>
      <c r="H8" s="2">
        <v>38.49339740611353</v>
      </c>
      <c r="I8" s="2">
        <v>38.327727216768771</v>
      </c>
      <c r="J8" s="2">
        <v>38.447748990594981</v>
      </c>
      <c r="K8" s="2">
        <v>103.33363842372032</v>
      </c>
      <c r="L8" s="2">
        <v>143.7807908392349</v>
      </c>
      <c r="M8" s="2">
        <v>228.38401600402284</v>
      </c>
    </row>
    <row r="9" spans="1:13" x14ac:dyDescent="0.2">
      <c r="A9">
        <v>22</v>
      </c>
      <c r="B9" s="2">
        <v>82.341069731200804</v>
      </c>
      <c r="C9" s="2">
        <v>106.95249804995963</v>
      </c>
      <c r="D9" s="2">
        <v>98.515286383402</v>
      </c>
      <c r="E9" s="2">
        <v>38.479853592719678</v>
      </c>
      <c r="F9" s="2">
        <v>38.295791605946711</v>
      </c>
      <c r="G9" s="2">
        <v>38.401364671751701</v>
      </c>
      <c r="H9" s="2">
        <v>38.897996792457761</v>
      </c>
      <c r="I9" s="2">
        <v>38.415647871800147</v>
      </c>
      <c r="J9" s="2">
        <v>38.754238155337241</v>
      </c>
      <c r="K9" s="2">
        <v>39.113286834578616</v>
      </c>
      <c r="L9" s="2">
        <v>69.268929925168948</v>
      </c>
      <c r="M9" s="2">
        <v>149.76310495324427</v>
      </c>
    </row>
    <row r="10" spans="1:13" x14ac:dyDescent="0.2">
      <c r="A10">
        <v>24</v>
      </c>
      <c r="B10" s="2">
        <v>41.518898875404773</v>
      </c>
      <c r="C10" s="2">
        <v>58.863333204566089</v>
      </c>
      <c r="D10" s="2">
        <v>47.757479177126179</v>
      </c>
      <c r="E10" s="2">
        <v>38.316604982611317</v>
      </c>
      <c r="F10" s="2">
        <v>38.542397479445434</v>
      </c>
      <c r="G10" s="2">
        <v>38.401774368817975</v>
      </c>
      <c r="H10" s="2">
        <v>38.708019114862338</v>
      </c>
      <c r="I10" s="2">
        <v>38.361930458777145</v>
      </c>
      <c r="J10" s="2">
        <v>38.537377925592573</v>
      </c>
      <c r="K10" s="2">
        <v>38.659085168863214</v>
      </c>
      <c r="L10" s="2">
        <v>38.504933947526929</v>
      </c>
      <c r="M10" s="2">
        <v>69.986798386859618</v>
      </c>
    </row>
    <row r="11" spans="1:13" x14ac:dyDescent="0.2">
      <c r="A11">
        <v>26</v>
      </c>
      <c r="B11" s="2">
        <v>39.375653262478608</v>
      </c>
      <c r="C11" s="2">
        <v>39.044331158488184</v>
      </c>
      <c r="D11" s="2">
        <v>38.049907592029413</v>
      </c>
      <c r="E11" s="2">
        <v>38.276390533072536</v>
      </c>
      <c r="F11" s="2">
        <v>38.479721943312839</v>
      </c>
      <c r="G11" s="3">
        <v>109.52456758466624</v>
      </c>
      <c r="H11" s="2">
        <v>38.632559227335967</v>
      </c>
      <c r="I11" s="2">
        <v>0</v>
      </c>
      <c r="J11" s="2">
        <v>38.40067654688071</v>
      </c>
      <c r="K11" s="2">
        <v>38.113629088757868</v>
      </c>
      <c r="L11" s="2">
        <v>38.58329673748753</v>
      </c>
      <c r="M11" s="2">
        <v>38.24310359876295</v>
      </c>
    </row>
    <row r="14" spans="1:13" x14ac:dyDescent="0.2">
      <c r="A14">
        <v>0</v>
      </c>
      <c r="B14" s="4">
        <f>AVERAGE(B2:D2)</f>
        <v>545.46243376839027</v>
      </c>
      <c r="E14" s="4">
        <f>AVERAGE(E2:G2)</f>
        <v>548.21344899468102</v>
      </c>
      <c r="H14" s="4">
        <f>AVERAGE(H2:J2)</f>
        <v>544.59988159435591</v>
      </c>
      <c r="K14" s="4">
        <f>AVERAGE(K2:M2)</f>
        <v>550.84406345621608</v>
      </c>
    </row>
    <row r="15" spans="1:13" x14ac:dyDescent="0.2">
      <c r="A15">
        <v>26</v>
      </c>
      <c r="B15" s="4">
        <f>AVERAGE(B11:D11)</f>
        <v>38.823297337665402</v>
      </c>
      <c r="E15" s="4">
        <f>AVERAGE(E11:G11)</f>
        <v>62.093560020350537</v>
      </c>
      <c r="H15" s="4">
        <f>AVERAGE(H11:J11)</f>
        <v>25.677745258072225</v>
      </c>
      <c r="K15" s="4">
        <f>AVERAGE(K11:M11)</f>
        <v>38.313343141669456</v>
      </c>
    </row>
    <row r="16" spans="1:13" x14ac:dyDescent="0.2">
      <c r="A16" t="s">
        <v>13</v>
      </c>
      <c r="B16" s="5">
        <f>B14-B15</f>
        <v>506.63913643072488</v>
      </c>
      <c r="E16" s="5">
        <f>E14-E15</f>
        <v>486.11988897433048</v>
      </c>
      <c r="H16" s="5">
        <f>H14-H15</f>
        <v>518.92213633628364</v>
      </c>
      <c r="K16" s="5">
        <f>K14-K15</f>
        <v>512.53072031454667</v>
      </c>
    </row>
    <row r="17" spans="1:11" x14ac:dyDescent="0.2">
      <c r="A17" t="s">
        <v>16</v>
      </c>
      <c r="B17">
        <f>B16/B14</f>
        <v>0.92882498420752801</v>
      </c>
      <c r="E17">
        <f>E16/E14</f>
        <v>0.88673470135725729</v>
      </c>
      <c r="H17">
        <f>H16/H14</f>
        <v>0.95285025552539826</v>
      </c>
      <c r="K17">
        <f>K16/K14</f>
        <v>0.93044611772472197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A36D-DC09-554F-98DB-553A0C939D37}">
  <dimension ref="A1:M14"/>
  <sheetViews>
    <sheetView tabSelected="1" workbookViewId="0">
      <selection activeCell="C21" activeCellId="1" sqref="B5 C21"/>
    </sheetView>
  </sheetViews>
  <sheetFormatPr baseColWidth="10" defaultRowHeight="16" x14ac:dyDescent="0.2"/>
  <sheetData>
    <row r="1" spans="1:13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0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0.01</v>
      </c>
      <c r="M2">
        <v>0.01</v>
      </c>
    </row>
    <row r="3" spans="1:13" x14ac:dyDescent="0.2">
      <c r="A3">
        <v>4</v>
      </c>
      <c r="B3">
        <v>9.1916247618332179</v>
      </c>
      <c r="C3">
        <v>9.8649795643395635</v>
      </c>
      <c r="D3">
        <v>9.5937985178859861</v>
      </c>
      <c r="E3">
        <v>7.7912525736053437</v>
      </c>
      <c r="F3">
        <v>6.2466854800348841</v>
      </c>
      <c r="G3">
        <v>7.0586369300705654</v>
      </c>
      <c r="H3">
        <v>11.928977121838702</v>
      </c>
      <c r="I3">
        <v>13.419365389755999</v>
      </c>
      <c r="J3">
        <v>12.364905284337226</v>
      </c>
      <c r="K3">
        <v>8.9773041341725222</v>
      </c>
      <c r="L3">
        <v>8.4891597777383385</v>
      </c>
      <c r="M3">
        <v>7.6605939272715249</v>
      </c>
    </row>
    <row r="4" spans="1:13" x14ac:dyDescent="0.2">
      <c r="A4">
        <v>13</v>
      </c>
      <c r="B4">
        <v>122.83992924417768</v>
      </c>
      <c r="C4">
        <v>113.69564006309298</v>
      </c>
      <c r="D4">
        <v>110.89720944373893</v>
      </c>
      <c r="E4">
        <v>135.40939910441929</v>
      </c>
      <c r="F4">
        <v>138.33745381292883</v>
      </c>
      <c r="G4">
        <v>120.4059171828324</v>
      </c>
      <c r="H4">
        <v>168.57396765766617</v>
      </c>
      <c r="I4">
        <v>208.19785389086317</v>
      </c>
      <c r="J4">
        <v>180.27035040365254</v>
      </c>
      <c r="K4">
        <v>88.024565062224212</v>
      </c>
      <c r="L4">
        <v>81.517976402384335</v>
      </c>
      <c r="M4">
        <v>57.38261482634389</v>
      </c>
    </row>
    <row r="5" spans="1:13" x14ac:dyDescent="0.2">
      <c r="A5">
        <v>15</v>
      </c>
      <c r="B5">
        <v>169.02296241834395</v>
      </c>
      <c r="C5">
        <v>161.48147002436187</v>
      </c>
      <c r="D5">
        <v>161.92345523024315</v>
      </c>
      <c r="E5">
        <v>209.81752262134486</v>
      </c>
      <c r="F5">
        <v>220.91478669954014</v>
      </c>
      <c r="G5">
        <v>194.32164536560933</v>
      </c>
      <c r="H5">
        <v>238.35082232970555</v>
      </c>
      <c r="I5">
        <v>57.482597982106711</v>
      </c>
      <c r="J5">
        <v>247.91195374367004</v>
      </c>
      <c r="K5">
        <v>138.89565723471193</v>
      </c>
      <c r="L5">
        <v>127.02088031075425</v>
      </c>
      <c r="M5">
        <v>86.335321572592704</v>
      </c>
    </row>
    <row r="6" spans="1:13" x14ac:dyDescent="0.2">
      <c r="A6">
        <v>17</v>
      </c>
      <c r="B6">
        <v>209.34132446224999</v>
      </c>
      <c r="C6">
        <v>229.35016333491248</v>
      </c>
      <c r="D6">
        <v>219.74211842196993</v>
      </c>
      <c r="E6">
        <v>280.28277977299172</v>
      </c>
      <c r="F6">
        <v>295.82376817632348</v>
      </c>
      <c r="G6">
        <v>266.19332965210833</v>
      </c>
      <c r="H6">
        <v>315.74206569088028</v>
      </c>
      <c r="I6">
        <v>343.15261840577375</v>
      </c>
      <c r="J6">
        <v>330.88787543840806</v>
      </c>
      <c r="K6">
        <v>197.77904876762506</v>
      </c>
      <c r="L6">
        <v>184.09193812799987</v>
      </c>
      <c r="M6">
        <v>123.77358868704445</v>
      </c>
    </row>
    <row r="7" spans="1:13" x14ac:dyDescent="0.2">
      <c r="A7">
        <v>18.5</v>
      </c>
      <c r="B7">
        <v>261.49941008490975</v>
      </c>
      <c r="C7">
        <v>252.10084627372936</v>
      </c>
      <c r="D7">
        <v>244.1482798336969</v>
      </c>
      <c r="E7">
        <v>339.43605961799864</v>
      </c>
      <c r="F7">
        <v>340.78775931697805</v>
      </c>
      <c r="G7">
        <v>305.23020567400033</v>
      </c>
      <c r="H7">
        <v>359.09916895301933</v>
      </c>
      <c r="I7">
        <v>336.81123495010394</v>
      </c>
      <c r="J7">
        <v>364.04040060655774</v>
      </c>
      <c r="K7">
        <v>251.59479569114026</v>
      </c>
      <c r="L7">
        <v>234.45705477505157</v>
      </c>
      <c r="M7">
        <v>225.59697486350015</v>
      </c>
    </row>
    <row r="8" spans="1:13" x14ac:dyDescent="0.2">
      <c r="A8">
        <v>20</v>
      </c>
      <c r="B8">
        <v>298.01436029514133</v>
      </c>
      <c r="C8">
        <v>292.43717260116068</v>
      </c>
      <c r="D8">
        <v>281.97705977909209</v>
      </c>
      <c r="E8">
        <v>394.9949970929996</v>
      </c>
      <c r="F8">
        <v>391.83999505612348</v>
      </c>
      <c r="G8">
        <v>358.13971392209027</v>
      </c>
      <c r="H8">
        <v>293.26164283847646</v>
      </c>
      <c r="I8">
        <v>256.28844652030762</v>
      </c>
      <c r="J8">
        <v>296.58967429780211</v>
      </c>
      <c r="K8">
        <v>298.20262365546205</v>
      </c>
      <c r="L8">
        <v>266.76963368503579</v>
      </c>
      <c r="M8">
        <v>207.00875968573169</v>
      </c>
    </row>
    <row r="9" spans="1:13" x14ac:dyDescent="0.2">
      <c r="A9">
        <v>22</v>
      </c>
      <c r="B9">
        <v>347.95472586739919</v>
      </c>
      <c r="C9">
        <v>341.58333654667172</v>
      </c>
      <c r="D9">
        <v>320.12605725807174</v>
      </c>
      <c r="E9">
        <v>395.08758276082239</v>
      </c>
      <c r="F9">
        <v>347.51745497533813</v>
      </c>
      <c r="G9">
        <v>333.04271186490308</v>
      </c>
      <c r="H9">
        <v>151.7043223047545</v>
      </c>
      <c r="I9">
        <v>121.19975589016521</v>
      </c>
      <c r="J9">
        <v>166.83510489508097</v>
      </c>
      <c r="K9">
        <v>312.99878636086748</v>
      </c>
      <c r="L9">
        <v>303.92293900856981</v>
      </c>
      <c r="M9">
        <v>254.86509245166408</v>
      </c>
    </row>
    <row r="10" spans="1:13" x14ac:dyDescent="0.2">
      <c r="A10">
        <v>24</v>
      </c>
      <c r="B10">
        <v>369.97897817539661</v>
      </c>
      <c r="C10">
        <v>379.79857895912011</v>
      </c>
      <c r="D10">
        <v>320.57501194630669</v>
      </c>
      <c r="E10">
        <f>AVERAGE(F10:G10)</f>
        <v>248.58527511030024</v>
      </c>
      <c r="F10">
        <v>262.74608163692847</v>
      </c>
      <c r="G10">
        <v>234.424468583672</v>
      </c>
      <c r="H10">
        <v>69.386483034706558</v>
      </c>
      <c r="I10">
        <v>62.71941928754282</v>
      </c>
      <c r="J10">
        <v>68.764477879500049</v>
      </c>
      <c r="K10">
        <v>220.14403339894906</v>
      </c>
      <c r="L10">
        <v>279.01854615732503</v>
      </c>
      <c r="M10">
        <v>285.25238919871828</v>
      </c>
    </row>
    <row r="11" spans="1:13" x14ac:dyDescent="0.2">
      <c r="A11">
        <v>26</v>
      </c>
      <c r="B11">
        <v>317.97428748129056</v>
      </c>
      <c r="C11">
        <v>384.85209151023128</v>
      </c>
      <c r="D11">
        <f>AVERAGE(B11:C11)</f>
        <v>351.41318949576089</v>
      </c>
      <c r="E11">
        <v>212.18990338647586</v>
      </c>
      <c r="F11">
        <v>114.82977358197708</v>
      </c>
      <c r="G11">
        <f>AVERAGE(E11:F11)</f>
        <v>163.50983848422646</v>
      </c>
      <c r="H11">
        <v>62.240980129635105</v>
      </c>
      <c r="I11">
        <v>75.69387955981</v>
      </c>
      <c r="J11">
        <v>70.822699244463408</v>
      </c>
      <c r="K11">
        <v>89.671663086043935</v>
      </c>
      <c r="L11">
        <v>166.23945074837354</v>
      </c>
      <c r="M11">
        <v>241.88260212849056</v>
      </c>
    </row>
    <row r="13" spans="1:13" x14ac:dyDescent="0.2">
      <c r="A13" t="s">
        <v>15</v>
      </c>
      <c r="B13">
        <f>AVERAGE(B11:D11)</f>
        <v>351.41318949576089</v>
      </c>
      <c r="E13">
        <f>AVERAGE(E11:G11)</f>
        <v>163.50983848422646</v>
      </c>
      <c r="H13">
        <f>AVERAGE(H11:J11)</f>
        <v>69.585852977969509</v>
      </c>
      <c r="K13">
        <f>AVERAGE(K11:M11)</f>
        <v>165.93123865430269</v>
      </c>
    </row>
    <row r="14" spans="1:13" x14ac:dyDescent="0.2">
      <c r="A14" t="s">
        <v>14</v>
      </c>
      <c r="B14">
        <f>B13/'NO3'!B16</f>
        <v>0.69361635181101189</v>
      </c>
      <c r="E14">
        <f>E13/'NO3'!E16</f>
        <v>0.33635702260448058</v>
      </c>
      <c r="H14">
        <f>H13/'NO3'!H16</f>
        <v>0.13409690607778371</v>
      </c>
      <c r="K14">
        <f>K13/'NO3'!K16</f>
        <v>0.32374886436557121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924CA-E2CF-6448-A6A2-879C8D7C8366}">
  <dimension ref="A1:M10"/>
  <sheetViews>
    <sheetView workbookViewId="0">
      <selection activeCell="H10" sqref="H10"/>
    </sheetView>
  </sheetViews>
  <sheetFormatPr baseColWidth="10" defaultRowHeight="16" x14ac:dyDescent="0.2"/>
  <sheetData>
    <row r="1" spans="1:13" x14ac:dyDescent="0.2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s="1" t="s">
        <v>11</v>
      </c>
    </row>
    <row r="2" spans="1:13" x14ac:dyDescent="0.2">
      <c r="A2">
        <v>0</v>
      </c>
      <c r="B2">
        <v>1826.4270643180066</v>
      </c>
      <c r="C2">
        <v>1741.3725687125645</v>
      </c>
      <c r="D2">
        <v>1761.4284158873556</v>
      </c>
      <c r="E2">
        <v>1755.8989658267369</v>
      </c>
      <c r="F2">
        <v>1782.7336937834023</v>
      </c>
      <c r="G2">
        <v>1783.0858381910089</v>
      </c>
      <c r="H2">
        <v>1759.8731562490441</v>
      </c>
      <c r="I2">
        <v>1779.5028502381244</v>
      </c>
      <c r="J2">
        <v>1746.9332134927504</v>
      </c>
      <c r="K2">
        <v>1788.7338486426534</v>
      </c>
      <c r="L2">
        <v>1782.2133750878029</v>
      </c>
      <c r="M2">
        <v>1781.5952584882382</v>
      </c>
    </row>
    <row r="3" spans="1:13" x14ac:dyDescent="0.2">
      <c r="A3">
        <v>26</v>
      </c>
      <c r="B3">
        <v>848.74293145305751</v>
      </c>
      <c r="C3">
        <v>920.46004121718966</v>
      </c>
      <c r="D3">
        <v>753.61637342399297</v>
      </c>
      <c r="E3">
        <v>718.24961351281138</v>
      </c>
      <c r="F3">
        <v>391.6552915241943</v>
      </c>
      <c r="G3">
        <v>528.41967085004774</v>
      </c>
      <c r="H3">
        <v>-91.777625501527183</v>
      </c>
      <c r="I3">
        <v>-36.562232771556168</v>
      </c>
      <c r="J3">
        <v>-91.104400679999998</v>
      </c>
      <c r="K3">
        <v>357.76551409162175</v>
      </c>
      <c r="L3">
        <v>592.8283139930511</v>
      </c>
      <c r="M3">
        <v>182.06217582823405</v>
      </c>
    </row>
    <row r="8" spans="1:13" x14ac:dyDescent="0.2">
      <c r="A8" t="s">
        <v>18</v>
      </c>
      <c r="B8">
        <f>B2-B3</f>
        <v>977.68413286494911</v>
      </c>
      <c r="C8">
        <f t="shared" ref="C8:M8" si="0">C2-C3</f>
        <v>820.91252749537489</v>
      </c>
      <c r="D8">
        <f t="shared" si="0"/>
        <v>1007.8120424633627</v>
      </c>
      <c r="E8">
        <f t="shared" si="0"/>
        <v>1037.6493523139256</v>
      </c>
      <c r="F8">
        <f t="shared" si="0"/>
        <v>1391.0784022592079</v>
      </c>
      <c r="G8">
        <f t="shared" si="0"/>
        <v>1254.6661673409612</v>
      </c>
      <c r="H8">
        <f t="shared" si="0"/>
        <v>1851.6507817505712</v>
      </c>
      <c r="I8">
        <f t="shared" si="0"/>
        <v>1816.0650830096806</v>
      </c>
      <c r="J8">
        <f t="shared" si="0"/>
        <v>1838.0376141727504</v>
      </c>
      <c r="K8">
        <f t="shared" si="0"/>
        <v>1430.9683345510316</v>
      </c>
      <c r="L8">
        <f t="shared" si="0"/>
        <v>1189.3850610947518</v>
      </c>
      <c r="M8">
        <f t="shared" si="0"/>
        <v>1599.5330826600041</v>
      </c>
    </row>
    <row r="9" spans="1:13" x14ac:dyDescent="0.2">
      <c r="A9" t="s">
        <v>17</v>
      </c>
      <c r="B9">
        <f>AVERAGE(B8:D8)</f>
        <v>935.46956760789556</v>
      </c>
      <c r="E9">
        <f>AVERAGE(E8:G8)</f>
        <v>1227.7979739713649</v>
      </c>
      <c r="H9">
        <f>AVERAGE(H8:J8)</f>
        <v>1835.2511596443339</v>
      </c>
      <c r="K9">
        <f>AVERAGE(K8:M8)</f>
        <v>1406.628826101929</v>
      </c>
    </row>
    <row r="10" spans="1:13" x14ac:dyDescent="0.2">
      <c r="A10" t="s">
        <v>19</v>
      </c>
      <c r="B10">
        <f>(B9-E9)/E9</f>
        <v>-0.23809161813316942</v>
      </c>
      <c r="H10">
        <f>(H9-E9)/E9</f>
        <v>0.49475011243758277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2E2A6-348C-C94C-89AA-FA8DCEB91932}">
  <dimension ref="A1:M5"/>
  <sheetViews>
    <sheetView zoomScale="97" workbookViewId="0">
      <selection activeCell="C22" sqref="C22"/>
    </sheetView>
  </sheetViews>
  <sheetFormatPr baseColWidth="10" defaultRowHeight="16" x14ac:dyDescent="0.2"/>
  <sheetData>
    <row r="1" spans="1:13" x14ac:dyDescent="0.2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26</v>
      </c>
      <c r="B2" s="6">
        <v>0.4153</v>
      </c>
      <c r="C2" s="6">
        <v>0.42659999999999998</v>
      </c>
      <c r="D2" s="6">
        <v>0.47870000000000001</v>
      </c>
      <c r="E2" s="6">
        <v>0.67290000000000005</v>
      </c>
      <c r="F2" s="6">
        <v>0.56140000000000001</v>
      </c>
      <c r="G2" s="6">
        <v>0.59540000000000004</v>
      </c>
      <c r="H2" s="6">
        <v>0.73350000000000004</v>
      </c>
      <c r="I2" s="6">
        <v>0.58509999999999995</v>
      </c>
      <c r="J2" s="6">
        <v>0.55520000000000003</v>
      </c>
      <c r="K2" s="6">
        <v>0.58940000000000003</v>
      </c>
      <c r="L2" s="6">
        <v>0.58299999999999996</v>
      </c>
      <c r="M2" s="6">
        <v>0.53090000000000004</v>
      </c>
    </row>
    <row r="4" spans="1:13" x14ac:dyDescent="0.2">
      <c r="A4" t="s">
        <v>20</v>
      </c>
      <c r="B4">
        <f>AVERAGE(B2:D2)</f>
        <v>0.44019999999999998</v>
      </c>
      <c r="E4">
        <f>AVERAGE(E2:G2)</f>
        <v>0.60990000000000011</v>
      </c>
      <c r="H4">
        <f>AVERAGE(H2:J2)</f>
        <v>0.62460000000000004</v>
      </c>
      <c r="K4">
        <f>AVERAGE(K2:M2)</f>
        <v>0.56776666666666664</v>
      </c>
    </row>
    <row r="5" spans="1:13" x14ac:dyDescent="0.2">
      <c r="B5">
        <f>(B4-E4)/E4</f>
        <v>-0.27824233480898525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NO3</vt:lpstr>
      <vt:lpstr>NO2</vt:lpstr>
      <vt:lpstr>Acetate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2023-01-14T13:04:44Z</dcterms:created>
  <dcterms:modified xsi:type="dcterms:W3CDTF">2023-05-04T05:25:19Z</dcterms:modified>
</cp:coreProperties>
</file>