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wnloads/10Alytics/"/>
    </mc:Choice>
  </mc:AlternateContent>
  <xr:revisionPtr revIDLastSave="0" documentId="13_ncr:1_{3692327E-5E84-CC49-B720-3F5D6A011BF7}" xr6:coauthVersionLast="47" xr6:coauthVersionMax="47" xr10:uidLastSave="{00000000-0000-0000-0000-000000000000}"/>
  <bookViews>
    <workbookView xWindow="0" yWindow="0" windowWidth="28800" windowHeight="18000" tabRatio="825" activeTab="8" xr2:uid="{00000000-000D-0000-FFFF-FFFF00000000}"/>
  </bookViews>
  <sheets>
    <sheet name="Sheet1" sheetId="1" r:id="rId1"/>
    <sheet name="Paste Special" sheetId="2" r:id="rId2"/>
    <sheet name="Formatting" sheetId="6" r:id="rId3"/>
    <sheet name="Name Range" sheetId="7" r:id="rId4"/>
    <sheet name="Cell Referencing" sheetId="10" r:id="rId5"/>
    <sheet name="Trim, Clean, Substitute" sheetId="11" r:id="rId6"/>
    <sheet name="Concatenate &amp; Text to Column" sheetId="12" r:id="rId7"/>
    <sheet name="Removing Duplicates" sheetId="13" r:id="rId8"/>
    <sheet name="UPPER, Proper, lower" sheetId="14" r:id="rId9"/>
  </sheets>
  <definedNames>
    <definedName name="_xlnm._FilterDatabase" localSheetId="6" hidden="1">'Concatenate &amp; Text to Column'!$B$7:$G$34</definedName>
    <definedName name="_xlnm._FilterDatabase" localSheetId="2" hidden="1">Formatting!$B$3:$H$23</definedName>
    <definedName name="_xlnm._FilterDatabase" localSheetId="7" hidden="1">'Removing Duplicates'!$D$3:$I$25</definedName>
    <definedName name="AMT">#REF!</definedName>
    <definedName name="Sales">#REF!</definedName>
    <definedName name="tic">#REF!</definedName>
    <definedName name="tr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4" l="1"/>
  <c r="E7" i="14"/>
  <c r="E8" i="14"/>
  <c r="E9" i="14"/>
  <c r="E5" i="14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8" i="12"/>
  <c r="D39" i="11"/>
  <c r="D38" i="11"/>
  <c r="D37" i="11"/>
  <c r="D36" i="11"/>
  <c r="D35" i="11"/>
  <c r="C26" i="11"/>
  <c r="C27" i="11"/>
  <c r="C28" i="11"/>
  <c r="C29" i="11"/>
  <c r="C25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7" i="11"/>
  <c r="G15" i="10"/>
  <c r="G16" i="10"/>
  <c r="G17" i="10"/>
  <c r="G14" i="10"/>
  <c r="F15" i="10"/>
  <c r="F16" i="10"/>
  <c r="F17" i="10"/>
  <c r="F14" i="10"/>
  <c r="H6" i="10"/>
  <c r="H7" i="10"/>
  <c r="H8" i="10"/>
  <c r="H5" i="10"/>
  <c r="G29" i="2"/>
  <c r="G30" i="2"/>
  <c r="G31" i="2"/>
  <c r="G28" i="2"/>
  <c r="K22" i="2"/>
  <c r="K21" i="2"/>
  <c r="K20" i="2"/>
  <c r="K19" i="2"/>
  <c r="F20" i="2"/>
  <c r="F21" i="2"/>
  <c r="F22" i="2"/>
  <c r="F19" i="2"/>
  <c r="F9" i="2"/>
  <c r="F10" i="2"/>
  <c r="F11" i="2"/>
  <c r="F8" i="2"/>
  <c r="F42" i="2"/>
  <c r="F41" i="2"/>
  <c r="F40" i="2"/>
  <c r="F39" i="2"/>
</calcChain>
</file>

<file path=xl/sharedStrings.xml><?xml version="1.0" encoding="utf-8"?>
<sst xmlns="http://schemas.openxmlformats.org/spreadsheetml/2006/main" count="596" uniqueCount="348">
  <si>
    <r>
      <t xml:space="preserve">Paste only the sales </t>
    </r>
    <r>
      <rPr>
        <sz val="11"/>
        <color theme="5"/>
        <rFont val="Calibri Light"/>
        <family val="2"/>
        <scheme val="major"/>
      </rPr>
      <t>values</t>
    </r>
  </si>
  <si>
    <t>Name</t>
  </si>
  <si>
    <t>Sales</t>
  </si>
  <si>
    <t>Movie</t>
  </si>
  <si>
    <t>Price</t>
  </si>
  <si>
    <t>Tickets Sold</t>
  </si>
  <si>
    <t>Shanty Town</t>
  </si>
  <si>
    <t>Blood &amp; Water</t>
  </si>
  <si>
    <t>Ginny &amp; Georgia</t>
  </si>
  <si>
    <t>The Wait</t>
  </si>
  <si>
    <t>Paste sales values</t>
  </si>
  <si>
    <r>
      <t xml:space="preserve">Paste only the sales </t>
    </r>
    <r>
      <rPr>
        <sz val="11"/>
        <color theme="5"/>
        <rFont val="Calibri Light"/>
        <family val="2"/>
        <scheme val="major"/>
      </rPr>
      <t>formula</t>
    </r>
  </si>
  <si>
    <t>Branch - America Way</t>
  </si>
  <si>
    <t>Branch - London Bridge</t>
  </si>
  <si>
    <t>Reduce the tickets price by 500</t>
  </si>
  <si>
    <t>New Price</t>
  </si>
  <si>
    <t>The movie names have been wrongly entered, you are required to transpose the names for proper reconciliation</t>
  </si>
  <si>
    <t>Old Price</t>
  </si>
  <si>
    <t>Staff ID</t>
  </si>
  <si>
    <t>Country</t>
  </si>
  <si>
    <t>Age</t>
  </si>
  <si>
    <t>Department</t>
  </si>
  <si>
    <t>Salary</t>
  </si>
  <si>
    <t>Level</t>
  </si>
  <si>
    <t>Olayinka Selhorst</t>
  </si>
  <si>
    <t>Peter Ezichi</t>
  </si>
  <si>
    <t>Ayo Adams</t>
  </si>
  <si>
    <t>Olaogun Panovsky</t>
  </si>
  <si>
    <t>Adeniyi Adams</t>
  </si>
  <si>
    <t>Fasinu Dennis</t>
  </si>
  <si>
    <t>Ehindero Adams</t>
  </si>
  <si>
    <t>Akanteyon Miller</t>
  </si>
  <si>
    <t>Temilade Adams</t>
  </si>
  <si>
    <t>Taoheed Matt</t>
  </si>
  <si>
    <t>Omolara Yancer</t>
  </si>
  <si>
    <t>Adeniyi Panovsky</t>
  </si>
  <si>
    <t>Adebola Selhorst</t>
  </si>
  <si>
    <t>Oludaisi Selhorst</t>
  </si>
  <si>
    <t>Adeniyi Ferris</t>
  </si>
  <si>
    <t>Toyin Mitchell</t>
  </si>
  <si>
    <t>Ayo ogbonna</t>
  </si>
  <si>
    <t>Saheed Herriot</t>
  </si>
  <si>
    <t>Odumosu Jones</t>
  </si>
  <si>
    <t>10A1</t>
  </si>
  <si>
    <t>10A2</t>
  </si>
  <si>
    <t>10A3</t>
  </si>
  <si>
    <t>10A4</t>
  </si>
  <si>
    <t>10A5</t>
  </si>
  <si>
    <t>10A6</t>
  </si>
  <si>
    <t>10A7</t>
  </si>
  <si>
    <t>10A8</t>
  </si>
  <si>
    <t>10A9</t>
  </si>
  <si>
    <t>10A10</t>
  </si>
  <si>
    <t>10A11</t>
  </si>
  <si>
    <t>10A12</t>
  </si>
  <si>
    <t>10A13</t>
  </si>
  <si>
    <t>10A14</t>
  </si>
  <si>
    <t>10A15</t>
  </si>
  <si>
    <t>10A16</t>
  </si>
  <si>
    <t>10A17</t>
  </si>
  <si>
    <t>10A18</t>
  </si>
  <si>
    <t>10A19</t>
  </si>
  <si>
    <t>10A20</t>
  </si>
  <si>
    <t>Brazil</t>
  </si>
  <si>
    <t>Nigeria</t>
  </si>
  <si>
    <t>Jamaica</t>
  </si>
  <si>
    <t>Uruguay</t>
  </si>
  <si>
    <t>USA</t>
  </si>
  <si>
    <t>England</t>
  </si>
  <si>
    <t>Canada</t>
  </si>
  <si>
    <t>Ghana</t>
  </si>
  <si>
    <t>Bahamas</t>
  </si>
  <si>
    <t>France</t>
  </si>
  <si>
    <t>Senegal</t>
  </si>
  <si>
    <t>Bamidele Thomas</t>
  </si>
  <si>
    <t>Mexico</t>
  </si>
  <si>
    <t>Japan</t>
  </si>
  <si>
    <t>Procurement</t>
  </si>
  <si>
    <t>Finance</t>
  </si>
  <si>
    <t>HR</t>
  </si>
  <si>
    <t>Technology</t>
  </si>
  <si>
    <t>Administration</t>
  </si>
  <si>
    <t>Internal Audit</t>
  </si>
  <si>
    <t>Risk Management</t>
  </si>
  <si>
    <t>Operations</t>
  </si>
  <si>
    <t>Marketing</t>
  </si>
  <si>
    <t>Insurance</t>
  </si>
  <si>
    <t>Analyst</t>
  </si>
  <si>
    <t>Senior Analyst</t>
  </si>
  <si>
    <t>Manager</t>
  </si>
  <si>
    <t>Senior Manager</t>
  </si>
  <si>
    <t>10ALYTICS STAFF DATA BASE</t>
  </si>
  <si>
    <t>Relative Reference</t>
  </si>
  <si>
    <t>Total</t>
  </si>
  <si>
    <t>Absolute Reference</t>
  </si>
  <si>
    <t>Unit Price</t>
  </si>
  <si>
    <t>Inflation</t>
  </si>
  <si>
    <t>Headphone</t>
  </si>
  <si>
    <t>USB Cord</t>
  </si>
  <si>
    <t>Speaker</t>
  </si>
  <si>
    <t>Airpod</t>
  </si>
  <si>
    <t>Commission Rate</t>
  </si>
  <si>
    <t>Mixed Reference</t>
  </si>
  <si>
    <t>Oct</t>
  </si>
  <si>
    <t>Nov</t>
  </si>
  <si>
    <t xml:space="preserve">Branch </t>
  </si>
  <si>
    <t>America Way</t>
  </si>
  <si>
    <t>London Heights</t>
  </si>
  <si>
    <t>Lagos Island</t>
  </si>
  <si>
    <t>Canada Snow</t>
  </si>
  <si>
    <t>Dec</t>
  </si>
  <si>
    <t>TRIM</t>
  </si>
  <si>
    <t>Using the TRIM function, format the address details</t>
  </si>
  <si>
    <t>Address</t>
  </si>
  <si>
    <t xml:space="preserve">60 Ajah         Street 528755         Oregun Ghana         </t>
  </si>
  <si>
    <t>8          Pineapple Layout 499134 Pretoria Mexico</t>
  </si>
  <si>
    <t>92 Piccadily Road          244310 Milan      Benin</t>
  </si>
  <si>
    <t>19         Oluyole Street 120741 Dublin          Qatar</t>
  </si>
  <si>
    <t xml:space="preserve">       40 Broad Avenue       449517       Manitoba Egypt</t>
  </si>
  <si>
    <t>77 Bolt Layout      356431         Tamale Morocco</t>
  </si>
  <si>
    <t>40       Utopia     Street       473759 Johannesburg United States</t>
  </si>
  <si>
    <t xml:space="preserve">           4 Allen              Layout 630098 Lagos China</t>
  </si>
  <si>
    <t>40 Isaac Street        503388 Coventry           Azerbaijan</t>
  </si>
  <si>
    <t xml:space="preserve">      64 Broadway       Road 245942        Texas        Togo</t>
  </si>
  <si>
    <t>18        Berkeley        Road         189063 Lome           Nigeria</t>
  </si>
  <si>
    <t>29 Ring         Avenue         681899          Quebec Ireland</t>
  </si>
  <si>
    <t>50           Devonshire Street            386278 British Columbia         Estonia</t>
  </si>
  <si>
    <t>CLEAN</t>
  </si>
  <si>
    <t>The following data were spooled from the company's database for analysis. However, the information contained some unprintable characters, you are required to remove these characters to enable proper analysis</t>
  </si>
  <si>
    <t>City and Country Names</t>
  </si>
  <si>
    <t xml:space="preserve">  Pretoria Mexico   </t>
  </si>
  <si>
    <t>Oregun Ghana_x000B_</t>
  </si>
  <si>
    <t>_x000C_Milan Benin_x000C__x0007_</t>
  </si>
  <si>
    <t>_x000F_Dublin Qatar</t>
  </si>
  <si>
    <t>_x000C_Manitoba Egypt_x000C_</t>
  </si>
  <si>
    <t>SUBSTITUTE</t>
  </si>
  <si>
    <t>Student Name</t>
  </si>
  <si>
    <t>New Last Name</t>
  </si>
  <si>
    <t>New Name</t>
  </si>
  <si>
    <t>Esther Tom</t>
  </si>
  <si>
    <t>Frank</t>
  </si>
  <si>
    <t>Olalekan Eric Eric</t>
  </si>
  <si>
    <t>Blessing</t>
  </si>
  <si>
    <t>Kota Duncan</t>
  </si>
  <si>
    <t>Doana</t>
  </si>
  <si>
    <t>Loveth Badmus</t>
  </si>
  <si>
    <t>Bashorun</t>
  </si>
  <si>
    <t>Angel Toyosi</t>
  </si>
  <si>
    <t>Silva</t>
  </si>
  <si>
    <t>CONCATENATE</t>
  </si>
  <si>
    <t>You have received this input from an online form and you are required to join these details together to form a proper address</t>
  </si>
  <si>
    <t>No</t>
  </si>
  <si>
    <t>Street</t>
  </si>
  <si>
    <t>Area</t>
  </si>
  <si>
    <t>Zip Code</t>
  </si>
  <si>
    <t>City</t>
  </si>
  <si>
    <t>FULL ADDRESS</t>
  </si>
  <si>
    <t>Ajah</t>
  </si>
  <si>
    <t>Oregun</t>
  </si>
  <si>
    <t>Pineapple</t>
  </si>
  <si>
    <t>Layout</t>
  </si>
  <si>
    <t>Pretoria</t>
  </si>
  <si>
    <t>Piccadily</t>
  </si>
  <si>
    <t>Road</t>
  </si>
  <si>
    <t>Milan</t>
  </si>
  <si>
    <t>Benin</t>
  </si>
  <si>
    <t>Odeku</t>
  </si>
  <si>
    <t>Plateau</t>
  </si>
  <si>
    <t>Oxford</t>
  </si>
  <si>
    <t>Avenue</t>
  </si>
  <si>
    <t>Merida</t>
  </si>
  <si>
    <t>Australia</t>
  </si>
  <si>
    <t>Carnaby</t>
  </si>
  <si>
    <t>Cario</t>
  </si>
  <si>
    <t>Germany</t>
  </si>
  <si>
    <t>Main</t>
  </si>
  <si>
    <t>Madrid</t>
  </si>
  <si>
    <t>Gabon</t>
  </si>
  <si>
    <t>Ozumba</t>
  </si>
  <si>
    <t>York</t>
  </si>
  <si>
    <t>Crosswall</t>
  </si>
  <si>
    <t>Leeds</t>
  </si>
  <si>
    <t>Niger</t>
  </si>
  <si>
    <t>Bartlett</t>
  </si>
  <si>
    <t>Accra</t>
  </si>
  <si>
    <t>Portugal</t>
  </si>
  <si>
    <t>Warwick</t>
  </si>
  <si>
    <t>Birmingham</t>
  </si>
  <si>
    <t>McCullum</t>
  </si>
  <si>
    <t>Florida</t>
  </si>
  <si>
    <t>Bermuda</t>
  </si>
  <si>
    <t>Ikorodu</t>
  </si>
  <si>
    <t>Southampton</t>
  </si>
  <si>
    <t>Togo</t>
  </si>
  <si>
    <t>Wall</t>
  </si>
  <si>
    <t>Oyo</t>
  </si>
  <si>
    <t>Adam</t>
  </si>
  <si>
    <t>Kumasi</t>
  </si>
  <si>
    <t>Spain</t>
  </si>
  <si>
    <t>Ogunlana</t>
  </si>
  <si>
    <t>Bristol</t>
  </si>
  <si>
    <t>Scotland</t>
  </si>
  <si>
    <t>Hamilton</t>
  </si>
  <si>
    <t>Alberta</t>
  </si>
  <si>
    <t>Oluyole</t>
  </si>
  <si>
    <t>Dublin</t>
  </si>
  <si>
    <t>Qatar</t>
  </si>
  <si>
    <t>Broad</t>
  </si>
  <si>
    <t>Manitoba</t>
  </si>
  <si>
    <t>Egypt</t>
  </si>
  <si>
    <t>Bolt</t>
  </si>
  <si>
    <t>Tamale</t>
  </si>
  <si>
    <t>Morocco</t>
  </si>
  <si>
    <t>Utopia</t>
  </si>
  <si>
    <t>Johannesburg</t>
  </si>
  <si>
    <t>United States</t>
  </si>
  <si>
    <t>Allen</t>
  </si>
  <si>
    <t>Lagos</t>
  </si>
  <si>
    <t>China</t>
  </si>
  <si>
    <t>Isaac</t>
  </si>
  <si>
    <t>Coventry</t>
  </si>
  <si>
    <t>Azerbaijan</t>
  </si>
  <si>
    <t>Broadway</t>
  </si>
  <si>
    <t>Texas</t>
  </si>
  <si>
    <t>Berkeley</t>
  </si>
  <si>
    <t>Lome</t>
  </si>
  <si>
    <t>Ring</t>
  </si>
  <si>
    <t>Quebec</t>
  </si>
  <si>
    <t>Ireland</t>
  </si>
  <si>
    <t>Devonshire</t>
  </si>
  <si>
    <t>British Columbia</t>
  </si>
  <si>
    <t>Estonia</t>
  </si>
  <si>
    <t>Text to Column</t>
  </si>
  <si>
    <t>Using the dataset below, separate the address into Number, Street, Area, Zip code, City and Country</t>
  </si>
  <si>
    <t>60 Ajah Street 528755 Oregun Ghana</t>
  </si>
  <si>
    <t>8 Pineapple Layout 499134 Pretoria Mexico</t>
  </si>
  <si>
    <t>92 Piccadily Road 244310 Milan Benin</t>
  </si>
  <si>
    <t>63 Odeku Road 781568 Plateau Japan</t>
  </si>
  <si>
    <t>22 Oxford Avenue 816476 Merida Australia</t>
  </si>
  <si>
    <t>39 Carnaby Layout 239606 Cario Germany</t>
  </si>
  <si>
    <t>65 Main Street 342875 Madrid Gabon</t>
  </si>
  <si>
    <t>89 Ozumba Layout 437845 York England</t>
  </si>
  <si>
    <t>6 Crosswall Road 984003 Leeds Niger</t>
  </si>
  <si>
    <t>18 Bartlett Avenue 473234 Accra Portugal</t>
  </si>
  <si>
    <t>83 Warwick Layout 416748 Birmingham Mexico</t>
  </si>
  <si>
    <t>28 McCullum Avenue 383837 Florida Bermuda</t>
  </si>
  <si>
    <t>75 Ikorodu Road 285392 Southampton Togo</t>
  </si>
  <si>
    <t>67 Wall Avenue 952422 Oyo Canada</t>
  </si>
  <si>
    <t>24 Adam Street 735565 Kumasi Spain</t>
  </si>
  <si>
    <t>38 Ogunlana Road 922173 Bristol Scotland</t>
  </si>
  <si>
    <t>92 Hamilton Avenue 894263 Alberta Canada</t>
  </si>
  <si>
    <t>19 Oluyole Street 120741 Dublin Qatar</t>
  </si>
  <si>
    <t>40 Broad Avenue 449517 Manitoba Egypt</t>
  </si>
  <si>
    <t>77 Bolt Layout 356431 Tamale Morocco</t>
  </si>
  <si>
    <t>40 Utopia Street 473759 Johannesburg United States</t>
  </si>
  <si>
    <t>4 Allen Layout 630098 Lagos China</t>
  </si>
  <si>
    <t>40 Isaac Street 503388 Coventry Azerbaijan</t>
  </si>
  <si>
    <t>64 Broadway Road 245942 Texas Togo</t>
  </si>
  <si>
    <t>18 Berkeley Road 189063 Lome Nigeria</t>
  </si>
  <si>
    <t>29 Ring Avenue 681899 Quebec Ireland</t>
  </si>
  <si>
    <t>50 Devonshire Street 386278 British Columbia Estonia</t>
  </si>
  <si>
    <t>Date</t>
  </si>
  <si>
    <t>Transaction Ref</t>
  </si>
  <si>
    <t>Customer ID</t>
  </si>
  <si>
    <t>Customer Name</t>
  </si>
  <si>
    <t>Email</t>
  </si>
  <si>
    <t>Amount</t>
  </si>
  <si>
    <t>DP1975D</t>
  </si>
  <si>
    <t>CLB0238</t>
  </si>
  <si>
    <t>Chima Oyebanji</t>
  </si>
  <si>
    <t>Coyebanji@bllmail.com</t>
  </si>
  <si>
    <t>DP2069D</t>
  </si>
  <si>
    <t>CLB02361</t>
  </si>
  <si>
    <t>Alis Peter</t>
  </si>
  <si>
    <t>Apeter@bllmail.com</t>
  </si>
  <si>
    <t>DP2146A</t>
  </si>
  <si>
    <t>CLB0414</t>
  </si>
  <si>
    <t>Raufu Lekan</t>
  </si>
  <si>
    <t>Rlekan@bllmail.com</t>
  </si>
  <si>
    <t>DP1293D</t>
  </si>
  <si>
    <t>CLB0734</t>
  </si>
  <si>
    <t>Akintunde Ikhilae</t>
  </si>
  <si>
    <t>Aikhilae@bllmail.com</t>
  </si>
  <si>
    <t>DP2280C</t>
  </si>
  <si>
    <t>CLB0639</t>
  </si>
  <si>
    <t>Linda Nicole</t>
  </si>
  <si>
    <t>Lnicole@bllmail.com</t>
  </si>
  <si>
    <t>DP2464A</t>
  </si>
  <si>
    <t>CLB01907</t>
  </si>
  <si>
    <t>Tailat Sule</t>
  </si>
  <si>
    <t>Tsule@bllmail.com</t>
  </si>
  <si>
    <t>DP1435B</t>
  </si>
  <si>
    <t>CLB0449</t>
  </si>
  <si>
    <t>Elysha Okin</t>
  </si>
  <si>
    <t>Eokin@bllmail.com</t>
  </si>
  <si>
    <t>DP2004A</t>
  </si>
  <si>
    <t>CLB02214</t>
  </si>
  <si>
    <t>Adebare Lucy</t>
  </si>
  <si>
    <t>Alucy@bllmail.com</t>
  </si>
  <si>
    <t>DP1545D</t>
  </si>
  <si>
    <t>CLB01433</t>
  </si>
  <si>
    <t>Omodia Yemi</t>
  </si>
  <si>
    <t>Oyemi@bllmail.com</t>
  </si>
  <si>
    <t>DP1595E</t>
  </si>
  <si>
    <t>CLB01116</t>
  </si>
  <si>
    <t>Emmy Olugbenga</t>
  </si>
  <si>
    <t>Eolugbenga@bllmail.com</t>
  </si>
  <si>
    <t>DP1575E</t>
  </si>
  <si>
    <t>DP2328C</t>
  </si>
  <si>
    <t>CLB0649</t>
  </si>
  <si>
    <t>Deena Doyin</t>
  </si>
  <si>
    <t>Ddoyin@bllmail.com</t>
  </si>
  <si>
    <t>DP2432A</t>
  </si>
  <si>
    <t>CLB0209</t>
  </si>
  <si>
    <t>Ashaju Ewuyemi</t>
  </si>
  <si>
    <t>Aewuyemi@bllmail.com</t>
  </si>
  <si>
    <t>DP2186C</t>
  </si>
  <si>
    <t>CLB02269</t>
  </si>
  <si>
    <t>Jasmine Ajayi</t>
  </si>
  <si>
    <t>Jajayi@bllmail.com</t>
  </si>
  <si>
    <t>DP1910A</t>
  </si>
  <si>
    <t>CLB02036</t>
  </si>
  <si>
    <t>Pamela Mercy</t>
  </si>
  <si>
    <t>Pmercy@bllmail.com</t>
  </si>
  <si>
    <t>DP1948A</t>
  </si>
  <si>
    <t>CLB0854</t>
  </si>
  <si>
    <t>Kimberly Ferdinand</t>
  </si>
  <si>
    <t>Kferdinand@bllmail.com</t>
  </si>
  <si>
    <t>DP1861B</t>
  </si>
  <si>
    <t>CLB01989</t>
  </si>
  <si>
    <t>Ella Ligali</t>
  </si>
  <si>
    <t>Eligali@bllmail.com</t>
  </si>
  <si>
    <t>DP1570D</t>
  </si>
  <si>
    <t>CLB02837</t>
  </si>
  <si>
    <t>Wale Josephine</t>
  </si>
  <si>
    <t>Wjosephine@bllmail.com</t>
  </si>
  <si>
    <t>PROPER</t>
  </si>
  <si>
    <t>UPPER</t>
  </si>
  <si>
    <t>LOWER</t>
  </si>
  <si>
    <t>chIMa oyebanji</t>
  </si>
  <si>
    <t>alis peter</t>
  </si>
  <si>
    <t>RAUFU LEKAN</t>
  </si>
  <si>
    <t>lindA nICOLe</t>
  </si>
  <si>
    <t>tailat sule</t>
  </si>
  <si>
    <t>tailat SULE</t>
  </si>
  <si>
    <t>Jane</t>
  </si>
  <si>
    <t>Nic</t>
  </si>
  <si>
    <t>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</si>
</sst>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[$$-4809]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5"/>
      <name val="Calibri Light"/>
      <family val="2"/>
      <scheme val="major"/>
    </font>
    <font>
      <b/>
      <sz val="1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10"/>
      <name val="Calibri Light"/>
      <family val="2"/>
      <scheme val="maj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4" xfId="0" applyFont="1" applyFill="1" applyBorder="1"/>
    <xf numFmtId="43" fontId="2" fillId="2" borderId="5" xfId="1" applyFont="1" applyFill="1" applyBorder="1"/>
    <xf numFmtId="0" fontId="2" fillId="2" borderId="5" xfId="0" applyFont="1" applyFill="1" applyBorder="1" applyAlignment="1">
      <alignment horizontal="center"/>
    </xf>
    <xf numFmtId="43" fontId="2" fillId="2" borderId="6" xfId="0" applyNumberFormat="1" applyFont="1" applyFill="1" applyBorder="1"/>
    <xf numFmtId="0" fontId="2" fillId="2" borderId="7" xfId="0" applyFont="1" applyFill="1" applyBorder="1"/>
    <xf numFmtId="43" fontId="2" fillId="2" borderId="8" xfId="1" applyFont="1" applyFill="1" applyBorder="1"/>
    <xf numFmtId="0" fontId="2" fillId="2" borderId="8" xfId="0" applyFont="1" applyFill="1" applyBorder="1" applyAlignment="1">
      <alignment horizontal="center"/>
    </xf>
    <xf numFmtId="43" fontId="2" fillId="2" borderId="9" xfId="0" applyNumberFormat="1" applyFont="1" applyFill="1" applyBorder="1"/>
    <xf numFmtId="0" fontId="4" fillId="3" borderId="0" xfId="0" applyFont="1" applyFill="1" applyAlignment="1">
      <alignment horizontal="center"/>
    </xf>
    <xf numFmtId="43" fontId="2" fillId="3" borderId="0" xfId="0" applyNumberFormat="1" applyFont="1" applyFill="1"/>
    <xf numFmtId="0" fontId="2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4" xfId="0" applyFont="1" applyFill="1" applyBorder="1"/>
    <xf numFmtId="43" fontId="2" fillId="3" borderId="5" xfId="1" applyFont="1" applyFill="1" applyBorder="1"/>
    <xf numFmtId="0" fontId="2" fillId="3" borderId="5" xfId="0" applyFont="1" applyFill="1" applyBorder="1" applyAlignment="1">
      <alignment horizontal="center"/>
    </xf>
    <xf numFmtId="43" fontId="2" fillId="3" borderId="6" xfId="0" applyNumberFormat="1" applyFont="1" applyFill="1" applyBorder="1"/>
    <xf numFmtId="0" fontId="2" fillId="3" borderId="7" xfId="0" applyFont="1" applyFill="1" applyBorder="1"/>
    <xf numFmtId="43" fontId="2" fillId="3" borderId="8" xfId="1" applyFont="1" applyFill="1" applyBorder="1"/>
    <xf numFmtId="0" fontId="2" fillId="3" borderId="8" xfId="0" applyFont="1" applyFill="1" applyBorder="1" applyAlignment="1">
      <alignment horizontal="center"/>
    </xf>
    <xf numFmtId="43" fontId="2" fillId="3" borderId="9" xfId="0" applyNumberFormat="1" applyFont="1" applyFill="1" applyBorder="1"/>
    <xf numFmtId="0" fontId="6" fillId="4" borderId="5" xfId="0" applyFont="1" applyFill="1" applyBorder="1" applyAlignment="1">
      <alignment horizontal="center"/>
    </xf>
    <xf numFmtId="0" fontId="6" fillId="4" borderId="5" xfId="0" applyFont="1" applyFill="1" applyBorder="1"/>
    <xf numFmtId="0" fontId="2" fillId="0" borderId="5" xfId="0" applyFont="1" applyBorder="1"/>
    <xf numFmtId="43" fontId="2" fillId="0" borderId="5" xfId="1" applyFont="1" applyBorder="1"/>
    <xf numFmtId="9" fontId="2" fillId="0" borderId="0" xfId="0" applyNumberFormat="1" applyFont="1"/>
    <xf numFmtId="43" fontId="2" fillId="0" borderId="5" xfId="1" applyFont="1" applyFill="1" applyBorder="1"/>
    <xf numFmtId="43" fontId="2" fillId="0" borderId="5" xfId="0" applyNumberFormat="1" applyFont="1" applyBorder="1" applyAlignment="1">
      <alignment horizontal="center"/>
    </xf>
    <xf numFmtId="43" fontId="2" fillId="0" borderId="5" xfId="0" applyNumberFormat="1" applyFont="1" applyBorder="1"/>
    <xf numFmtId="9" fontId="2" fillId="2" borderId="0" xfId="0" applyNumberFormat="1" applyFont="1" applyFill="1" applyAlignment="1">
      <alignment horizontal="center"/>
    </xf>
    <xf numFmtId="0" fontId="7" fillId="5" borderId="0" xfId="0" applyFont="1" applyFill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7" fillId="4" borderId="0" xfId="0" applyFont="1" applyFill="1" applyAlignment="1">
      <alignment horizontal="left"/>
    </xf>
    <xf numFmtId="0" fontId="7" fillId="0" borderId="0" xfId="0" applyFont="1"/>
    <xf numFmtId="0" fontId="10" fillId="5" borderId="5" xfId="0" applyFont="1" applyFill="1" applyBorder="1"/>
    <xf numFmtId="14" fontId="2" fillId="0" borderId="5" xfId="0" applyNumberFormat="1" applyFont="1" applyBorder="1"/>
    <xf numFmtId="0" fontId="11" fillId="0" borderId="5" xfId="2" applyFont="1" applyBorder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2" fillId="7" borderId="5" xfId="0" applyFont="1" applyFill="1" applyBorder="1"/>
    <xf numFmtId="0" fontId="13" fillId="0" borderId="5" xfId="0" applyFont="1" applyBorder="1"/>
    <xf numFmtId="166" fontId="13" fillId="0" borderId="5" xfId="1" applyNumberFormat="1" applyFont="1" applyBorder="1"/>
    <xf numFmtId="0" fontId="14" fillId="6" borderId="0" xfId="0" applyFont="1" applyFill="1" applyAlignment="1">
      <alignment horizontal="center" vertical="center"/>
    </xf>
    <xf numFmtId="0" fontId="13" fillId="0" borderId="5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doyin@bllmail.com" TargetMode="External"/><Relationship Id="rId13" Type="http://schemas.openxmlformats.org/officeDocument/2006/relationships/hyperlink" Target="mailto:Alucy@bllmail.com" TargetMode="External"/><Relationship Id="rId18" Type="http://schemas.openxmlformats.org/officeDocument/2006/relationships/hyperlink" Target="mailto:Aikhilae@bllmail.com" TargetMode="External"/><Relationship Id="rId3" Type="http://schemas.openxmlformats.org/officeDocument/2006/relationships/hyperlink" Target="mailto:Eligali@bllmail.com" TargetMode="External"/><Relationship Id="rId7" Type="http://schemas.openxmlformats.org/officeDocument/2006/relationships/hyperlink" Target="mailto:Lnicole@bllmail.com" TargetMode="External"/><Relationship Id="rId12" Type="http://schemas.openxmlformats.org/officeDocument/2006/relationships/hyperlink" Target="mailto:Rlekan@bllmail.com" TargetMode="External"/><Relationship Id="rId17" Type="http://schemas.openxmlformats.org/officeDocument/2006/relationships/hyperlink" Target="mailto:Eolugbenga@bllmail.com" TargetMode="External"/><Relationship Id="rId2" Type="http://schemas.openxmlformats.org/officeDocument/2006/relationships/hyperlink" Target="mailto:Eolugbenga@bllmail.com" TargetMode="External"/><Relationship Id="rId16" Type="http://schemas.openxmlformats.org/officeDocument/2006/relationships/hyperlink" Target="mailto:Oyemi@bllmail.com" TargetMode="External"/><Relationship Id="rId1" Type="http://schemas.openxmlformats.org/officeDocument/2006/relationships/hyperlink" Target="mailto:Eokin@bllmail.com" TargetMode="External"/><Relationship Id="rId6" Type="http://schemas.openxmlformats.org/officeDocument/2006/relationships/hyperlink" Target="mailto:Apeter@bllmail.com" TargetMode="External"/><Relationship Id="rId11" Type="http://schemas.openxmlformats.org/officeDocument/2006/relationships/hyperlink" Target="mailto:Jajayi@bllmail.com" TargetMode="External"/><Relationship Id="rId5" Type="http://schemas.openxmlformats.org/officeDocument/2006/relationships/hyperlink" Target="mailto:Coyebanji@bllmail.com" TargetMode="External"/><Relationship Id="rId15" Type="http://schemas.openxmlformats.org/officeDocument/2006/relationships/hyperlink" Target="mailto:Wjosephine@bllmail.com" TargetMode="External"/><Relationship Id="rId10" Type="http://schemas.openxmlformats.org/officeDocument/2006/relationships/hyperlink" Target="mailto:Tsule@bllmail.com" TargetMode="External"/><Relationship Id="rId4" Type="http://schemas.openxmlformats.org/officeDocument/2006/relationships/hyperlink" Target="mailto:Pmercy@bllmail.com" TargetMode="External"/><Relationship Id="rId9" Type="http://schemas.openxmlformats.org/officeDocument/2006/relationships/hyperlink" Target="mailto:Aewuyemi@bllmail.com" TargetMode="External"/><Relationship Id="rId14" Type="http://schemas.openxmlformats.org/officeDocument/2006/relationships/hyperlink" Target="mailto:Kferdinand@bll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DA79-3D45-417D-AC22-75F9CDC63EFC}">
  <sheetPr codeName="Sheet2"/>
  <dimension ref="B5:K42"/>
  <sheetViews>
    <sheetView showGridLines="0" workbookViewId="0">
      <selection activeCell="G28" sqref="G28"/>
    </sheetView>
  </sheetViews>
  <sheetFormatPr baseColWidth="10" defaultColWidth="8.6640625" defaultRowHeight="15" x14ac:dyDescent="0.2"/>
  <cols>
    <col min="1" max="1" width="8.6640625" style="2"/>
    <col min="2" max="2" width="2.6640625" style="2" customWidth="1"/>
    <col min="3" max="3" width="13.6640625" style="2" customWidth="1"/>
    <col min="4" max="4" width="12.6640625" style="2" bestFit="1" customWidth="1"/>
    <col min="5" max="5" width="14.1640625" style="2" bestFit="1" customWidth="1"/>
    <col min="6" max="7" width="12.5" style="2" bestFit="1" customWidth="1"/>
    <col min="8" max="8" width="15.33203125" style="2" bestFit="1" customWidth="1"/>
    <col min="9" max="9" width="10.6640625" style="2" customWidth="1"/>
    <col min="10" max="10" width="11.33203125" style="2" bestFit="1" customWidth="1"/>
    <col min="11" max="11" width="12.6640625" style="2" bestFit="1" customWidth="1"/>
    <col min="12" max="16384" width="8.6640625" style="2"/>
  </cols>
  <sheetData>
    <row r="5" spans="2:8" x14ac:dyDescent="0.2">
      <c r="B5" s="1">
        <v>1</v>
      </c>
      <c r="C5" s="16" t="s">
        <v>0</v>
      </c>
      <c r="D5" s="16"/>
      <c r="E5" s="16"/>
    </row>
    <row r="6" spans="2:8" ht="16" thickBot="1" x14ac:dyDescent="0.25">
      <c r="H6" s="2" t="s">
        <v>10</v>
      </c>
    </row>
    <row r="7" spans="2:8" x14ac:dyDescent="0.2">
      <c r="C7" s="3" t="s">
        <v>3</v>
      </c>
      <c r="D7" s="4" t="s">
        <v>4</v>
      </c>
      <c r="E7" s="4" t="s">
        <v>5</v>
      </c>
      <c r="F7" s="5" t="s">
        <v>2</v>
      </c>
      <c r="H7" s="14" t="s">
        <v>2</v>
      </c>
    </row>
    <row r="8" spans="2:8" x14ac:dyDescent="0.2">
      <c r="C8" s="6" t="s">
        <v>6</v>
      </c>
      <c r="D8" s="7">
        <v>5000</v>
      </c>
      <c r="E8" s="8">
        <v>245</v>
      </c>
      <c r="F8" s="9">
        <f>D8*E8</f>
        <v>1225000</v>
      </c>
      <c r="H8" s="15">
        <v>1225000</v>
      </c>
    </row>
    <row r="9" spans="2:8" x14ac:dyDescent="0.2">
      <c r="C9" s="6" t="s">
        <v>7</v>
      </c>
      <c r="D9" s="7">
        <v>5500</v>
      </c>
      <c r="E9" s="8">
        <v>150</v>
      </c>
      <c r="F9" s="9">
        <f t="shared" ref="F9:H11" si="0">D9*E9</f>
        <v>825000</v>
      </c>
      <c r="H9" s="15">
        <v>825000</v>
      </c>
    </row>
    <row r="10" spans="2:8" x14ac:dyDescent="0.2">
      <c r="C10" s="6" t="s">
        <v>8</v>
      </c>
      <c r="D10" s="7">
        <v>3500</v>
      </c>
      <c r="E10" s="8">
        <v>115</v>
      </c>
      <c r="F10" s="9">
        <f t="shared" si="0"/>
        <v>402500</v>
      </c>
      <c r="H10" s="15">
        <v>402500</v>
      </c>
    </row>
    <row r="11" spans="2:8" ht="16" thickBot="1" x14ac:dyDescent="0.25">
      <c r="C11" s="10" t="s">
        <v>9</v>
      </c>
      <c r="D11" s="11">
        <v>4500</v>
      </c>
      <c r="E11" s="12">
        <v>245</v>
      </c>
      <c r="F11" s="9">
        <f t="shared" si="0"/>
        <v>1102500</v>
      </c>
      <c r="H11" s="15">
        <v>1102500</v>
      </c>
    </row>
    <row r="15" spans="2:8" x14ac:dyDescent="0.2">
      <c r="B15" s="1">
        <v>2</v>
      </c>
      <c r="C15" s="16" t="s">
        <v>11</v>
      </c>
      <c r="D15" s="16"/>
      <c r="E15" s="16"/>
    </row>
    <row r="16" spans="2:8" x14ac:dyDescent="0.2">
      <c r="B16" s="1"/>
      <c r="C16" s="16"/>
      <c r="D16" s="16"/>
      <c r="E16" s="16"/>
    </row>
    <row r="17" spans="2:11" ht="16" thickBot="1" x14ac:dyDescent="0.25">
      <c r="C17" s="2" t="s">
        <v>12</v>
      </c>
      <c r="H17" s="2" t="s">
        <v>13</v>
      </c>
    </row>
    <row r="18" spans="2:11" x14ac:dyDescent="0.2">
      <c r="C18" s="3" t="s">
        <v>3</v>
      </c>
      <c r="D18" s="4" t="s">
        <v>4</v>
      </c>
      <c r="E18" s="4" t="s">
        <v>5</v>
      </c>
      <c r="F18" s="5" t="s">
        <v>2</v>
      </c>
      <c r="H18" s="17" t="s">
        <v>3</v>
      </c>
      <c r="I18" s="18" t="s">
        <v>4</v>
      </c>
      <c r="J18" s="18" t="s">
        <v>5</v>
      </c>
      <c r="K18" s="19" t="s">
        <v>2</v>
      </c>
    </row>
    <row r="19" spans="2:11" x14ac:dyDescent="0.2">
      <c r="C19" s="6" t="s">
        <v>6</v>
      </c>
      <c r="D19" s="7">
        <v>5000</v>
      </c>
      <c r="E19" s="8">
        <v>245</v>
      </c>
      <c r="F19" s="9">
        <f>D19*E19</f>
        <v>1225000</v>
      </c>
      <c r="H19" s="20" t="s">
        <v>6</v>
      </c>
      <c r="I19" s="21">
        <v>5000</v>
      </c>
      <c r="J19" s="22">
        <v>233</v>
      </c>
      <c r="K19" s="23">
        <f>I19*J19</f>
        <v>1165000</v>
      </c>
    </row>
    <row r="20" spans="2:11" x14ac:dyDescent="0.2">
      <c r="C20" s="6" t="s">
        <v>7</v>
      </c>
      <c r="D20" s="7">
        <v>5500</v>
      </c>
      <c r="E20" s="8">
        <v>150</v>
      </c>
      <c r="F20" s="9">
        <f t="shared" ref="F20:F22" si="1">D20*E20</f>
        <v>825000</v>
      </c>
      <c r="H20" s="20" t="s">
        <v>7</v>
      </c>
      <c r="I20" s="21">
        <v>5500</v>
      </c>
      <c r="J20" s="22">
        <v>182</v>
      </c>
      <c r="K20" s="23">
        <f t="shared" ref="K20:K22" si="2">I20*J20</f>
        <v>1001000</v>
      </c>
    </row>
    <row r="21" spans="2:11" x14ac:dyDescent="0.2">
      <c r="C21" s="6" t="s">
        <v>8</v>
      </c>
      <c r="D21" s="7">
        <v>3500</v>
      </c>
      <c r="E21" s="8">
        <v>115</v>
      </c>
      <c r="F21" s="9">
        <f t="shared" si="1"/>
        <v>402500</v>
      </c>
      <c r="H21" s="20" t="s">
        <v>8</v>
      </c>
      <c r="I21" s="21">
        <v>3500</v>
      </c>
      <c r="J21" s="22">
        <v>200</v>
      </c>
      <c r="K21" s="23">
        <f t="shared" si="2"/>
        <v>700000</v>
      </c>
    </row>
    <row r="22" spans="2:11" ht="16" thickBot="1" x14ac:dyDescent="0.25">
      <c r="C22" s="10" t="s">
        <v>9</v>
      </c>
      <c r="D22" s="11">
        <v>4500</v>
      </c>
      <c r="E22" s="12">
        <v>245</v>
      </c>
      <c r="F22" s="9">
        <f t="shared" si="1"/>
        <v>1102500</v>
      </c>
      <c r="H22" s="24" t="s">
        <v>9</v>
      </c>
      <c r="I22" s="25">
        <v>4500</v>
      </c>
      <c r="J22" s="26">
        <v>154</v>
      </c>
      <c r="K22" s="27">
        <f t="shared" si="2"/>
        <v>693000</v>
      </c>
    </row>
    <row r="25" spans="2:11" x14ac:dyDescent="0.2">
      <c r="B25" s="1">
        <v>3</v>
      </c>
      <c r="C25" s="16" t="s">
        <v>14</v>
      </c>
      <c r="D25" s="16"/>
      <c r="E25" s="16">
        <v>500</v>
      </c>
    </row>
    <row r="26" spans="2:11" ht="16" thickBot="1" x14ac:dyDescent="0.25"/>
    <row r="27" spans="2:11" x14ac:dyDescent="0.2">
      <c r="C27" s="3" t="s">
        <v>3</v>
      </c>
      <c r="D27" s="4" t="s">
        <v>17</v>
      </c>
      <c r="E27" s="4" t="s">
        <v>15</v>
      </c>
      <c r="F27" s="4" t="s">
        <v>5</v>
      </c>
      <c r="G27" s="5" t="s">
        <v>2</v>
      </c>
    </row>
    <row r="28" spans="2:11" x14ac:dyDescent="0.2">
      <c r="C28" s="6" t="s">
        <v>6</v>
      </c>
      <c r="D28" s="7">
        <v>5000</v>
      </c>
      <c r="E28" s="7">
        <v>4500</v>
      </c>
      <c r="F28" s="8">
        <v>254</v>
      </c>
      <c r="G28" s="9">
        <f>E28*F28</f>
        <v>1143000</v>
      </c>
    </row>
    <row r="29" spans="2:11" x14ac:dyDescent="0.2">
      <c r="C29" s="6" t="s">
        <v>7</v>
      </c>
      <c r="D29" s="7">
        <v>5500</v>
      </c>
      <c r="E29" s="7">
        <v>5000</v>
      </c>
      <c r="F29" s="8">
        <v>212</v>
      </c>
      <c r="G29" s="9">
        <f t="shared" ref="G29:G31" si="3">E29*F29</f>
        <v>1060000</v>
      </c>
    </row>
    <row r="30" spans="2:11" x14ac:dyDescent="0.2">
      <c r="C30" s="6" t="s">
        <v>8</v>
      </c>
      <c r="D30" s="7">
        <v>3500</v>
      </c>
      <c r="E30" s="7">
        <v>3000</v>
      </c>
      <c r="F30" s="8">
        <v>198</v>
      </c>
      <c r="G30" s="9">
        <f t="shared" si="3"/>
        <v>594000</v>
      </c>
    </row>
    <row r="31" spans="2:11" ht="16" thickBot="1" x14ac:dyDescent="0.25">
      <c r="C31" s="10" t="s">
        <v>9</v>
      </c>
      <c r="D31" s="11">
        <v>4500</v>
      </c>
      <c r="E31" s="11">
        <v>4000</v>
      </c>
      <c r="F31" s="12">
        <v>300</v>
      </c>
      <c r="G31" s="9">
        <f t="shared" si="3"/>
        <v>1200000</v>
      </c>
    </row>
    <row r="34" spans="2:6" x14ac:dyDescent="0.2">
      <c r="B34" s="1">
        <v>4</v>
      </c>
      <c r="C34" s="2" t="s">
        <v>16</v>
      </c>
    </row>
    <row r="35" spans="2:6" x14ac:dyDescent="0.2">
      <c r="B35" s="1"/>
      <c r="C35" s="16"/>
      <c r="D35" s="16"/>
      <c r="E35" s="16"/>
    </row>
    <row r="36" spans="2:6" x14ac:dyDescent="0.2">
      <c r="C36" s="2" t="s">
        <v>6</v>
      </c>
      <c r="D36" s="2" t="s">
        <v>7</v>
      </c>
      <c r="E36" s="2" t="s">
        <v>8</v>
      </c>
      <c r="F36" s="2" t="s">
        <v>9</v>
      </c>
    </row>
    <row r="37" spans="2:6" ht="16" thickBot="1" x14ac:dyDescent="0.25"/>
    <row r="38" spans="2:6" x14ac:dyDescent="0.2">
      <c r="C38" s="3" t="s">
        <v>3</v>
      </c>
      <c r="D38" s="4" t="s">
        <v>4</v>
      </c>
      <c r="E38" s="4" t="s">
        <v>5</v>
      </c>
      <c r="F38" s="5" t="s">
        <v>2</v>
      </c>
    </row>
    <row r="39" spans="2:6" x14ac:dyDescent="0.2">
      <c r="C39" s="6" t="s">
        <v>6</v>
      </c>
      <c r="D39" s="7">
        <v>4500</v>
      </c>
      <c r="E39" s="8">
        <v>254</v>
      </c>
      <c r="F39" s="9">
        <f>D39*E39</f>
        <v>1143000</v>
      </c>
    </row>
    <row r="40" spans="2:6" x14ac:dyDescent="0.2">
      <c r="C40" s="6" t="s">
        <v>7</v>
      </c>
      <c r="D40" s="7">
        <v>5000</v>
      </c>
      <c r="E40" s="8">
        <v>212</v>
      </c>
      <c r="F40" s="9">
        <f>D40*E40</f>
        <v>1060000</v>
      </c>
    </row>
    <row r="41" spans="2:6" x14ac:dyDescent="0.2">
      <c r="C41" s="6" t="s">
        <v>8</v>
      </c>
      <c r="D41" s="7">
        <v>3000</v>
      </c>
      <c r="E41" s="8">
        <v>198</v>
      </c>
      <c r="F41" s="9">
        <f>D41*E41</f>
        <v>594000</v>
      </c>
    </row>
    <row r="42" spans="2:6" ht="16" thickBot="1" x14ac:dyDescent="0.25">
      <c r="C42" s="10" t="s">
        <v>9</v>
      </c>
      <c r="D42" s="11">
        <v>4000</v>
      </c>
      <c r="E42" s="12">
        <v>300</v>
      </c>
      <c r="F42" s="13">
        <f>D42*E42</f>
        <v>1200000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936F-6EA3-4BFF-888E-052C8FD079E0}">
  <sheetPr codeName="Sheet3"/>
  <dimension ref="B2:X23"/>
  <sheetViews>
    <sheetView zoomScale="85" zoomScaleNormal="85" workbookViewId="0">
      <selection activeCell="U4" sqref="U4:U23"/>
    </sheetView>
  </sheetViews>
  <sheetFormatPr baseColWidth="10" defaultColWidth="6.6640625" defaultRowHeight="15" x14ac:dyDescent="0.2"/>
  <cols>
    <col min="2" max="2" width="6.83203125" customWidth="1"/>
    <col min="3" max="3" width="16.33203125" bestFit="1" customWidth="1"/>
    <col min="4" max="4" width="8.5" bestFit="1" customWidth="1"/>
    <col min="5" max="5" width="4.1640625" bestFit="1" customWidth="1"/>
    <col min="6" max="6" width="15.6640625" bestFit="1" customWidth="1"/>
    <col min="7" max="7" width="14.1640625" bestFit="1" customWidth="1"/>
    <col min="8" max="8" width="7.33203125" bestFit="1" customWidth="1"/>
    <col min="17" max="17" width="5.1640625" customWidth="1"/>
    <col min="18" max="18" width="9.5" bestFit="1" customWidth="1"/>
    <col min="19" max="19" width="19" bestFit="1" customWidth="1"/>
    <col min="20" max="20" width="10" bestFit="1" customWidth="1"/>
    <col min="21" max="21" width="5.6640625" bestFit="1" customWidth="1"/>
    <col min="22" max="22" width="19" bestFit="1" customWidth="1"/>
    <col min="23" max="23" width="16.83203125" bestFit="1" customWidth="1"/>
    <col min="24" max="24" width="15.33203125" customWidth="1"/>
  </cols>
  <sheetData>
    <row r="2" spans="2:24" ht="39" customHeight="1" x14ac:dyDescent="0.2">
      <c r="B2" t="s">
        <v>91</v>
      </c>
      <c r="R2" s="53" t="s">
        <v>91</v>
      </c>
      <c r="S2" s="53"/>
      <c r="T2" s="53"/>
      <c r="U2" s="53"/>
      <c r="V2" s="53"/>
      <c r="W2" s="53"/>
      <c r="X2" s="53"/>
    </row>
    <row r="3" spans="2:24" ht="21" x14ac:dyDescent="0.25">
      <c r="B3" t="s">
        <v>18</v>
      </c>
      <c r="C3" t="s">
        <v>1</v>
      </c>
      <c r="D3" t="s">
        <v>19</v>
      </c>
      <c r="E3" t="s">
        <v>20</v>
      </c>
      <c r="F3" t="s">
        <v>21</v>
      </c>
      <c r="G3" t="s">
        <v>23</v>
      </c>
      <c r="H3" t="s">
        <v>22</v>
      </c>
      <c r="R3" s="50" t="s">
        <v>18</v>
      </c>
      <c r="S3" s="50" t="s">
        <v>1</v>
      </c>
      <c r="T3" s="50" t="s">
        <v>19</v>
      </c>
      <c r="U3" s="50" t="s">
        <v>20</v>
      </c>
      <c r="V3" s="50" t="s">
        <v>21</v>
      </c>
      <c r="W3" s="50" t="s">
        <v>23</v>
      </c>
      <c r="X3" s="50" t="s">
        <v>22</v>
      </c>
    </row>
    <row r="4" spans="2:24" ht="19" x14ac:dyDescent="0.25">
      <c r="B4" t="s">
        <v>43</v>
      </c>
      <c r="C4" t="s">
        <v>24</v>
      </c>
      <c r="D4" t="s">
        <v>63</v>
      </c>
      <c r="E4">
        <v>26</v>
      </c>
      <c r="F4" t="s">
        <v>77</v>
      </c>
      <c r="G4" t="s">
        <v>87</v>
      </c>
      <c r="H4">
        <v>103832</v>
      </c>
      <c r="R4" s="51" t="s">
        <v>43</v>
      </c>
      <c r="S4" s="51" t="s">
        <v>24</v>
      </c>
      <c r="T4" s="51" t="s">
        <v>63</v>
      </c>
      <c r="U4" s="54">
        <v>26</v>
      </c>
      <c r="V4" s="51" t="s">
        <v>77</v>
      </c>
      <c r="W4" s="51" t="s">
        <v>87</v>
      </c>
      <c r="X4" s="52">
        <v>103832</v>
      </c>
    </row>
    <row r="5" spans="2:24" ht="19" x14ac:dyDescent="0.25">
      <c r="B5" t="s">
        <v>44</v>
      </c>
      <c r="C5" t="s">
        <v>25</v>
      </c>
      <c r="D5" t="s">
        <v>63</v>
      </c>
      <c r="E5">
        <v>22</v>
      </c>
      <c r="F5" t="s">
        <v>78</v>
      </c>
      <c r="G5" t="s">
        <v>87</v>
      </c>
      <c r="H5">
        <v>144551</v>
      </c>
      <c r="R5" s="51" t="s">
        <v>44</v>
      </c>
      <c r="S5" s="51" t="s">
        <v>25</v>
      </c>
      <c r="T5" s="51" t="s">
        <v>63</v>
      </c>
      <c r="U5" s="54">
        <v>22</v>
      </c>
      <c r="V5" s="51" t="s">
        <v>78</v>
      </c>
      <c r="W5" s="51" t="s">
        <v>87</v>
      </c>
      <c r="X5" s="52">
        <v>144551</v>
      </c>
    </row>
    <row r="6" spans="2:24" ht="19" x14ac:dyDescent="0.25">
      <c r="B6" t="s">
        <v>45</v>
      </c>
      <c r="C6" t="s">
        <v>26</v>
      </c>
      <c r="D6" t="s">
        <v>65</v>
      </c>
      <c r="E6">
        <v>30</v>
      </c>
      <c r="F6" t="s">
        <v>79</v>
      </c>
      <c r="G6" t="s">
        <v>88</v>
      </c>
      <c r="H6">
        <v>280501</v>
      </c>
      <c r="R6" s="51" t="s">
        <v>45</v>
      </c>
      <c r="S6" s="51" t="s">
        <v>26</v>
      </c>
      <c r="T6" s="51" t="s">
        <v>65</v>
      </c>
      <c r="U6" s="54">
        <v>30</v>
      </c>
      <c r="V6" s="51" t="s">
        <v>79</v>
      </c>
      <c r="W6" s="51" t="s">
        <v>88</v>
      </c>
      <c r="X6" s="52">
        <v>280501</v>
      </c>
    </row>
    <row r="7" spans="2:24" ht="19" x14ac:dyDescent="0.25">
      <c r="B7" t="s">
        <v>46</v>
      </c>
      <c r="C7" t="s">
        <v>27</v>
      </c>
      <c r="D7" t="s">
        <v>76</v>
      </c>
      <c r="E7">
        <v>39</v>
      </c>
      <c r="F7" t="s">
        <v>80</v>
      </c>
      <c r="G7" t="s">
        <v>89</v>
      </c>
      <c r="H7">
        <v>428869</v>
      </c>
      <c r="R7" s="51" t="s">
        <v>46</v>
      </c>
      <c r="S7" s="51" t="s">
        <v>27</v>
      </c>
      <c r="T7" s="51" t="s">
        <v>76</v>
      </c>
      <c r="U7" s="54">
        <v>39</v>
      </c>
      <c r="V7" s="51" t="s">
        <v>80</v>
      </c>
      <c r="W7" s="51" t="s">
        <v>89</v>
      </c>
      <c r="X7" s="52">
        <v>428869</v>
      </c>
    </row>
    <row r="8" spans="2:24" ht="19" x14ac:dyDescent="0.25">
      <c r="B8" t="s">
        <v>47</v>
      </c>
      <c r="C8" t="s">
        <v>28</v>
      </c>
      <c r="D8" t="s">
        <v>72</v>
      </c>
      <c r="E8">
        <v>25</v>
      </c>
      <c r="F8" t="s">
        <v>81</v>
      </c>
      <c r="G8" t="s">
        <v>87</v>
      </c>
      <c r="H8">
        <v>186216</v>
      </c>
      <c r="R8" s="51" t="s">
        <v>47</v>
      </c>
      <c r="S8" s="51" t="s">
        <v>28</v>
      </c>
      <c r="T8" s="51" t="s">
        <v>72</v>
      </c>
      <c r="U8" s="54">
        <v>25</v>
      </c>
      <c r="V8" s="51" t="s">
        <v>81</v>
      </c>
      <c r="W8" s="51" t="s">
        <v>87</v>
      </c>
      <c r="X8" s="52">
        <v>186216</v>
      </c>
    </row>
    <row r="9" spans="2:24" ht="19" x14ac:dyDescent="0.25">
      <c r="B9" t="s">
        <v>48</v>
      </c>
      <c r="C9" t="s">
        <v>29</v>
      </c>
      <c r="D9" t="s">
        <v>70</v>
      </c>
      <c r="E9">
        <v>41</v>
      </c>
      <c r="F9" t="s">
        <v>82</v>
      </c>
      <c r="G9" t="s">
        <v>89</v>
      </c>
      <c r="H9">
        <v>359696</v>
      </c>
      <c r="R9" s="51" t="s">
        <v>48</v>
      </c>
      <c r="S9" s="51" t="s">
        <v>29</v>
      </c>
      <c r="T9" s="51" t="s">
        <v>70</v>
      </c>
      <c r="U9" s="54">
        <v>41</v>
      </c>
      <c r="V9" s="51" t="s">
        <v>82</v>
      </c>
      <c r="W9" s="51" t="s">
        <v>89</v>
      </c>
      <c r="X9" s="52">
        <v>359696</v>
      </c>
    </row>
    <row r="10" spans="2:24" ht="19" x14ac:dyDescent="0.25">
      <c r="B10" t="s">
        <v>49</v>
      </c>
      <c r="C10" t="s">
        <v>30</v>
      </c>
      <c r="D10" t="s">
        <v>71</v>
      </c>
      <c r="E10">
        <v>39</v>
      </c>
      <c r="F10" t="s">
        <v>83</v>
      </c>
      <c r="G10" t="s">
        <v>90</v>
      </c>
      <c r="H10">
        <v>449996</v>
      </c>
      <c r="R10" s="51" t="s">
        <v>49</v>
      </c>
      <c r="S10" s="51" t="s">
        <v>30</v>
      </c>
      <c r="T10" s="51" t="s">
        <v>71</v>
      </c>
      <c r="U10" s="54">
        <v>39</v>
      </c>
      <c r="V10" s="51" t="s">
        <v>83</v>
      </c>
      <c r="W10" s="51" t="s">
        <v>90</v>
      </c>
      <c r="X10" s="52">
        <v>449996</v>
      </c>
    </row>
    <row r="11" spans="2:24" ht="19" x14ac:dyDescent="0.25">
      <c r="B11" t="s">
        <v>50</v>
      </c>
      <c r="C11" t="s">
        <v>31</v>
      </c>
      <c r="D11" t="s">
        <v>69</v>
      </c>
      <c r="E11">
        <v>31</v>
      </c>
      <c r="F11" t="s">
        <v>84</v>
      </c>
      <c r="G11" t="s">
        <v>88</v>
      </c>
      <c r="H11">
        <v>285558</v>
      </c>
      <c r="R11" s="51" t="s">
        <v>50</v>
      </c>
      <c r="S11" s="51" t="s">
        <v>31</v>
      </c>
      <c r="T11" s="51" t="s">
        <v>69</v>
      </c>
      <c r="U11" s="54">
        <v>31</v>
      </c>
      <c r="V11" s="51" t="s">
        <v>84</v>
      </c>
      <c r="W11" s="51" t="s">
        <v>88</v>
      </c>
      <c r="X11" s="52">
        <v>285558</v>
      </c>
    </row>
    <row r="12" spans="2:24" ht="19" x14ac:dyDescent="0.25">
      <c r="B12" t="s">
        <v>51</v>
      </c>
      <c r="C12" t="s">
        <v>32</v>
      </c>
      <c r="D12" t="s">
        <v>72</v>
      </c>
      <c r="E12">
        <v>33</v>
      </c>
      <c r="F12" t="s">
        <v>78</v>
      </c>
      <c r="G12" t="s">
        <v>87</v>
      </c>
      <c r="H12">
        <v>125356</v>
      </c>
      <c r="R12" s="51" t="s">
        <v>51</v>
      </c>
      <c r="S12" s="51" t="s">
        <v>32</v>
      </c>
      <c r="T12" s="51" t="s">
        <v>72</v>
      </c>
      <c r="U12" s="54">
        <v>33</v>
      </c>
      <c r="V12" s="51" t="s">
        <v>78</v>
      </c>
      <c r="W12" s="51" t="s">
        <v>87</v>
      </c>
      <c r="X12" s="52">
        <v>125356</v>
      </c>
    </row>
    <row r="13" spans="2:24" ht="19" x14ac:dyDescent="0.25">
      <c r="B13" t="s">
        <v>52</v>
      </c>
      <c r="C13" t="s">
        <v>33</v>
      </c>
      <c r="D13" t="s">
        <v>67</v>
      </c>
      <c r="E13">
        <v>41</v>
      </c>
      <c r="F13" t="s">
        <v>85</v>
      </c>
      <c r="G13" t="s">
        <v>90</v>
      </c>
      <c r="H13">
        <v>485726</v>
      </c>
      <c r="R13" s="51" t="s">
        <v>52</v>
      </c>
      <c r="S13" s="51" t="s">
        <v>33</v>
      </c>
      <c r="T13" s="51" t="s">
        <v>67</v>
      </c>
      <c r="U13" s="54">
        <v>41</v>
      </c>
      <c r="V13" s="51" t="s">
        <v>85</v>
      </c>
      <c r="W13" s="51" t="s">
        <v>90</v>
      </c>
      <c r="X13" s="52">
        <v>485726</v>
      </c>
    </row>
    <row r="14" spans="2:24" ht="19" x14ac:dyDescent="0.25">
      <c r="B14" t="s">
        <v>53</v>
      </c>
      <c r="C14" t="s">
        <v>34</v>
      </c>
      <c r="D14" t="s">
        <v>75</v>
      </c>
      <c r="E14">
        <v>43</v>
      </c>
      <c r="F14" t="s">
        <v>85</v>
      </c>
      <c r="G14" t="s">
        <v>90</v>
      </c>
      <c r="H14">
        <v>449022</v>
      </c>
      <c r="R14" s="51" t="s">
        <v>53</v>
      </c>
      <c r="S14" s="51" t="s">
        <v>34</v>
      </c>
      <c r="T14" s="51" t="s">
        <v>75</v>
      </c>
      <c r="U14" s="54">
        <v>43</v>
      </c>
      <c r="V14" s="51" t="s">
        <v>85</v>
      </c>
      <c r="W14" s="51" t="s">
        <v>90</v>
      </c>
      <c r="X14" s="52">
        <v>449022</v>
      </c>
    </row>
    <row r="15" spans="2:24" ht="19" x14ac:dyDescent="0.25">
      <c r="B15" t="s">
        <v>54</v>
      </c>
      <c r="C15" t="s">
        <v>35</v>
      </c>
      <c r="D15" t="s">
        <v>64</v>
      </c>
      <c r="E15">
        <v>31</v>
      </c>
      <c r="F15" t="s">
        <v>78</v>
      </c>
      <c r="G15" t="s">
        <v>87</v>
      </c>
      <c r="H15">
        <v>130297</v>
      </c>
      <c r="R15" s="51" t="s">
        <v>54</v>
      </c>
      <c r="S15" s="51" t="s">
        <v>35</v>
      </c>
      <c r="T15" s="51" t="s">
        <v>64</v>
      </c>
      <c r="U15" s="54">
        <v>31</v>
      </c>
      <c r="V15" s="51" t="s">
        <v>78</v>
      </c>
      <c r="W15" s="51" t="s">
        <v>87</v>
      </c>
      <c r="X15" s="52">
        <v>130297</v>
      </c>
    </row>
    <row r="16" spans="2:24" ht="19" x14ac:dyDescent="0.25">
      <c r="B16" t="s">
        <v>55</v>
      </c>
      <c r="C16" t="s">
        <v>36</v>
      </c>
      <c r="D16" t="s">
        <v>68</v>
      </c>
      <c r="E16">
        <v>44</v>
      </c>
      <c r="F16" t="s">
        <v>80</v>
      </c>
      <c r="G16" t="s">
        <v>89</v>
      </c>
      <c r="H16">
        <v>366069</v>
      </c>
      <c r="R16" s="51" t="s">
        <v>55</v>
      </c>
      <c r="S16" s="51" t="s">
        <v>36</v>
      </c>
      <c r="T16" s="51" t="s">
        <v>68</v>
      </c>
      <c r="U16" s="54">
        <v>44</v>
      </c>
      <c r="V16" s="51" t="s">
        <v>80</v>
      </c>
      <c r="W16" s="51" t="s">
        <v>89</v>
      </c>
      <c r="X16" s="52">
        <v>366069</v>
      </c>
    </row>
    <row r="17" spans="2:24" ht="19" x14ac:dyDescent="0.25">
      <c r="B17" t="s">
        <v>56</v>
      </c>
      <c r="C17" t="s">
        <v>37</v>
      </c>
      <c r="D17" t="s">
        <v>71</v>
      </c>
      <c r="E17">
        <v>24</v>
      </c>
      <c r="F17" t="s">
        <v>86</v>
      </c>
      <c r="G17" t="s">
        <v>87</v>
      </c>
      <c r="H17">
        <v>177473</v>
      </c>
      <c r="R17" s="51" t="s">
        <v>56</v>
      </c>
      <c r="S17" s="51" t="s">
        <v>37</v>
      </c>
      <c r="T17" s="51" t="s">
        <v>71</v>
      </c>
      <c r="U17" s="54">
        <v>24</v>
      </c>
      <c r="V17" s="51" t="s">
        <v>86</v>
      </c>
      <c r="W17" s="51" t="s">
        <v>87</v>
      </c>
      <c r="X17" s="52">
        <v>177473</v>
      </c>
    </row>
    <row r="18" spans="2:24" ht="19" x14ac:dyDescent="0.25">
      <c r="B18" t="s">
        <v>57</v>
      </c>
      <c r="C18" t="s">
        <v>38</v>
      </c>
      <c r="D18" t="s">
        <v>68</v>
      </c>
      <c r="E18">
        <v>42</v>
      </c>
      <c r="F18" t="s">
        <v>80</v>
      </c>
      <c r="G18" t="s">
        <v>89</v>
      </c>
      <c r="H18">
        <v>385477</v>
      </c>
      <c r="R18" s="51" t="s">
        <v>57</v>
      </c>
      <c r="S18" s="51" t="s">
        <v>38</v>
      </c>
      <c r="T18" s="51" t="s">
        <v>68</v>
      </c>
      <c r="U18" s="54">
        <v>42</v>
      </c>
      <c r="V18" s="51" t="s">
        <v>80</v>
      </c>
      <c r="W18" s="51" t="s">
        <v>89</v>
      </c>
      <c r="X18" s="52">
        <v>385477</v>
      </c>
    </row>
    <row r="19" spans="2:24" ht="19" x14ac:dyDescent="0.25">
      <c r="B19" t="s">
        <v>58</v>
      </c>
      <c r="C19" t="s">
        <v>39</v>
      </c>
      <c r="D19" t="s">
        <v>63</v>
      </c>
      <c r="E19">
        <v>37</v>
      </c>
      <c r="F19" t="s">
        <v>86</v>
      </c>
      <c r="G19" t="s">
        <v>89</v>
      </c>
      <c r="H19">
        <v>396635</v>
      </c>
      <c r="R19" s="51" t="s">
        <v>58</v>
      </c>
      <c r="S19" s="51" t="s">
        <v>39</v>
      </c>
      <c r="T19" s="51" t="s">
        <v>63</v>
      </c>
      <c r="U19" s="54">
        <v>37</v>
      </c>
      <c r="V19" s="51" t="s">
        <v>86</v>
      </c>
      <c r="W19" s="51" t="s">
        <v>89</v>
      </c>
      <c r="X19" s="52">
        <v>396635</v>
      </c>
    </row>
    <row r="20" spans="2:24" ht="19" x14ac:dyDescent="0.25">
      <c r="B20" t="s">
        <v>59</v>
      </c>
      <c r="C20" t="s">
        <v>40</v>
      </c>
      <c r="D20" t="s">
        <v>66</v>
      </c>
      <c r="E20">
        <v>42</v>
      </c>
      <c r="F20" t="s">
        <v>77</v>
      </c>
      <c r="G20" t="s">
        <v>89</v>
      </c>
      <c r="H20">
        <v>367637</v>
      </c>
      <c r="R20" s="51" t="s">
        <v>59</v>
      </c>
      <c r="S20" s="51" t="s">
        <v>40</v>
      </c>
      <c r="T20" s="51" t="s">
        <v>66</v>
      </c>
      <c r="U20" s="54">
        <v>42</v>
      </c>
      <c r="V20" s="51" t="s">
        <v>77</v>
      </c>
      <c r="W20" s="51" t="s">
        <v>89</v>
      </c>
      <c r="X20" s="52">
        <v>367637</v>
      </c>
    </row>
    <row r="21" spans="2:24" ht="19" x14ac:dyDescent="0.25">
      <c r="B21" t="s">
        <v>60</v>
      </c>
      <c r="C21" t="s">
        <v>41</v>
      </c>
      <c r="D21" t="s">
        <v>64</v>
      </c>
      <c r="E21">
        <v>33</v>
      </c>
      <c r="F21" t="s">
        <v>83</v>
      </c>
      <c r="G21" t="s">
        <v>88</v>
      </c>
      <c r="H21">
        <v>260955</v>
      </c>
      <c r="R21" s="51" t="s">
        <v>60</v>
      </c>
      <c r="S21" s="51" t="s">
        <v>41</v>
      </c>
      <c r="T21" s="51" t="s">
        <v>64</v>
      </c>
      <c r="U21" s="54">
        <v>33</v>
      </c>
      <c r="V21" s="51" t="s">
        <v>83</v>
      </c>
      <c r="W21" s="51" t="s">
        <v>88</v>
      </c>
      <c r="X21" s="52">
        <v>260955</v>
      </c>
    </row>
    <row r="22" spans="2:24" ht="19" x14ac:dyDescent="0.25">
      <c r="B22" t="s">
        <v>61</v>
      </c>
      <c r="C22" t="s">
        <v>74</v>
      </c>
      <c r="D22" t="s">
        <v>73</v>
      </c>
      <c r="E22">
        <v>43</v>
      </c>
      <c r="F22" t="s">
        <v>84</v>
      </c>
      <c r="G22" t="s">
        <v>88</v>
      </c>
      <c r="H22">
        <v>224903</v>
      </c>
      <c r="R22" s="51" t="s">
        <v>61</v>
      </c>
      <c r="S22" s="51" t="s">
        <v>74</v>
      </c>
      <c r="T22" s="51" t="s">
        <v>73</v>
      </c>
      <c r="U22" s="54">
        <v>43</v>
      </c>
      <c r="V22" s="51" t="s">
        <v>84</v>
      </c>
      <c r="W22" s="51" t="s">
        <v>88</v>
      </c>
      <c r="X22" s="52">
        <v>224903</v>
      </c>
    </row>
    <row r="23" spans="2:24" ht="19" x14ac:dyDescent="0.25">
      <c r="B23" t="s">
        <v>62</v>
      </c>
      <c r="C23" t="s">
        <v>42</v>
      </c>
      <c r="D23" t="s">
        <v>70</v>
      </c>
      <c r="E23">
        <v>39</v>
      </c>
      <c r="F23" t="s">
        <v>81</v>
      </c>
      <c r="G23" t="s">
        <v>87</v>
      </c>
      <c r="H23">
        <v>199439</v>
      </c>
      <c r="R23" s="51" t="s">
        <v>62</v>
      </c>
      <c r="S23" s="51" t="s">
        <v>42</v>
      </c>
      <c r="T23" s="51" t="s">
        <v>70</v>
      </c>
      <c r="U23" s="54">
        <v>39</v>
      </c>
      <c r="V23" s="51" t="s">
        <v>81</v>
      </c>
      <c r="W23" s="51" t="s">
        <v>87</v>
      </c>
      <c r="X23" s="52">
        <v>199439</v>
      </c>
    </row>
  </sheetData>
  <mergeCells count="1">
    <mergeCell ref="R2:X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2E88-4479-4079-AF20-5F979C691960}">
  <sheetPr codeName="Sheet4"/>
  <dimension ref="C3:F8"/>
  <sheetViews>
    <sheetView showGridLines="0" workbookViewId="0">
      <selection activeCell="F5" sqref="F5"/>
    </sheetView>
  </sheetViews>
  <sheetFormatPr baseColWidth="10" defaultColWidth="8.83203125" defaultRowHeight="15" x14ac:dyDescent="0.2"/>
  <cols>
    <col min="3" max="3" width="14.1640625" bestFit="1" customWidth="1"/>
    <col min="4" max="4" width="9" bestFit="1" customWidth="1"/>
    <col min="5" max="5" width="11.33203125" bestFit="1" customWidth="1"/>
    <col min="6" max="6" width="5.33203125" bestFit="1" customWidth="1"/>
  </cols>
  <sheetData>
    <row r="3" spans="3:6" ht="16" thickBot="1" x14ac:dyDescent="0.25"/>
    <row r="4" spans="3:6" x14ac:dyDescent="0.2">
      <c r="C4" s="3" t="s">
        <v>3</v>
      </c>
      <c r="D4" s="4" t="s">
        <v>4</v>
      </c>
      <c r="E4" s="4" t="s">
        <v>5</v>
      </c>
      <c r="F4" s="5" t="s">
        <v>2</v>
      </c>
    </row>
    <row r="5" spans="3:6" x14ac:dyDescent="0.2">
      <c r="C5" s="6" t="s">
        <v>6</v>
      </c>
      <c r="D5" s="7">
        <v>5000</v>
      </c>
      <c r="E5" s="8">
        <v>245</v>
      </c>
      <c r="F5" s="9"/>
    </row>
    <row r="6" spans="3:6" x14ac:dyDescent="0.2">
      <c r="C6" s="6" t="s">
        <v>7</v>
      </c>
      <c r="D6" s="7">
        <v>5500</v>
      </c>
      <c r="E6" s="8">
        <v>150</v>
      </c>
      <c r="F6" s="9"/>
    </row>
    <row r="7" spans="3:6" x14ac:dyDescent="0.2">
      <c r="C7" s="6" t="s">
        <v>8</v>
      </c>
      <c r="D7" s="7">
        <v>3500</v>
      </c>
      <c r="E7" s="8">
        <v>115</v>
      </c>
      <c r="F7" s="9"/>
    </row>
    <row r="8" spans="3:6" ht="16" thickBot="1" x14ac:dyDescent="0.25">
      <c r="C8" s="10" t="s">
        <v>9</v>
      </c>
      <c r="D8" s="11">
        <v>4500</v>
      </c>
      <c r="E8" s="12">
        <v>245</v>
      </c>
      <c r="F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95513-C105-48BF-A56B-8BA7A14806FE}">
  <dimension ref="B3:K28"/>
  <sheetViews>
    <sheetView showGridLines="0" workbookViewId="0">
      <selection activeCell="F24" sqref="F24"/>
    </sheetView>
  </sheetViews>
  <sheetFormatPr baseColWidth="10" defaultColWidth="8.83203125" defaultRowHeight="15" x14ac:dyDescent="0.2"/>
  <cols>
    <col min="3" max="3" width="16.6640625" bestFit="1" customWidth="1"/>
    <col min="4" max="4" width="13.33203125" bestFit="1" customWidth="1"/>
    <col min="5" max="8" width="11" bestFit="1" customWidth="1"/>
    <col min="9" max="9" width="11.5" bestFit="1" customWidth="1"/>
    <col min="10" max="10" width="4.33203125" bestFit="1" customWidth="1"/>
  </cols>
  <sheetData>
    <row r="3" spans="2:11" x14ac:dyDescent="0.2">
      <c r="B3" s="2"/>
      <c r="C3" s="2" t="s">
        <v>92</v>
      </c>
      <c r="D3" s="2"/>
      <c r="E3" s="2"/>
      <c r="F3" s="2"/>
      <c r="G3" s="2"/>
      <c r="H3" s="2"/>
      <c r="I3" s="2"/>
      <c r="J3" s="2"/>
      <c r="K3" s="2"/>
    </row>
    <row r="4" spans="2:11" ht="16" x14ac:dyDescent="0.2">
      <c r="B4" s="2"/>
      <c r="C4" s="2"/>
      <c r="D4" s="28" t="s">
        <v>105</v>
      </c>
      <c r="E4" s="28" t="s">
        <v>103</v>
      </c>
      <c r="F4" s="28" t="s">
        <v>104</v>
      </c>
      <c r="G4" s="28" t="s">
        <v>110</v>
      </c>
      <c r="H4" s="29" t="s">
        <v>93</v>
      </c>
      <c r="J4" s="2"/>
      <c r="K4" s="2"/>
    </row>
    <row r="5" spans="2:11" x14ac:dyDescent="0.2">
      <c r="B5" s="2"/>
      <c r="C5" s="2"/>
      <c r="D5" s="30" t="s">
        <v>106</v>
      </c>
      <c r="E5" s="31">
        <v>131811</v>
      </c>
      <c r="F5" s="31">
        <v>106561</v>
      </c>
      <c r="G5" s="31">
        <v>134416</v>
      </c>
      <c r="H5" s="31">
        <f>SUM(E5:G5)</f>
        <v>372788</v>
      </c>
      <c r="J5" s="2"/>
      <c r="K5" s="2"/>
    </row>
    <row r="6" spans="2:11" x14ac:dyDescent="0.2">
      <c r="B6" s="2"/>
      <c r="C6" s="2"/>
      <c r="D6" s="30" t="s">
        <v>107</v>
      </c>
      <c r="E6" s="31">
        <v>116634</v>
      </c>
      <c r="F6" s="31">
        <v>106985</v>
      </c>
      <c r="G6" s="31">
        <v>115731</v>
      </c>
      <c r="H6" s="31">
        <f t="shared" ref="H6:H8" si="0">SUM(E6:G6)</f>
        <v>339350</v>
      </c>
      <c r="J6" s="2"/>
      <c r="K6" s="2"/>
    </row>
    <row r="7" spans="2:11" x14ac:dyDescent="0.2">
      <c r="B7" s="2"/>
      <c r="C7" s="2"/>
      <c r="D7" s="30" t="s">
        <v>108</v>
      </c>
      <c r="E7" s="31">
        <v>64111</v>
      </c>
      <c r="F7" s="31">
        <v>134581</v>
      </c>
      <c r="G7" s="31">
        <v>72300</v>
      </c>
      <c r="H7" s="31">
        <f t="shared" si="0"/>
        <v>270992</v>
      </c>
      <c r="J7" s="2"/>
      <c r="K7" s="2"/>
    </row>
    <row r="8" spans="2:11" x14ac:dyDescent="0.2">
      <c r="B8" s="2"/>
      <c r="C8" s="2"/>
      <c r="D8" s="30" t="s">
        <v>109</v>
      </c>
      <c r="E8" s="31">
        <v>106335</v>
      </c>
      <c r="F8" s="31">
        <v>60777</v>
      </c>
      <c r="G8" s="31">
        <v>139780</v>
      </c>
      <c r="H8" s="31">
        <f t="shared" si="0"/>
        <v>306892</v>
      </c>
      <c r="J8" s="2"/>
      <c r="K8" s="2"/>
    </row>
    <row r="9" spans="2:11" x14ac:dyDescent="0.2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2">
      <c r="B11" s="2"/>
      <c r="C11" s="2"/>
      <c r="D11" s="2"/>
      <c r="E11" s="32">
        <v>0.2</v>
      </c>
      <c r="F11" s="2"/>
      <c r="G11" s="2"/>
      <c r="H11" s="2"/>
      <c r="I11" s="2"/>
      <c r="J11" s="2"/>
      <c r="K11" s="2"/>
    </row>
    <row r="12" spans="2:11" x14ac:dyDescent="0.2">
      <c r="B12" s="2"/>
      <c r="C12" s="2" t="s">
        <v>94</v>
      </c>
      <c r="D12" s="2"/>
      <c r="E12" s="2"/>
      <c r="F12" s="2"/>
      <c r="G12" s="2"/>
      <c r="H12" s="2"/>
      <c r="I12" s="2"/>
      <c r="J12" s="32"/>
      <c r="K12" s="2"/>
    </row>
    <row r="13" spans="2:11" ht="16" x14ac:dyDescent="0.2">
      <c r="B13" s="2"/>
      <c r="C13" s="2"/>
      <c r="D13" s="28" t="s">
        <v>1</v>
      </c>
      <c r="E13" s="28" t="s">
        <v>95</v>
      </c>
      <c r="F13" s="28" t="s">
        <v>96</v>
      </c>
      <c r="G13" s="28" t="s">
        <v>15</v>
      </c>
      <c r="H13" s="2"/>
      <c r="I13" s="2"/>
      <c r="J13" s="2"/>
      <c r="K13" s="2"/>
    </row>
    <row r="14" spans="2:11" x14ac:dyDescent="0.2">
      <c r="B14" s="2"/>
      <c r="C14" s="2"/>
      <c r="D14" s="30" t="s">
        <v>97</v>
      </c>
      <c r="E14" s="33">
        <v>7107</v>
      </c>
      <c r="F14" s="34">
        <f>E14*$E$11</f>
        <v>1421.4</v>
      </c>
      <c r="G14" s="35">
        <f>E14-F14</f>
        <v>5685.6</v>
      </c>
      <c r="H14" s="2"/>
      <c r="I14" s="2"/>
      <c r="J14" s="2"/>
      <c r="K14" s="2"/>
    </row>
    <row r="15" spans="2:11" x14ac:dyDescent="0.2">
      <c r="B15" s="2"/>
      <c r="C15" s="2"/>
      <c r="D15" s="30" t="s">
        <v>98</v>
      </c>
      <c r="E15" s="33">
        <v>5341</v>
      </c>
      <c r="F15" s="34">
        <f t="shared" ref="F15:F17" si="1">E15*$E$11</f>
        <v>1068.2</v>
      </c>
      <c r="G15" s="35">
        <f t="shared" ref="G15:G17" si="2">E15-F15</f>
        <v>4272.8</v>
      </c>
      <c r="H15" s="2"/>
      <c r="I15" s="2"/>
      <c r="J15" s="2"/>
      <c r="K15" s="2"/>
    </row>
    <row r="16" spans="2:11" x14ac:dyDescent="0.2">
      <c r="B16" s="2"/>
      <c r="C16" s="2"/>
      <c r="D16" s="30" t="s">
        <v>99</v>
      </c>
      <c r="E16" s="33">
        <v>5979</v>
      </c>
      <c r="F16" s="34">
        <f t="shared" si="1"/>
        <v>1195.8</v>
      </c>
      <c r="G16" s="35">
        <f t="shared" si="2"/>
        <v>4783.2</v>
      </c>
      <c r="H16" s="2"/>
      <c r="I16" s="2"/>
      <c r="J16" s="32"/>
      <c r="K16" s="32"/>
    </row>
    <row r="17" spans="2:11" x14ac:dyDescent="0.2">
      <c r="B17" s="2"/>
      <c r="C17" s="2"/>
      <c r="D17" s="30" t="s">
        <v>100</v>
      </c>
      <c r="E17" s="33">
        <v>6901</v>
      </c>
      <c r="F17" s="34">
        <f t="shared" si="1"/>
        <v>1380.2</v>
      </c>
      <c r="G17" s="35">
        <f t="shared" si="2"/>
        <v>5520.8</v>
      </c>
      <c r="H17" s="2"/>
      <c r="I17" s="2"/>
      <c r="J17" s="32"/>
      <c r="K17" s="3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32"/>
      <c r="K18" s="3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32"/>
      <c r="K19" s="3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32"/>
      <c r="K20" s="32"/>
    </row>
    <row r="21" spans="2:11" x14ac:dyDescent="0.2">
      <c r="B21" s="2"/>
      <c r="C21" s="2"/>
      <c r="D21" s="2"/>
      <c r="E21" s="2"/>
      <c r="F21" s="46" t="s">
        <v>101</v>
      </c>
      <c r="G21" s="46"/>
      <c r="H21" s="46"/>
      <c r="I21" s="2"/>
      <c r="J21" s="32"/>
      <c r="K21" s="2"/>
    </row>
    <row r="22" spans="2:11" x14ac:dyDescent="0.2">
      <c r="B22" s="2"/>
      <c r="C22" s="2" t="s">
        <v>102</v>
      </c>
      <c r="D22" s="2"/>
      <c r="E22" s="2"/>
      <c r="F22" s="36">
        <v>0.1</v>
      </c>
      <c r="G22" s="36">
        <v>0.15</v>
      </c>
      <c r="H22" s="36">
        <v>0.2</v>
      </c>
      <c r="I22" s="2"/>
      <c r="J22" s="32"/>
      <c r="K22" s="32"/>
    </row>
    <row r="23" spans="2:11" ht="16" x14ac:dyDescent="0.2">
      <c r="B23" s="2"/>
      <c r="C23" s="2"/>
      <c r="D23" s="28" t="s">
        <v>1</v>
      </c>
      <c r="E23" s="28" t="s">
        <v>2</v>
      </c>
      <c r="F23" s="28" t="s">
        <v>345</v>
      </c>
      <c r="G23" s="28" t="s">
        <v>346</v>
      </c>
      <c r="H23" s="28" t="s">
        <v>347</v>
      </c>
      <c r="I23" s="2"/>
      <c r="J23" s="32"/>
      <c r="K23" s="32"/>
    </row>
    <row r="24" spans="2:11" x14ac:dyDescent="0.2">
      <c r="B24" s="2"/>
      <c r="C24" s="2"/>
      <c r="D24" s="30" t="s">
        <v>97</v>
      </c>
      <c r="E24" s="31">
        <v>372788</v>
      </c>
      <c r="F24" s="35"/>
      <c r="G24" s="35"/>
      <c r="H24" s="35"/>
      <c r="I24" s="2"/>
      <c r="J24" s="32"/>
      <c r="K24" s="32"/>
    </row>
    <row r="25" spans="2:11" x14ac:dyDescent="0.2">
      <c r="B25" s="2"/>
      <c r="C25" s="2"/>
      <c r="D25" s="30" t="s">
        <v>98</v>
      </c>
      <c r="E25" s="31">
        <v>339350</v>
      </c>
      <c r="F25" s="35"/>
      <c r="G25" s="35"/>
      <c r="H25" s="35"/>
      <c r="I25" s="2"/>
      <c r="J25" s="32"/>
      <c r="K25" s="32"/>
    </row>
    <row r="26" spans="2:11" x14ac:dyDescent="0.2">
      <c r="B26" s="2"/>
      <c r="C26" s="2"/>
      <c r="D26" s="30" t="s">
        <v>99</v>
      </c>
      <c r="E26" s="31">
        <v>270992</v>
      </c>
      <c r="F26" s="35"/>
      <c r="G26" s="35"/>
      <c r="H26" s="35"/>
      <c r="I26" s="2"/>
      <c r="J26" s="32"/>
      <c r="K26" s="32"/>
    </row>
    <row r="27" spans="2:11" x14ac:dyDescent="0.2">
      <c r="B27" s="2"/>
      <c r="C27" s="2"/>
      <c r="D27" s="30" t="s">
        <v>100</v>
      </c>
      <c r="E27" s="31">
        <v>306892</v>
      </c>
      <c r="F27" s="35"/>
      <c r="G27" s="35"/>
      <c r="H27" s="35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</sheetData>
  <mergeCells count="1">
    <mergeCell ref="F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2717-D188-4863-A381-2E607CB2914C}">
  <dimension ref="B3:D39"/>
  <sheetViews>
    <sheetView showGridLines="0" workbookViewId="0">
      <selection activeCell="D40" sqref="D40"/>
    </sheetView>
  </sheetViews>
  <sheetFormatPr baseColWidth="10" defaultColWidth="8.83203125" defaultRowHeight="15" x14ac:dyDescent="0.2"/>
  <cols>
    <col min="2" max="2" width="58.33203125" bestFit="1" customWidth="1"/>
    <col min="3" max="3" width="44.6640625" bestFit="1" customWidth="1"/>
    <col min="4" max="4" width="22" bestFit="1" customWidth="1"/>
  </cols>
  <sheetData>
    <row r="3" spans="2:3" x14ac:dyDescent="0.2">
      <c r="B3" s="37" t="s">
        <v>111</v>
      </c>
      <c r="C3" s="2"/>
    </row>
    <row r="4" spans="2:3" x14ac:dyDescent="0.2">
      <c r="B4" s="2" t="s">
        <v>112</v>
      </c>
      <c r="C4" s="2"/>
    </row>
    <row r="5" spans="2:3" x14ac:dyDescent="0.2">
      <c r="B5" s="2"/>
      <c r="C5" s="2"/>
    </row>
    <row r="6" spans="2:3" x14ac:dyDescent="0.2">
      <c r="B6" s="38" t="s">
        <v>113</v>
      </c>
      <c r="C6" s="38" t="s">
        <v>111</v>
      </c>
    </row>
    <row r="7" spans="2:3" x14ac:dyDescent="0.2">
      <c r="B7" s="30" t="s">
        <v>114</v>
      </c>
      <c r="C7" s="30" t="str">
        <f>TRIM(B7)</f>
        <v>60 Ajah Street 528755 Oregun Ghana</v>
      </c>
    </row>
    <row r="8" spans="2:3" x14ac:dyDescent="0.2">
      <c r="B8" s="30" t="s">
        <v>115</v>
      </c>
      <c r="C8" s="30" t="str">
        <f t="shared" ref="C8:C19" si="0">TRIM(B8)</f>
        <v>8 Pineapple Layout 499134 Pretoria Mexico</v>
      </c>
    </row>
    <row r="9" spans="2:3" x14ac:dyDescent="0.2">
      <c r="B9" s="30" t="s">
        <v>116</v>
      </c>
      <c r="C9" s="30" t="str">
        <f t="shared" si="0"/>
        <v>92 Piccadily Road 244310 Milan Benin</v>
      </c>
    </row>
    <row r="10" spans="2:3" x14ac:dyDescent="0.2">
      <c r="B10" s="30" t="s">
        <v>117</v>
      </c>
      <c r="C10" s="30" t="str">
        <f t="shared" si="0"/>
        <v>19 Oluyole Street 120741 Dublin Qatar</v>
      </c>
    </row>
    <row r="11" spans="2:3" x14ac:dyDescent="0.2">
      <c r="B11" s="30" t="s">
        <v>118</v>
      </c>
      <c r="C11" s="30" t="str">
        <f t="shared" si="0"/>
        <v>40 Broad Avenue 449517 Manitoba Egypt</v>
      </c>
    </row>
    <row r="12" spans="2:3" x14ac:dyDescent="0.2">
      <c r="B12" s="30" t="s">
        <v>119</v>
      </c>
      <c r="C12" s="30" t="str">
        <f t="shared" si="0"/>
        <v>77 Bolt Layout 356431 Tamale Morocco</v>
      </c>
    </row>
    <row r="13" spans="2:3" x14ac:dyDescent="0.2">
      <c r="B13" s="30" t="s">
        <v>120</v>
      </c>
      <c r="C13" s="30" t="str">
        <f t="shared" si="0"/>
        <v>40 Utopia Street 473759 Johannesburg United States</v>
      </c>
    </row>
    <row r="14" spans="2:3" x14ac:dyDescent="0.2">
      <c r="B14" s="30" t="s">
        <v>121</v>
      </c>
      <c r="C14" s="30" t="str">
        <f t="shared" si="0"/>
        <v>4 Allen Layout 630098 Lagos China</v>
      </c>
    </row>
    <row r="15" spans="2:3" x14ac:dyDescent="0.2">
      <c r="B15" s="30" t="s">
        <v>122</v>
      </c>
      <c r="C15" s="30" t="str">
        <f t="shared" si="0"/>
        <v>40 Isaac Street 503388 Coventry Azerbaijan</v>
      </c>
    </row>
    <row r="16" spans="2:3" x14ac:dyDescent="0.2">
      <c r="B16" s="30" t="s">
        <v>123</v>
      </c>
      <c r="C16" s="30" t="str">
        <f t="shared" si="0"/>
        <v>64 Broadway Road 245942 Texas Togo</v>
      </c>
    </row>
    <row r="17" spans="2:4" x14ac:dyDescent="0.2">
      <c r="B17" s="30" t="s">
        <v>124</v>
      </c>
      <c r="C17" s="30" t="str">
        <f t="shared" si="0"/>
        <v>18 Berkeley Road 189063 Lome Nigeria</v>
      </c>
    </row>
    <row r="18" spans="2:4" x14ac:dyDescent="0.2">
      <c r="B18" s="30" t="s">
        <v>125</v>
      </c>
      <c r="C18" s="30" t="str">
        <f t="shared" si="0"/>
        <v>29 Ring Avenue 681899 Quebec Ireland</v>
      </c>
    </row>
    <row r="19" spans="2:4" x14ac:dyDescent="0.2">
      <c r="B19" s="30" t="s">
        <v>126</v>
      </c>
      <c r="C19" s="30" t="str">
        <f t="shared" si="0"/>
        <v>50 Devonshire Street 386278 British Columbia Estonia</v>
      </c>
    </row>
    <row r="22" spans="2:4" x14ac:dyDescent="0.2">
      <c r="B22" s="37" t="s">
        <v>127</v>
      </c>
      <c r="C22" s="2"/>
    </row>
    <row r="23" spans="2:4" x14ac:dyDescent="0.2">
      <c r="B23" s="47" t="s">
        <v>128</v>
      </c>
      <c r="C23" s="47"/>
    </row>
    <row r="24" spans="2:4" x14ac:dyDescent="0.2">
      <c r="B24" s="39" t="s">
        <v>129</v>
      </c>
      <c r="C24" s="38" t="s">
        <v>127</v>
      </c>
    </row>
    <row r="25" spans="2:4" x14ac:dyDescent="0.2">
      <c r="B25" s="30" t="s">
        <v>130</v>
      </c>
      <c r="C25" s="30" t="str">
        <f>TRIM(CLEAN(B25))</f>
        <v>Pretoria Mexico</v>
      </c>
    </row>
    <row r="26" spans="2:4" x14ac:dyDescent="0.2">
      <c r="B26" s="30" t="s">
        <v>131</v>
      </c>
      <c r="C26" s="30" t="str">
        <f t="shared" ref="C26:C29" si="1">TRIM(CLEAN(B26))</f>
        <v>Oregun Ghana</v>
      </c>
    </row>
    <row r="27" spans="2:4" x14ac:dyDescent="0.2">
      <c r="B27" s="30" t="s">
        <v>132</v>
      </c>
      <c r="C27" s="30" t="str">
        <f t="shared" si="1"/>
        <v>Milan Benin</v>
      </c>
    </row>
    <row r="28" spans="2:4" x14ac:dyDescent="0.2">
      <c r="B28" s="30" t="s">
        <v>133</v>
      </c>
      <c r="C28" s="30" t="str">
        <f t="shared" si="1"/>
        <v>Dublin Qatar</v>
      </c>
    </row>
    <row r="29" spans="2:4" x14ac:dyDescent="0.2">
      <c r="B29" s="30" t="s">
        <v>134</v>
      </c>
      <c r="C29" s="30" t="str">
        <f t="shared" si="1"/>
        <v>Manitoba Egypt</v>
      </c>
    </row>
    <row r="32" spans="2:4" x14ac:dyDescent="0.2">
      <c r="B32" s="37" t="s">
        <v>135</v>
      </c>
      <c r="C32" s="2"/>
      <c r="D32" s="2"/>
    </row>
    <row r="34" spans="2:4" x14ac:dyDescent="0.2">
      <c r="B34" s="39" t="s">
        <v>136</v>
      </c>
      <c r="C34" s="39" t="s">
        <v>137</v>
      </c>
      <c r="D34" s="39" t="s">
        <v>138</v>
      </c>
    </row>
    <row r="35" spans="2:4" x14ac:dyDescent="0.2">
      <c r="B35" s="30" t="s">
        <v>139</v>
      </c>
      <c r="C35" s="30" t="s">
        <v>140</v>
      </c>
      <c r="D35" s="30" t="str">
        <f>SUBSTITUTE(B35,"Tom",C35)</f>
        <v>Esther Frank</v>
      </c>
    </row>
    <row r="36" spans="2:4" x14ac:dyDescent="0.2">
      <c r="B36" s="30" t="s">
        <v>141</v>
      </c>
      <c r="C36" s="30" t="s">
        <v>142</v>
      </c>
      <c r="D36" s="30" t="str">
        <f>SUBSTITUTE(B36,"Eric",C36,2)</f>
        <v>Olalekan Eric Blessing</v>
      </c>
    </row>
    <row r="37" spans="2:4" x14ac:dyDescent="0.2">
      <c r="B37" s="30" t="s">
        <v>143</v>
      </c>
      <c r="C37" s="30" t="s">
        <v>144</v>
      </c>
      <c r="D37" s="30" t="str">
        <f>SUBSTITUTE(B37,"Duncan", C37)</f>
        <v>Kota Doana</v>
      </c>
    </row>
    <row r="38" spans="2:4" x14ac:dyDescent="0.2">
      <c r="B38" s="30" t="s">
        <v>145</v>
      </c>
      <c r="C38" s="30" t="s">
        <v>146</v>
      </c>
      <c r="D38" s="30" t="str">
        <f>SUBSTITUTE(B38,"Badmus", C38)</f>
        <v>Loveth Bashorun</v>
      </c>
    </row>
    <row r="39" spans="2:4" x14ac:dyDescent="0.2">
      <c r="B39" s="30" t="s">
        <v>147</v>
      </c>
      <c r="C39" s="30" t="s">
        <v>148</v>
      </c>
      <c r="D39" s="30" t="str">
        <f>SUBSTITUTE(B39,"Toyosi", C39)</f>
        <v>Angel Silva</v>
      </c>
    </row>
  </sheetData>
  <mergeCells count="1">
    <mergeCell ref="B23:C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DD42-121E-4B7C-A599-F7E49D257FA4}">
  <dimension ref="B1:O66"/>
  <sheetViews>
    <sheetView showGridLines="0" topLeftCell="I22" zoomScale="90" zoomScaleNormal="90" workbookViewId="0">
      <selection activeCell="N40" sqref="N40:N66"/>
    </sheetView>
  </sheetViews>
  <sheetFormatPr baseColWidth="10" defaultColWidth="8.83203125" defaultRowHeight="15" x14ac:dyDescent="0.2"/>
  <cols>
    <col min="1" max="1" width="8.83203125" style="2"/>
    <col min="2" max="2" width="3.1640625" style="2" bestFit="1" customWidth="1"/>
    <col min="3" max="3" width="12.1640625" style="2" customWidth="1"/>
    <col min="4" max="4" width="7" style="2" bestFit="1" customWidth="1"/>
    <col min="5" max="5" width="7.83203125" style="2" bestFit="1" customWidth="1"/>
    <col min="6" max="6" width="14.1640625" style="2" bestFit="1" customWidth="1"/>
    <col min="7" max="8" width="11.6640625" style="2" bestFit="1" customWidth="1"/>
    <col min="9" max="9" width="48.5" style="2" bestFit="1" customWidth="1"/>
    <col min="10" max="13" width="8.83203125" style="2"/>
    <col min="14" max="14" width="81.83203125" style="2" bestFit="1" customWidth="1"/>
    <col min="15" max="15" width="14.83203125" style="2" bestFit="1" customWidth="1"/>
    <col min="16" max="16384" width="8.83203125" style="2"/>
  </cols>
  <sheetData>
    <row r="1" spans="2:13" ht="5.5" customHeight="1" x14ac:dyDescent="0.2"/>
    <row r="2" spans="2:13" ht="12" customHeight="1" x14ac:dyDescent="0.2"/>
    <row r="3" spans="2:13" x14ac:dyDescent="0.2">
      <c r="B3" s="48" t="s">
        <v>149</v>
      </c>
      <c r="C3" s="48"/>
    </row>
    <row r="4" spans="2:13" ht="9" customHeight="1" x14ac:dyDescent="0.2">
      <c r="B4" s="41"/>
    </row>
    <row r="5" spans="2:13" x14ac:dyDescent="0.2">
      <c r="B5" s="49" t="s">
        <v>150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7" spans="2:13" x14ac:dyDescent="0.2">
      <c r="B7" s="2" t="s">
        <v>151</v>
      </c>
      <c r="C7" s="2" t="s">
        <v>152</v>
      </c>
      <c r="D7" s="2" t="s">
        <v>153</v>
      </c>
      <c r="E7" s="2" t="s">
        <v>154</v>
      </c>
      <c r="F7" s="2" t="s">
        <v>155</v>
      </c>
      <c r="G7" s="2" t="s">
        <v>19</v>
      </c>
      <c r="I7" s="2" t="s">
        <v>156</v>
      </c>
    </row>
    <row r="8" spans="2:13" x14ac:dyDescent="0.2">
      <c r="B8" s="2">
        <v>60</v>
      </c>
      <c r="C8" s="2" t="s">
        <v>157</v>
      </c>
      <c r="D8" s="2" t="s">
        <v>152</v>
      </c>
      <c r="E8" s="2">
        <v>528755</v>
      </c>
      <c r="F8" s="2" t="s">
        <v>158</v>
      </c>
      <c r="G8" s="2" t="s">
        <v>70</v>
      </c>
      <c r="I8" s="2" t="str">
        <f>_xlfn.CONCAT(B8," ",C8," ",D8," ",E8," ",F8," ",G8)</f>
        <v>60 Ajah Street 528755 Oregun Ghana</v>
      </c>
    </row>
    <row r="9" spans="2:13" x14ac:dyDescent="0.2">
      <c r="B9" s="2">
        <v>8</v>
      </c>
      <c r="C9" s="2" t="s">
        <v>159</v>
      </c>
      <c r="D9" s="2" t="s">
        <v>160</v>
      </c>
      <c r="E9" s="2">
        <v>499134</v>
      </c>
      <c r="F9" s="2" t="s">
        <v>161</v>
      </c>
      <c r="G9" s="2" t="s">
        <v>75</v>
      </c>
      <c r="I9" s="2" t="str">
        <f t="shared" ref="I9:I34" si="0">_xlfn.CONCAT(B9," ",C9," ",D9," ",E9," ",F9," ",G9)</f>
        <v>8 Pineapple Layout 499134 Pretoria Mexico</v>
      </c>
    </row>
    <row r="10" spans="2:13" x14ac:dyDescent="0.2">
      <c r="B10" s="2">
        <v>92</v>
      </c>
      <c r="C10" s="2" t="s">
        <v>162</v>
      </c>
      <c r="D10" s="2" t="s">
        <v>163</v>
      </c>
      <c r="E10" s="2">
        <v>244310</v>
      </c>
      <c r="F10" s="2" t="s">
        <v>164</v>
      </c>
      <c r="G10" s="2" t="s">
        <v>165</v>
      </c>
      <c r="I10" s="2" t="str">
        <f t="shared" si="0"/>
        <v>92 Piccadily Road 244310 Milan Benin</v>
      </c>
    </row>
    <row r="11" spans="2:13" x14ac:dyDescent="0.2">
      <c r="B11" s="2">
        <v>63</v>
      </c>
      <c r="C11" s="2" t="s">
        <v>166</v>
      </c>
      <c r="D11" s="2" t="s">
        <v>163</v>
      </c>
      <c r="E11" s="2">
        <v>781568</v>
      </c>
      <c r="F11" s="2" t="s">
        <v>167</v>
      </c>
      <c r="G11" s="2" t="s">
        <v>76</v>
      </c>
      <c r="I11" s="2" t="str">
        <f t="shared" si="0"/>
        <v>63 Odeku Road 781568 Plateau Japan</v>
      </c>
    </row>
    <row r="12" spans="2:13" x14ac:dyDescent="0.2">
      <c r="B12" s="2">
        <v>22</v>
      </c>
      <c r="C12" s="2" t="s">
        <v>168</v>
      </c>
      <c r="D12" s="2" t="s">
        <v>169</v>
      </c>
      <c r="E12" s="2">
        <v>816476</v>
      </c>
      <c r="F12" s="2" t="s">
        <v>170</v>
      </c>
      <c r="G12" s="2" t="s">
        <v>171</v>
      </c>
      <c r="I12" s="2" t="str">
        <f t="shared" si="0"/>
        <v>22 Oxford Avenue 816476 Merida Australia</v>
      </c>
    </row>
    <row r="13" spans="2:13" x14ac:dyDescent="0.2">
      <c r="B13" s="2">
        <v>39</v>
      </c>
      <c r="C13" s="2" t="s">
        <v>172</v>
      </c>
      <c r="D13" s="2" t="s">
        <v>160</v>
      </c>
      <c r="E13" s="2">
        <v>239606</v>
      </c>
      <c r="F13" s="2" t="s">
        <v>173</v>
      </c>
      <c r="G13" s="2" t="s">
        <v>174</v>
      </c>
      <c r="I13" s="2" t="str">
        <f t="shared" si="0"/>
        <v>39 Carnaby Layout 239606 Cario Germany</v>
      </c>
    </row>
    <row r="14" spans="2:13" x14ac:dyDescent="0.2">
      <c r="B14" s="2">
        <v>65</v>
      </c>
      <c r="C14" s="2" t="s">
        <v>175</v>
      </c>
      <c r="D14" s="2" t="s">
        <v>152</v>
      </c>
      <c r="E14" s="2">
        <v>342875</v>
      </c>
      <c r="F14" s="2" t="s">
        <v>176</v>
      </c>
      <c r="G14" s="2" t="s">
        <v>177</v>
      </c>
      <c r="I14" s="2" t="str">
        <f t="shared" si="0"/>
        <v>65 Main Street 342875 Madrid Gabon</v>
      </c>
    </row>
    <row r="15" spans="2:13" x14ac:dyDescent="0.2">
      <c r="B15" s="2">
        <v>89</v>
      </c>
      <c r="C15" s="2" t="s">
        <v>178</v>
      </c>
      <c r="D15" s="2" t="s">
        <v>160</v>
      </c>
      <c r="E15" s="2">
        <v>437845</v>
      </c>
      <c r="F15" s="2" t="s">
        <v>179</v>
      </c>
      <c r="G15" s="2" t="s">
        <v>68</v>
      </c>
      <c r="I15" s="2" t="str">
        <f t="shared" si="0"/>
        <v>89 Ozumba Layout 437845 York England</v>
      </c>
    </row>
    <row r="16" spans="2:13" x14ac:dyDescent="0.2">
      <c r="B16" s="2">
        <v>6</v>
      </c>
      <c r="C16" s="2" t="s">
        <v>180</v>
      </c>
      <c r="D16" s="2" t="s">
        <v>163</v>
      </c>
      <c r="E16" s="2">
        <v>984003</v>
      </c>
      <c r="F16" s="2" t="s">
        <v>181</v>
      </c>
      <c r="G16" s="2" t="s">
        <v>182</v>
      </c>
      <c r="I16" s="2" t="str">
        <f t="shared" si="0"/>
        <v>6 Crosswall Road 984003 Leeds Niger</v>
      </c>
    </row>
    <row r="17" spans="2:9" x14ac:dyDescent="0.2">
      <c r="B17" s="2">
        <v>18</v>
      </c>
      <c r="C17" s="2" t="s">
        <v>183</v>
      </c>
      <c r="D17" s="2" t="s">
        <v>169</v>
      </c>
      <c r="E17" s="2">
        <v>473234</v>
      </c>
      <c r="F17" s="2" t="s">
        <v>184</v>
      </c>
      <c r="G17" s="2" t="s">
        <v>185</v>
      </c>
      <c r="I17" s="2" t="str">
        <f t="shared" si="0"/>
        <v>18 Bartlett Avenue 473234 Accra Portugal</v>
      </c>
    </row>
    <row r="18" spans="2:9" x14ac:dyDescent="0.2">
      <c r="B18" s="2">
        <v>83</v>
      </c>
      <c r="C18" s="2" t="s">
        <v>186</v>
      </c>
      <c r="D18" s="2" t="s">
        <v>160</v>
      </c>
      <c r="E18" s="2">
        <v>416748</v>
      </c>
      <c r="F18" s="2" t="s">
        <v>187</v>
      </c>
      <c r="G18" s="2" t="s">
        <v>75</v>
      </c>
      <c r="I18" s="2" t="str">
        <f t="shared" si="0"/>
        <v>83 Warwick Layout 416748 Birmingham Mexico</v>
      </c>
    </row>
    <row r="19" spans="2:9" x14ac:dyDescent="0.2">
      <c r="B19" s="2">
        <v>28</v>
      </c>
      <c r="C19" s="2" t="s">
        <v>188</v>
      </c>
      <c r="D19" s="2" t="s">
        <v>169</v>
      </c>
      <c r="E19" s="2">
        <v>383837</v>
      </c>
      <c r="F19" s="2" t="s">
        <v>189</v>
      </c>
      <c r="G19" s="2" t="s">
        <v>190</v>
      </c>
      <c r="I19" s="2" t="str">
        <f t="shared" si="0"/>
        <v>28 McCullum Avenue 383837 Florida Bermuda</v>
      </c>
    </row>
    <row r="20" spans="2:9" x14ac:dyDescent="0.2">
      <c r="B20" s="2">
        <v>75</v>
      </c>
      <c r="C20" s="2" t="s">
        <v>191</v>
      </c>
      <c r="D20" s="2" t="s">
        <v>163</v>
      </c>
      <c r="E20" s="2">
        <v>285392</v>
      </c>
      <c r="F20" s="2" t="s">
        <v>192</v>
      </c>
      <c r="G20" s="2" t="s">
        <v>193</v>
      </c>
      <c r="I20" s="2" t="str">
        <f t="shared" si="0"/>
        <v>75 Ikorodu Road 285392 Southampton Togo</v>
      </c>
    </row>
    <row r="21" spans="2:9" x14ac:dyDescent="0.2">
      <c r="B21" s="2">
        <v>67</v>
      </c>
      <c r="C21" s="2" t="s">
        <v>194</v>
      </c>
      <c r="D21" s="2" t="s">
        <v>169</v>
      </c>
      <c r="E21" s="2">
        <v>952422</v>
      </c>
      <c r="F21" s="2" t="s">
        <v>195</v>
      </c>
      <c r="G21" s="2" t="s">
        <v>69</v>
      </c>
      <c r="I21" s="2" t="str">
        <f t="shared" si="0"/>
        <v>67 Wall Avenue 952422 Oyo Canada</v>
      </c>
    </row>
    <row r="22" spans="2:9" x14ac:dyDescent="0.2">
      <c r="B22" s="2">
        <v>24</v>
      </c>
      <c r="C22" s="2" t="s">
        <v>196</v>
      </c>
      <c r="D22" s="2" t="s">
        <v>152</v>
      </c>
      <c r="E22" s="2">
        <v>735565</v>
      </c>
      <c r="F22" s="2" t="s">
        <v>197</v>
      </c>
      <c r="G22" s="2" t="s">
        <v>198</v>
      </c>
      <c r="I22" s="2" t="str">
        <f t="shared" si="0"/>
        <v>24 Adam Street 735565 Kumasi Spain</v>
      </c>
    </row>
    <row r="23" spans="2:9" x14ac:dyDescent="0.2">
      <c r="B23" s="2">
        <v>38</v>
      </c>
      <c r="C23" s="2" t="s">
        <v>199</v>
      </c>
      <c r="D23" s="2" t="s">
        <v>163</v>
      </c>
      <c r="E23" s="2">
        <v>922173</v>
      </c>
      <c r="F23" s="2" t="s">
        <v>200</v>
      </c>
      <c r="G23" s="2" t="s">
        <v>201</v>
      </c>
      <c r="I23" s="2" t="str">
        <f t="shared" si="0"/>
        <v>38 Ogunlana Road 922173 Bristol Scotland</v>
      </c>
    </row>
    <row r="24" spans="2:9" x14ac:dyDescent="0.2">
      <c r="B24" s="2">
        <v>92</v>
      </c>
      <c r="C24" s="2" t="s">
        <v>202</v>
      </c>
      <c r="D24" s="2" t="s">
        <v>169</v>
      </c>
      <c r="E24" s="2">
        <v>894263</v>
      </c>
      <c r="F24" s="2" t="s">
        <v>203</v>
      </c>
      <c r="G24" s="2" t="s">
        <v>69</v>
      </c>
      <c r="I24" s="2" t="str">
        <f t="shared" si="0"/>
        <v>92 Hamilton Avenue 894263 Alberta Canada</v>
      </c>
    </row>
    <row r="25" spans="2:9" x14ac:dyDescent="0.2">
      <c r="B25" s="2">
        <v>19</v>
      </c>
      <c r="C25" s="2" t="s">
        <v>204</v>
      </c>
      <c r="D25" s="2" t="s">
        <v>152</v>
      </c>
      <c r="E25" s="2">
        <v>120741</v>
      </c>
      <c r="F25" s="2" t="s">
        <v>205</v>
      </c>
      <c r="G25" s="2" t="s">
        <v>206</v>
      </c>
      <c r="I25" s="2" t="str">
        <f t="shared" si="0"/>
        <v>19 Oluyole Street 120741 Dublin Qatar</v>
      </c>
    </row>
    <row r="26" spans="2:9" x14ac:dyDescent="0.2">
      <c r="B26" s="2">
        <v>40</v>
      </c>
      <c r="C26" s="2" t="s">
        <v>207</v>
      </c>
      <c r="D26" s="2" t="s">
        <v>169</v>
      </c>
      <c r="E26" s="2">
        <v>449517</v>
      </c>
      <c r="F26" s="2" t="s">
        <v>208</v>
      </c>
      <c r="G26" s="2" t="s">
        <v>209</v>
      </c>
      <c r="I26" s="2" t="str">
        <f t="shared" si="0"/>
        <v>40 Broad Avenue 449517 Manitoba Egypt</v>
      </c>
    </row>
    <row r="27" spans="2:9" x14ac:dyDescent="0.2">
      <c r="B27" s="2">
        <v>77</v>
      </c>
      <c r="C27" s="2" t="s">
        <v>210</v>
      </c>
      <c r="D27" s="2" t="s">
        <v>160</v>
      </c>
      <c r="E27" s="2">
        <v>356431</v>
      </c>
      <c r="F27" s="2" t="s">
        <v>211</v>
      </c>
      <c r="G27" s="2" t="s">
        <v>212</v>
      </c>
      <c r="I27" s="2" t="str">
        <f t="shared" si="0"/>
        <v>77 Bolt Layout 356431 Tamale Morocco</v>
      </c>
    </row>
    <row r="28" spans="2:9" x14ac:dyDescent="0.2">
      <c r="B28" s="2">
        <v>40</v>
      </c>
      <c r="C28" s="2" t="s">
        <v>213</v>
      </c>
      <c r="D28" s="2" t="s">
        <v>152</v>
      </c>
      <c r="E28" s="2">
        <v>473759</v>
      </c>
      <c r="F28" s="2" t="s">
        <v>214</v>
      </c>
      <c r="G28" s="2" t="s">
        <v>215</v>
      </c>
      <c r="I28" s="2" t="str">
        <f t="shared" si="0"/>
        <v>40 Utopia Street 473759 Johannesburg United States</v>
      </c>
    </row>
    <row r="29" spans="2:9" x14ac:dyDescent="0.2">
      <c r="B29" s="2">
        <v>4</v>
      </c>
      <c r="C29" s="2" t="s">
        <v>216</v>
      </c>
      <c r="D29" s="2" t="s">
        <v>160</v>
      </c>
      <c r="E29" s="2">
        <v>630098</v>
      </c>
      <c r="F29" s="2" t="s">
        <v>217</v>
      </c>
      <c r="G29" s="2" t="s">
        <v>218</v>
      </c>
      <c r="I29" s="2" t="str">
        <f t="shared" si="0"/>
        <v>4 Allen Layout 630098 Lagos China</v>
      </c>
    </row>
    <row r="30" spans="2:9" x14ac:dyDescent="0.2">
      <c r="B30" s="2">
        <v>40</v>
      </c>
      <c r="C30" s="2" t="s">
        <v>219</v>
      </c>
      <c r="D30" s="2" t="s">
        <v>152</v>
      </c>
      <c r="E30" s="2">
        <v>503388</v>
      </c>
      <c r="F30" s="2" t="s">
        <v>220</v>
      </c>
      <c r="G30" s="2" t="s">
        <v>221</v>
      </c>
      <c r="I30" s="2" t="str">
        <f t="shared" si="0"/>
        <v>40 Isaac Street 503388 Coventry Azerbaijan</v>
      </c>
    </row>
    <row r="31" spans="2:9" x14ac:dyDescent="0.2">
      <c r="B31" s="2">
        <v>64</v>
      </c>
      <c r="C31" s="2" t="s">
        <v>222</v>
      </c>
      <c r="D31" s="2" t="s">
        <v>163</v>
      </c>
      <c r="E31" s="2">
        <v>245942</v>
      </c>
      <c r="F31" s="2" t="s">
        <v>223</v>
      </c>
      <c r="G31" s="2" t="s">
        <v>193</v>
      </c>
      <c r="I31" s="2" t="str">
        <f t="shared" si="0"/>
        <v>64 Broadway Road 245942 Texas Togo</v>
      </c>
    </row>
    <row r="32" spans="2:9" x14ac:dyDescent="0.2">
      <c r="B32" s="2">
        <v>18</v>
      </c>
      <c r="C32" s="2" t="s">
        <v>224</v>
      </c>
      <c r="D32" s="2" t="s">
        <v>163</v>
      </c>
      <c r="E32" s="2">
        <v>189063</v>
      </c>
      <c r="F32" s="2" t="s">
        <v>225</v>
      </c>
      <c r="G32" s="2" t="s">
        <v>64</v>
      </c>
      <c r="I32" s="2" t="str">
        <f t="shared" si="0"/>
        <v>18 Berkeley Road 189063 Lome Nigeria</v>
      </c>
    </row>
    <row r="33" spans="2:15" x14ac:dyDescent="0.2">
      <c r="B33" s="2">
        <v>29</v>
      </c>
      <c r="C33" s="2" t="s">
        <v>226</v>
      </c>
      <c r="D33" s="2" t="s">
        <v>169</v>
      </c>
      <c r="E33" s="2">
        <v>681899</v>
      </c>
      <c r="F33" s="2" t="s">
        <v>227</v>
      </c>
      <c r="G33" s="2" t="s">
        <v>228</v>
      </c>
      <c r="I33" s="2" t="str">
        <f t="shared" si="0"/>
        <v>29 Ring Avenue 681899 Quebec Ireland</v>
      </c>
    </row>
    <row r="34" spans="2:15" x14ac:dyDescent="0.2">
      <c r="B34" s="2">
        <v>50</v>
      </c>
      <c r="C34" s="2" t="s">
        <v>229</v>
      </c>
      <c r="D34" s="2" t="s">
        <v>152</v>
      </c>
      <c r="E34" s="2">
        <v>386278</v>
      </c>
      <c r="F34" s="2" t="s">
        <v>230</v>
      </c>
      <c r="G34" s="2" t="s">
        <v>231</v>
      </c>
      <c r="I34" s="2" t="str">
        <f t="shared" si="0"/>
        <v>50 Devonshire Street 386278 British Columbia Estonia</v>
      </c>
    </row>
    <row r="35" spans="2:15" x14ac:dyDescent="0.2">
      <c r="N35" s="40" t="s">
        <v>232</v>
      </c>
    </row>
    <row r="37" spans="2:15" x14ac:dyDescent="0.2">
      <c r="N37" s="16" t="s">
        <v>233</v>
      </c>
      <c r="O37" s="16"/>
    </row>
    <row r="39" spans="2:15" x14ac:dyDescent="0.2">
      <c r="N39" s="38" t="s">
        <v>113</v>
      </c>
    </row>
    <row r="40" spans="2:15" x14ac:dyDescent="0.2">
      <c r="N40" s="30" t="s">
        <v>234</v>
      </c>
    </row>
    <row r="41" spans="2:15" x14ac:dyDescent="0.2">
      <c r="N41" s="30" t="s">
        <v>235</v>
      </c>
    </row>
    <row r="42" spans="2:15" x14ac:dyDescent="0.2">
      <c r="N42" s="30" t="s">
        <v>236</v>
      </c>
    </row>
    <row r="43" spans="2:15" x14ac:dyDescent="0.2">
      <c r="N43" s="30" t="s">
        <v>237</v>
      </c>
    </row>
    <row r="44" spans="2:15" x14ac:dyDescent="0.2">
      <c r="N44" s="30" t="s">
        <v>238</v>
      </c>
    </row>
    <row r="45" spans="2:15" x14ac:dyDescent="0.2">
      <c r="N45" s="30" t="s">
        <v>239</v>
      </c>
    </row>
    <row r="46" spans="2:15" x14ac:dyDescent="0.2">
      <c r="N46" s="30" t="s">
        <v>240</v>
      </c>
    </row>
    <row r="47" spans="2:15" x14ac:dyDescent="0.2">
      <c r="N47" s="30" t="s">
        <v>241</v>
      </c>
    </row>
    <row r="48" spans="2:15" x14ac:dyDescent="0.2">
      <c r="N48" s="30" t="s">
        <v>242</v>
      </c>
    </row>
    <row r="49" spans="14:14" x14ac:dyDescent="0.2">
      <c r="N49" s="30" t="s">
        <v>243</v>
      </c>
    </row>
    <row r="50" spans="14:14" x14ac:dyDescent="0.2">
      <c r="N50" s="30" t="s">
        <v>244</v>
      </c>
    </row>
    <row r="51" spans="14:14" x14ac:dyDescent="0.2">
      <c r="N51" s="30" t="s">
        <v>245</v>
      </c>
    </row>
    <row r="52" spans="14:14" x14ac:dyDescent="0.2">
      <c r="N52" s="30" t="s">
        <v>246</v>
      </c>
    </row>
    <row r="53" spans="14:14" x14ac:dyDescent="0.2">
      <c r="N53" s="30" t="s">
        <v>247</v>
      </c>
    </row>
    <row r="54" spans="14:14" x14ac:dyDescent="0.2">
      <c r="N54" s="30" t="s">
        <v>248</v>
      </c>
    </row>
    <row r="55" spans="14:14" x14ac:dyDescent="0.2">
      <c r="N55" s="30" t="s">
        <v>249</v>
      </c>
    </row>
    <row r="56" spans="14:14" x14ac:dyDescent="0.2">
      <c r="N56" s="30" t="s">
        <v>250</v>
      </c>
    </row>
    <row r="57" spans="14:14" x14ac:dyDescent="0.2">
      <c r="N57" s="30" t="s">
        <v>251</v>
      </c>
    </row>
    <row r="58" spans="14:14" x14ac:dyDescent="0.2">
      <c r="N58" s="30" t="s">
        <v>252</v>
      </c>
    </row>
    <row r="59" spans="14:14" x14ac:dyDescent="0.2">
      <c r="N59" s="30" t="s">
        <v>253</v>
      </c>
    </row>
    <row r="60" spans="14:14" x14ac:dyDescent="0.2">
      <c r="N60" s="30" t="s">
        <v>254</v>
      </c>
    </row>
    <row r="61" spans="14:14" x14ac:dyDescent="0.2">
      <c r="N61" s="30" t="s">
        <v>255</v>
      </c>
    </row>
    <row r="62" spans="14:14" x14ac:dyDescent="0.2">
      <c r="N62" s="30" t="s">
        <v>256</v>
      </c>
    </row>
    <row r="63" spans="14:14" x14ac:dyDescent="0.2">
      <c r="N63" s="30" t="s">
        <v>257</v>
      </c>
    </row>
    <row r="64" spans="14:14" x14ac:dyDescent="0.2">
      <c r="N64" s="30" t="s">
        <v>258</v>
      </c>
    </row>
    <row r="65" spans="14:14" x14ac:dyDescent="0.2">
      <c r="N65" s="30" t="s">
        <v>259</v>
      </c>
    </row>
    <row r="66" spans="14:14" x14ac:dyDescent="0.2">
      <c r="N66" s="30" t="s">
        <v>260</v>
      </c>
    </row>
  </sheetData>
  <mergeCells count="2">
    <mergeCell ref="B3:C3"/>
    <mergeCell ref="B5:M5"/>
  </mergeCells>
  <conditionalFormatting sqref="E8:E34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34E7-F1D7-4CCF-A1F6-9C65F4589704}">
  <dimension ref="D3:I25"/>
  <sheetViews>
    <sheetView showGridLines="0" workbookViewId="0">
      <selection activeCell="K16" sqref="K16"/>
    </sheetView>
  </sheetViews>
  <sheetFormatPr baseColWidth="10" defaultColWidth="8.6640625" defaultRowHeight="15" x14ac:dyDescent="0.2"/>
  <cols>
    <col min="1" max="3" width="8.6640625" style="2"/>
    <col min="4" max="4" width="10.5" style="2" bestFit="1" customWidth="1"/>
    <col min="5" max="5" width="16.1640625" style="2" bestFit="1" customWidth="1"/>
    <col min="6" max="6" width="11.1640625" style="2" bestFit="1" customWidth="1"/>
    <col min="7" max="7" width="16.83203125" style="2" bestFit="1" customWidth="1"/>
    <col min="8" max="8" width="23.1640625" style="2" bestFit="1" customWidth="1"/>
    <col min="9" max="9" width="11" style="2" bestFit="1" customWidth="1"/>
    <col min="10" max="16384" width="8.6640625" style="2"/>
  </cols>
  <sheetData>
    <row r="3" spans="4:9" x14ac:dyDescent="0.2">
      <c r="D3" s="42" t="s">
        <v>261</v>
      </c>
      <c r="E3" s="42" t="s">
        <v>262</v>
      </c>
      <c r="F3" s="42" t="s">
        <v>263</v>
      </c>
      <c r="G3" s="42" t="s">
        <v>264</v>
      </c>
      <c r="H3" s="42" t="s">
        <v>265</v>
      </c>
      <c r="I3" s="42" t="s">
        <v>266</v>
      </c>
    </row>
    <row r="4" spans="4:9" x14ac:dyDescent="0.2">
      <c r="D4" s="43">
        <v>44743</v>
      </c>
      <c r="E4" s="30" t="s">
        <v>267</v>
      </c>
      <c r="F4" s="30" t="s">
        <v>268</v>
      </c>
      <c r="G4" s="30" t="s">
        <v>269</v>
      </c>
      <c r="H4" s="44" t="s">
        <v>270</v>
      </c>
      <c r="I4" s="31">
        <v>59429</v>
      </c>
    </row>
    <row r="5" spans="4:9" x14ac:dyDescent="0.2">
      <c r="D5" s="43">
        <v>44743</v>
      </c>
      <c r="E5" s="30" t="s">
        <v>271</v>
      </c>
      <c r="F5" s="30" t="s">
        <v>272</v>
      </c>
      <c r="G5" s="30" t="s">
        <v>273</v>
      </c>
      <c r="H5" s="44" t="s">
        <v>274</v>
      </c>
      <c r="I5" s="31">
        <v>81146</v>
      </c>
    </row>
    <row r="6" spans="4:9" x14ac:dyDescent="0.2">
      <c r="D6" s="43">
        <v>44743</v>
      </c>
      <c r="E6" s="30" t="s">
        <v>275</v>
      </c>
      <c r="F6" s="30" t="s">
        <v>276</v>
      </c>
      <c r="G6" s="30" t="s">
        <v>277</v>
      </c>
      <c r="H6" s="44" t="s">
        <v>278</v>
      </c>
      <c r="I6" s="31">
        <v>15175</v>
      </c>
    </row>
    <row r="7" spans="4:9" x14ac:dyDescent="0.2">
      <c r="D7" s="43">
        <v>44743</v>
      </c>
      <c r="E7" s="30" t="s">
        <v>279</v>
      </c>
      <c r="F7" s="30" t="s">
        <v>280</v>
      </c>
      <c r="G7" s="30" t="s">
        <v>281</v>
      </c>
      <c r="H7" s="44" t="s">
        <v>282</v>
      </c>
      <c r="I7" s="31">
        <v>73155</v>
      </c>
    </row>
    <row r="8" spans="4:9" x14ac:dyDescent="0.2">
      <c r="D8" s="43">
        <v>44743</v>
      </c>
      <c r="E8" s="30" t="s">
        <v>283</v>
      </c>
      <c r="F8" s="30" t="s">
        <v>284</v>
      </c>
      <c r="G8" s="30" t="s">
        <v>285</v>
      </c>
      <c r="H8" s="44" t="s">
        <v>286</v>
      </c>
      <c r="I8" s="31">
        <v>82412</v>
      </c>
    </row>
    <row r="9" spans="4:9" x14ac:dyDescent="0.2">
      <c r="D9" s="43">
        <v>44743</v>
      </c>
      <c r="E9" s="30" t="s">
        <v>287</v>
      </c>
      <c r="F9" s="30" t="s">
        <v>288</v>
      </c>
      <c r="G9" s="30" t="s">
        <v>289</v>
      </c>
      <c r="H9" s="44" t="s">
        <v>290</v>
      </c>
      <c r="I9" s="31">
        <v>75484</v>
      </c>
    </row>
    <row r="10" spans="4:9" x14ac:dyDescent="0.2">
      <c r="D10" s="43">
        <v>44743</v>
      </c>
      <c r="E10" s="30" t="s">
        <v>291</v>
      </c>
      <c r="F10" s="30" t="s">
        <v>292</v>
      </c>
      <c r="G10" s="30" t="s">
        <v>293</v>
      </c>
      <c r="H10" s="44" t="s">
        <v>294</v>
      </c>
      <c r="I10" s="31">
        <v>32382</v>
      </c>
    </row>
    <row r="11" spans="4:9" x14ac:dyDescent="0.2">
      <c r="D11" s="43">
        <v>44743</v>
      </c>
      <c r="E11" s="30" t="s">
        <v>295</v>
      </c>
      <c r="F11" s="30" t="s">
        <v>296</v>
      </c>
      <c r="G11" s="30" t="s">
        <v>297</v>
      </c>
      <c r="H11" s="44" t="s">
        <v>298</v>
      </c>
      <c r="I11" s="31">
        <v>48146</v>
      </c>
    </row>
    <row r="12" spans="4:9" x14ac:dyDescent="0.2">
      <c r="D12" s="43">
        <v>44743</v>
      </c>
      <c r="E12" s="30" t="s">
        <v>299</v>
      </c>
      <c r="F12" s="30" t="s">
        <v>300</v>
      </c>
      <c r="G12" s="30" t="s">
        <v>301</v>
      </c>
      <c r="H12" s="44" t="s">
        <v>302</v>
      </c>
      <c r="I12" s="31">
        <v>85355</v>
      </c>
    </row>
    <row r="13" spans="4:9" x14ac:dyDescent="0.2">
      <c r="D13" s="43">
        <v>44743</v>
      </c>
      <c r="E13" s="30" t="s">
        <v>303</v>
      </c>
      <c r="F13" s="30" t="s">
        <v>304</v>
      </c>
      <c r="G13" s="30" t="s">
        <v>305</v>
      </c>
      <c r="H13" s="44" t="s">
        <v>306</v>
      </c>
      <c r="I13" s="31">
        <v>35537</v>
      </c>
    </row>
    <row r="14" spans="4:9" x14ac:dyDescent="0.2">
      <c r="D14" s="43">
        <v>44743</v>
      </c>
      <c r="E14" s="30" t="s">
        <v>307</v>
      </c>
      <c r="F14" s="30" t="s">
        <v>304</v>
      </c>
      <c r="G14" s="30" t="s">
        <v>305</v>
      </c>
      <c r="H14" s="44" t="s">
        <v>306</v>
      </c>
      <c r="I14" s="31">
        <v>96581</v>
      </c>
    </row>
    <row r="15" spans="4:9" x14ac:dyDescent="0.2">
      <c r="D15" s="43">
        <v>44743</v>
      </c>
      <c r="E15" s="30" t="s">
        <v>308</v>
      </c>
      <c r="F15" s="30" t="s">
        <v>309</v>
      </c>
      <c r="G15" s="30" t="s">
        <v>310</v>
      </c>
      <c r="H15" s="44" t="s">
        <v>311</v>
      </c>
      <c r="I15" s="31">
        <v>32697</v>
      </c>
    </row>
    <row r="16" spans="4:9" x14ac:dyDescent="0.2">
      <c r="D16" s="43">
        <v>44743</v>
      </c>
      <c r="E16" s="30" t="s">
        <v>312</v>
      </c>
      <c r="F16" s="30" t="s">
        <v>313</v>
      </c>
      <c r="G16" s="30" t="s">
        <v>314</v>
      </c>
      <c r="H16" s="44" t="s">
        <v>315</v>
      </c>
      <c r="I16" s="31">
        <v>88335</v>
      </c>
    </row>
    <row r="17" spans="4:9" x14ac:dyDescent="0.2">
      <c r="D17" s="43">
        <v>44743</v>
      </c>
      <c r="E17" s="30" t="s">
        <v>316</v>
      </c>
      <c r="F17" s="30" t="s">
        <v>317</v>
      </c>
      <c r="G17" s="30" t="s">
        <v>318</v>
      </c>
      <c r="H17" s="44" t="s">
        <v>319</v>
      </c>
      <c r="I17" s="31">
        <v>60103</v>
      </c>
    </row>
    <row r="18" spans="4:9" x14ac:dyDescent="0.2">
      <c r="D18" s="43">
        <v>44743</v>
      </c>
      <c r="E18" s="30" t="s">
        <v>320</v>
      </c>
      <c r="F18" s="30" t="s">
        <v>321</v>
      </c>
      <c r="G18" s="30" t="s">
        <v>322</v>
      </c>
      <c r="H18" s="44" t="s">
        <v>323</v>
      </c>
      <c r="I18" s="31">
        <v>70652</v>
      </c>
    </row>
    <row r="19" spans="4:9" x14ac:dyDescent="0.2">
      <c r="D19" s="43">
        <v>44743</v>
      </c>
      <c r="E19" s="30" t="s">
        <v>324</v>
      </c>
      <c r="F19" s="30" t="s">
        <v>325</v>
      </c>
      <c r="G19" s="30" t="s">
        <v>326</v>
      </c>
      <c r="H19" s="44" t="s">
        <v>327</v>
      </c>
      <c r="I19" s="31">
        <v>64916</v>
      </c>
    </row>
    <row r="20" spans="4:9" x14ac:dyDescent="0.2">
      <c r="D20" s="43">
        <v>44743</v>
      </c>
      <c r="E20" s="30" t="s">
        <v>328</v>
      </c>
      <c r="F20" s="30" t="s">
        <v>329</v>
      </c>
      <c r="G20" s="30" t="s">
        <v>330</v>
      </c>
      <c r="H20" s="44" t="s">
        <v>331</v>
      </c>
      <c r="I20" s="31">
        <v>56301</v>
      </c>
    </row>
    <row r="21" spans="4:9" x14ac:dyDescent="0.2">
      <c r="D21" s="43">
        <v>44743</v>
      </c>
      <c r="E21" s="30" t="s">
        <v>332</v>
      </c>
      <c r="F21" s="30" t="s">
        <v>333</v>
      </c>
      <c r="G21" s="30" t="s">
        <v>334</v>
      </c>
      <c r="H21" s="44" t="s">
        <v>335</v>
      </c>
      <c r="I21" s="31">
        <v>17384</v>
      </c>
    </row>
    <row r="22" spans="4:9" x14ac:dyDescent="0.2">
      <c r="D22"/>
      <c r="E22"/>
      <c r="F22"/>
      <c r="G22"/>
      <c r="H22"/>
      <c r="I22"/>
    </row>
    <row r="23" spans="4:9" x14ac:dyDescent="0.2">
      <c r="D23"/>
      <c r="E23"/>
      <c r="F23"/>
      <c r="G23"/>
      <c r="H23"/>
      <c r="I23"/>
    </row>
    <row r="24" spans="4:9" x14ac:dyDescent="0.2">
      <c r="D24"/>
      <c r="E24"/>
      <c r="F24"/>
      <c r="G24"/>
      <c r="H24"/>
      <c r="I24"/>
    </row>
    <row r="25" spans="4:9" x14ac:dyDescent="0.2">
      <c r="D25"/>
      <c r="E25"/>
      <c r="F25"/>
      <c r="G25"/>
      <c r="H25"/>
      <c r="I25"/>
    </row>
  </sheetData>
  <hyperlinks>
    <hyperlink ref="H10" r:id="rId1" xr:uid="{3EAF4A12-12AD-443B-A3D9-0EAAB42C3670}"/>
    <hyperlink ref="H13" r:id="rId2" xr:uid="{CABDB46B-3801-43E1-A1B0-ADA89C16271E}"/>
    <hyperlink ref="H20" r:id="rId3" xr:uid="{62708A1B-FC4A-429D-965E-0EEA3B3AA7D5}"/>
    <hyperlink ref="H18" r:id="rId4" xr:uid="{D95BEDC2-A40E-435D-B964-166BBE251629}"/>
    <hyperlink ref="H4" r:id="rId5" xr:uid="{017F4527-82D8-4615-A401-8A8CA8A6785A}"/>
    <hyperlink ref="H5" r:id="rId6" xr:uid="{89DE87C5-A0BC-4A84-B0C7-3E4C2619C053}"/>
    <hyperlink ref="H8" r:id="rId7" xr:uid="{2FF896B9-0359-4FC6-ABFF-80E3C5D5D7F8}"/>
    <hyperlink ref="H15" r:id="rId8" xr:uid="{7D9D8629-1CC1-4514-87AD-F122232236EA}"/>
    <hyperlink ref="H16" r:id="rId9" xr:uid="{8AB0244A-9593-4D9E-B3BF-4D4E6181A211}"/>
    <hyperlink ref="H9" r:id="rId10" xr:uid="{516D7A7E-7822-47DD-82D3-09BF1CE1B1D6}"/>
    <hyperlink ref="H17" r:id="rId11" xr:uid="{94B890EF-E708-470E-8026-1E1C5D307A62}"/>
    <hyperlink ref="H6" r:id="rId12" xr:uid="{320D53AE-78BD-419A-A7A2-0A7BAB4F2DD7}"/>
    <hyperlink ref="H11" r:id="rId13" xr:uid="{FA17F737-8B48-47A7-B008-1DBF4D0A78E8}"/>
    <hyperlink ref="H19" r:id="rId14" xr:uid="{25BF0810-7124-445B-AD9D-3AFC3ED73EAB}"/>
    <hyperlink ref="H21" r:id="rId15" xr:uid="{EE2B142B-6851-4C98-B277-DC6764FCA94C}"/>
    <hyperlink ref="H12" r:id="rId16" xr:uid="{3C9AF2F8-4992-4E3C-A317-D3F1B41355C6}"/>
    <hyperlink ref="H14" r:id="rId17" xr:uid="{4F02CDC6-F809-4A41-AC37-98B9D53DDCD7}"/>
    <hyperlink ref="H7" r:id="rId18" xr:uid="{EF2A8E4E-4FDD-46D0-A4B0-2C8142759A5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37B5-9505-4FDE-BDDB-F1B2BAE13EE9}">
  <dimension ref="C3:O9"/>
  <sheetViews>
    <sheetView showGridLines="0" tabSelected="1" workbookViewId="0">
      <selection activeCell="E5" sqref="E5:E9"/>
    </sheetView>
  </sheetViews>
  <sheetFormatPr baseColWidth="10" defaultColWidth="8.6640625" defaultRowHeight="15" x14ac:dyDescent="0.2"/>
  <cols>
    <col min="1" max="3" width="8.6640625" style="2"/>
    <col min="4" max="4" width="13.83203125" style="2" bestFit="1" customWidth="1"/>
    <col min="5" max="5" width="13.33203125" style="2" bestFit="1" customWidth="1"/>
    <col min="6" max="6" width="3.83203125" style="2" customWidth="1"/>
    <col min="7" max="7" width="3.6640625" style="2" customWidth="1"/>
    <col min="8" max="8" width="8.6640625" style="2"/>
    <col min="9" max="9" width="13.83203125" style="2" bestFit="1" customWidth="1"/>
    <col min="10" max="10" width="14.6640625" style="2" bestFit="1" customWidth="1"/>
    <col min="11" max="11" width="3" style="2" customWidth="1"/>
    <col min="12" max="12" width="2.6640625" style="2" customWidth="1"/>
    <col min="13" max="13" width="8.6640625" style="2"/>
    <col min="14" max="14" width="13.83203125" style="2" bestFit="1" customWidth="1"/>
    <col min="15" max="16384" width="8.6640625" style="2"/>
  </cols>
  <sheetData>
    <row r="3" spans="3:15" x14ac:dyDescent="0.2">
      <c r="C3" s="42" t="s">
        <v>336</v>
      </c>
      <c r="H3" s="42" t="s">
        <v>337</v>
      </c>
      <c r="M3" s="42" t="s">
        <v>338</v>
      </c>
    </row>
    <row r="4" spans="3:15" x14ac:dyDescent="0.2">
      <c r="D4" s="42" t="s">
        <v>264</v>
      </c>
      <c r="E4" s="42" t="s">
        <v>336</v>
      </c>
      <c r="I4" s="42" t="s">
        <v>264</v>
      </c>
      <c r="J4" s="42" t="s">
        <v>337</v>
      </c>
      <c r="K4" s="45"/>
      <c r="L4" s="45"/>
      <c r="N4" s="42" t="s">
        <v>264</v>
      </c>
      <c r="O4" s="42" t="s">
        <v>338</v>
      </c>
    </row>
    <row r="5" spans="3:15" x14ac:dyDescent="0.2">
      <c r="D5" s="30" t="s">
        <v>339</v>
      </c>
      <c r="E5" s="30" t="str">
        <f>PROPER(D5)</f>
        <v>Chima Oyebanji</v>
      </c>
      <c r="I5" s="30" t="s">
        <v>339</v>
      </c>
      <c r="J5" s="30"/>
      <c r="N5" s="30" t="s">
        <v>339</v>
      </c>
      <c r="O5" s="30"/>
    </row>
    <row r="6" spans="3:15" x14ac:dyDescent="0.2">
      <c r="D6" s="30" t="s">
        <v>340</v>
      </c>
      <c r="E6" s="30" t="str">
        <f t="shared" ref="E6:E9" si="0">PROPER(D6)</f>
        <v>Alis Peter</v>
      </c>
      <c r="I6" s="30" t="s">
        <v>340</v>
      </c>
      <c r="J6" s="30"/>
      <c r="N6" s="30" t="s">
        <v>340</v>
      </c>
      <c r="O6" s="30"/>
    </row>
    <row r="7" spans="3:15" x14ac:dyDescent="0.2">
      <c r="D7" s="30" t="s">
        <v>341</v>
      </c>
      <c r="E7" s="30" t="str">
        <f t="shared" si="0"/>
        <v>Raufu Lekan</v>
      </c>
      <c r="I7" s="30" t="s">
        <v>341</v>
      </c>
      <c r="J7" s="30"/>
      <c r="N7" s="30" t="s">
        <v>341</v>
      </c>
      <c r="O7" s="30"/>
    </row>
    <row r="8" spans="3:15" x14ac:dyDescent="0.2">
      <c r="D8" s="30" t="s">
        <v>342</v>
      </c>
      <c r="E8" s="30" t="str">
        <f t="shared" si="0"/>
        <v>Linda Nicole</v>
      </c>
      <c r="I8" s="30" t="s">
        <v>342</v>
      </c>
      <c r="J8" s="30"/>
      <c r="N8" s="30" t="s">
        <v>342</v>
      </c>
      <c r="O8" s="30"/>
    </row>
    <row r="9" spans="3:15" x14ac:dyDescent="0.2">
      <c r="D9" s="30" t="s">
        <v>343</v>
      </c>
      <c r="E9" s="30" t="str">
        <f t="shared" si="0"/>
        <v>Tailat Sule</v>
      </c>
      <c r="I9" s="30" t="s">
        <v>343</v>
      </c>
      <c r="J9" s="30"/>
      <c r="N9" s="30" t="s">
        <v>344</v>
      </c>
      <c r="O9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Paste Special</vt:lpstr>
      <vt:lpstr>Formatting</vt:lpstr>
      <vt:lpstr>Name Range</vt:lpstr>
      <vt:lpstr>Cell Referencing</vt:lpstr>
      <vt:lpstr>Trim, Clean, Substitute</vt:lpstr>
      <vt:lpstr>Concatenate &amp; Text to Column</vt:lpstr>
      <vt:lpstr>Removing Duplicates</vt:lpstr>
      <vt:lpstr>UPPER, Proper, 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Siyanbola, Oladapo</dc:creator>
  <cp:lastModifiedBy>Idris Ganiyu</cp:lastModifiedBy>
  <dcterms:created xsi:type="dcterms:W3CDTF">2015-06-05T18:17:20Z</dcterms:created>
  <dcterms:modified xsi:type="dcterms:W3CDTF">2024-02-06T09:18:04Z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2023-01-21T21:40:39Z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d05de0e7-c1d6-44b6-b624-d4d8bdc5ce01</vt:lpwstr>
  </property>
  <property fmtid="{D5CDD505-2E9C-101B-9397-08002B2CF9AE}" pid="8" name="MSIP_Label_ea60d57e-af5b-4752-ac57-3e4f28ca11dc_ContentBits">
    <vt:lpwstr>0</vt:lpwstr>
  </property>
</Properties>
</file>