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mcc\OneDrive\Documents\Mathletics Work\"/>
    </mc:Choice>
  </mc:AlternateContent>
  <xr:revisionPtr revIDLastSave="0" documentId="13_ncr:1_{42310596-EF01-49FF-AB48-FD9EF279DAC8}" xr6:coauthVersionLast="43" xr6:coauthVersionMax="43" xr10:uidLastSave="{00000000-0000-0000-0000-000000000000}"/>
  <bookViews>
    <workbookView xWindow="-110" yWindow="-110" windowWidth="19420" windowHeight="10420" xr2:uid="{E3464781-02E3-4288-8CD3-358D0C885CF1}"/>
  </bookViews>
  <sheets>
    <sheet name="Bye Week Analysis" sheetId="5" r:id="rId1"/>
    <sheet name="Data" sheetId="2" r:id="rId2"/>
  </sheets>
  <definedNames>
    <definedName name="_xlnm._FilterDatabase" localSheetId="0" hidden="1">'Bye Week Analysis'!$A$8:$X$8</definedName>
    <definedName name="_xlnm._FilterDatabase" localSheetId="1" hidden="1">Data!$A$7:$X$165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5" l="1"/>
  <c r="N166" i="5"/>
  <c r="M166" i="5"/>
  <c r="K166" i="5"/>
  <c r="J166" i="5"/>
  <c r="I166" i="5"/>
  <c r="N165" i="5"/>
  <c r="M165" i="5"/>
  <c r="K165" i="5"/>
  <c r="J165" i="5"/>
  <c r="I165" i="5"/>
  <c r="N164" i="5"/>
  <c r="M164" i="5"/>
  <c r="K164" i="5"/>
  <c r="J164" i="5"/>
  <c r="I164" i="5"/>
  <c r="N163" i="5"/>
  <c r="M163" i="5"/>
  <c r="K163" i="5"/>
  <c r="J163" i="5"/>
  <c r="I163" i="5"/>
  <c r="N162" i="5"/>
  <c r="M162" i="5"/>
  <c r="K162" i="5"/>
  <c r="J162" i="5"/>
  <c r="I162" i="5"/>
  <c r="N161" i="5"/>
  <c r="M161" i="5"/>
  <c r="K161" i="5"/>
  <c r="J161" i="5"/>
  <c r="I161" i="5"/>
  <c r="N160" i="5"/>
  <c r="M160" i="5"/>
  <c r="K160" i="5"/>
  <c r="J160" i="5"/>
  <c r="I160" i="5"/>
  <c r="N159" i="5"/>
  <c r="M159" i="5"/>
  <c r="K159" i="5"/>
  <c r="J159" i="5"/>
  <c r="I159" i="5"/>
  <c r="N158" i="5"/>
  <c r="M158" i="5"/>
  <c r="K158" i="5"/>
  <c r="J158" i="5"/>
  <c r="I158" i="5"/>
  <c r="N157" i="5"/>
  <c r="M157" i="5"/>
  <c r="K157" i="5"/>
  <c r="J157" i="5"/>
  <c r="I157" i="5"/>
  <c r="N156" i="5"/>
  <c r="M156" i="5"/>
  <c r="K156" i="5"/>
  <c r="J156" i="5"/>
  <c r="I156" i="5"/>
  <c r="N155" i="5"/>
  <c r="M155" i="5"/>
  <c r="K155" i="5"/>
  <c r="J155" i="5"/>
  <c r="I155" i="5"/>
  <c r="N154" i="5"/>
  <c r="M154" i="5"/>
  <c r="K154" i="5"/>
  <c r="J154" i="5"/>
  <c r="I154" i="5"/>
  <c r="N153" i="5"/>
  <c r="M153" i="5"/>
  <c r="K153" i="5"/>
  <c r="J153" i="5"/>
  <c r="I153" i="5"/>
  <c r="N152" i="5"/>
  <c r="M152" i="5"/>
  <c r="K152" i="5"/>
  <c r="J152" i="5"/>
  <c r="I152" i="5"/>
  <c r="N151" i="5"/>
  <c r="M151" i="5"/>
  <c r="K151" i="5"/>
  <c r="J151" i="5"/>
  <c r="I151" i="5"/>
  <c r="N150" i="5"/>
  <c r="M150" i="5"/>
  <c r="K150" i="5"/>
  <c r="J150" i="5"/>
  <c r="I150" i="5"/>
  <c r="N149" i="5"/>
  <c r="M149" i="5"/>
  <c r="K149" i="5"/>
  <c r="J149" i="5"/>
  <c r="I149" i="5"/>
  <c r="N148" i="5"/>
  <c r="M148" i="5"/>
  <c r="K148" i="5"/>
  <c r="J148" i="5"/>
  <c r="I148" i="5"/>
  <c r="N147" i="5"/>
  <c r="M147" i="5"/>
  <c r="K147" i="5"/>
  <c r="J147" i="5"/>
  <c r="I147" i="5"/>
  <c r="N146" i="5"/>
  <c r="M146" i="5"/>
  <c r="K146" i="5"/>
  <c r="J146" i="5"/>
  <c r="I146" i="5"/>
  <c r="N145" i="5"/>
  <c r="M145" i="5"/>
  <c r="K145" i="5"/>
  <c r="J145" i="5"/>
  <c r="I145" i="5"/>
  <c r="N144" i="5"/>
  <c r="M144" i="5"/>
  <c r="K144" i="5"/>
  <c r="J144" i="5"/>
  <c r="I144" i="5"/>
  <c r="N143" i="5"/>
  <c r="M143" i="5"/>
  <c r="K143" i="5"/>
  <c r="J143" i="5"/>
  <c r="I143" i="5"/>
  <c r="N142" i="5"/>
  <c r="M142" i="5"/>
  <c r="K142" i="5"/>
  <c r="J142" i="5"/>
  <c r="I142" i="5"/>
  <c r="N141" i="5"/>
  <c r="M141" i="5"/>
  <c r="K141" i="5"/>
  <c r="J141" i="5"/>
  <c r="I141" i="5"/>
  <c r="N140" i="5"/>
  <c r="M140" i="5"/>
  <c r="K140" i="5"/>
  <c r="J140" i="5"/>
  <c r="I140" i="5"/>
  <c r="N139" i="5"/>
  <c r="M139" i="5"/>
  <c r="K139" i="5"/>
  <c r="J139" i="5"/>
  <c r="I139" i="5"/>
  <c r="N138" i="5"/>
  <c r="M138" i="5"/>
  <c r="K138" i="5"/>
  <c r="J138" i="5"/>
  <c r="I138" i="5"/>
  <c r="N137" i="5"/>
  <c r="M137" i="5"/>
  <c r="K137" i="5"/>
  <c r="J137" i="5"/>
  <c r="I137" i="5"/>
  <c r="N136" i="5"/>
  <c r="M136" i="5"/>
  <c r="K136" i="5"/>
  <c r="J136" i="5"/>
  <c r="I136" i="5"/>
  <c r="N135" i="5"/>
  <c r="M135" i="5"/>
  <c r="K135" i="5"/>
  <c r="J135" i="5"/>
  <c r="I135" i="5"/>
  <c r="N134" i="5"/>
  <c r="M134" i="5"/>
  <c r="K134" i="5"/>
  <c r="J134" i="5"/>
  <c r="I134" i="5"/>
  <c r="N133" i="5"/>
  <c r="M133" i="5"/>
  <c r="K133" i="5"/>
  <c r="J133" i="5"/>
  <c r="I133" i="5"/>
  <c r="N132" i="5"/>
  <c r="M132" i="5"/>
  <c r="K132" i="5"/>
  <c r="J132" i="5"/>
  <c r="I132" i="5"/>
  <c r="N131" i="5"/>
  <c r="M131" i="5"/>
  <c r="K131" i="5"/>
  <c r="J131" i="5"/>
  <c r="I131" i="5"/>
  <c r="N130" i="5"/>
  <c r="M130" i="5"/>
  <c r="K130" i="5"/>
  <c r="J130" i="5"/>
  <c r="I130" i="5"/>
  <c r="N129" i="5"/>
  <c r="M129" i="5"/>
  <c r="K129" i="5"/>
  <c r="J129" i="5"/>
  <c r="I129" i="5"/>
  <c r="N128" i="5"/>
  <c r="M128" i="5"/>
  <c r="K128" i="5"/>
  <c r="J128" i="5"/>
  <c r="I128" i="5"/>
  <c r="N127" i="5"/>
  <c r="M127" i="5"/>
  <c r="K127" i="5"/>
  <c r="J127" i="5"/>
  <c r="I127" i="5"/>
  <c r="N126" i="5"/>
  <c r="M126" i="5"/>
  <c r="K126" i="5"/>
  <c r="J126" i="5"/>
  <c r="I126" i="5"/>
  <c r="N125" i="5"/>
  <c r="M125" i="5"/>
  <c r="K125" i="5"/>
  <c r="J125" i="5"/>
  <c r="I125" i="5"/>
  <c r="N124" i="5"/>
  <c r="M124" i="5"/>
  <c r="K124" i="5"/>
  <c r="J124" i="5"/>
  <c r="I124" i="5"/>
  <c r="N123" i="5"/>
  <c r="M123" i="5"/>
  <c r="K123" i="5"/>
  <c r="J123" i="5"/>
  <c r="I123" i="5"/>
  <c r="N122" i="5"/>
  <c r="M122" i="5"/>
  <c r="K122" i="5"/>
  <c r="J122" i="5"/>
  <c r="I122" i="5"/>
  <c r="N121" i="5"/>
  <c r="M121" i="5"/>
  <c r="K121" i="5"/>
  <c r="J121" i="5"/>
  <c r="I121" i="5"/>
  <c r="N120" i="5"/>
  <c r="M120" i="5"/>
  <c r="K120" i="5"/>
  <c r="J120" i="5"/>
  <c r="I120" i="5"/>
  <c r="N119" i="5"/>
  <c r="M119" i="5"/>
  <c r="K119" i="5"/>
  <c r="J119" i="5"/>
  <c r="I119" i="5"/>
  <c r="N118" i="5"/>
  <c r="M118" i="5"/>
  <c r="K118" i="5"/>
  <c r="J118" i="5"/>
  <c r="I118" i="5"/>
  <c r="N117" i="5"/>
  <c r="M117" i="5"/>
  <c r="K117" i="5"/>
  <c r="J117" i="5"/>
  <c r="I117" i="5"/>
  <c r="N116" i="5"/>
  <c r="M116" i="5"/>
  <c r="K116" i="5"/>
  <c r="J116" i="5"/>
  <c r="I116" i="5"/>
  <c r="N115" i="5"/>
  <c r="M115" i="5"/>
  <c r="K115" i="5"/>
  <c r="J115" i="5"/>
  <c r="I115" i="5"/>
  <c r="N114" i="5"/>
  <c r="M114" i="5"/>
  <c r="K114" i="5"/>
  <c r="J114" i="5"/>
  <c r="I114" i="5"/>
  <c r="N113" i="5"/>
  <c r="M113" i="5"/>
  <c r="K113" i="5"/>
  <c r="J113" i="5"/>
  <c r="I113" i="5"/>
  <c r="N112" i="5"/>
  <c r="M112" i="5"/>
  <c r="K112" i="5"/>
  <c r="J112" i="5"/>
  <c r="I112" i="5"/>
  <c r="N111" i="5"/>
  <c r="M111" i="5"/>
  <c r="K111" i="5"/>
  <c r="J111" i="5"/>
  <c r="I111" i="5"/>
  <c r="N110" i="5"/>
  <c r="M110" i="5"/>
  <c r="K110" i="5"/>
  <c r="J110" i="5"/>
  <c r="I110" i="5"/>
  <c r="N109" i="5"/>
  <c r="M109" i="5"/>
  <c r="K109" i="5"/>
  <c r="J109" i="5"/>
  <c r="I109" i="5"/>
  <c r="N108" i="5"/>
  <c r="M108" i="5"/>
  <c r="K108" i="5"/>
  <c r="J108" i="5"/>
  <c r="I108" i="5"/>
  <c r="N107" i="5"/>
  <c r="M107" i="5"/>
  <c r="K107" i="5"/>
  <c r="J107" i="5"/>
  <c r="I107" i="5"/>
  <c r="N106" i="5"/>
  <c r="M106" i="5"/>
  <c r="K106" i="5"/>
  <c r="J106" i="5"/>
  <c r="I106" i="5"/>
  <c r="N105" i="5"/>
  <c r="M105" i="5"/>
  <c r="K105" i="5"/>
  <c r="J105" i="5"/>
  <c r="I105" i="5"/>
  <c r="N104" i="5"/>
  <c r="M104" i="5"/>
  <c r="K104" i="5"/>
  <c r="J104" i="5"/>
  <c r="I104" i="5"/>
  <c r="N103" i="5"/>
  <c r="M103" i="5"/>
  <c r="K103" i="5"/>
  <c r="J103" i="5"/>
  <c r="I103" i="5"/>
  <c r="N102" i="5"/>
  <c r="M102" i="5"/>
  <c r="K102" i="5"/>
  <c r="J102" i="5"/>
  <c r="I102" i="5"/>
  <c r="N101" i="5"/>
  <c r="M101" i="5"/>
  <c r="K101" i="5"/>
  <c r="J101" i="5"/>
  <c r="I101" i="5"/>
  <c r="N100" i="5"/>
  <c r="M100" i="5"/>
  <c r="K100" i="5"/>
  <c r="J100" i="5"/>
  <c r="I100" i="5"/>
  <c r="N99" i="5"/>
  <c r="M99" i="5"/>
  <c r="K99" i="5"/>
  <c r="J99" i="5"/>
  <c r="I99" i="5"/>
  <c r="N98" i="5"/>
  <c r="M98" i="5"/>
  <c r="K98" i="5"/>
  <c r="J98" i="5"/>
  <c r="I98" i="5"/>
  <c r="N97" i="5"/>
  <c r="M97" i="5"/>
  <c r="K97" i="5"/>
  <c r="J97" i="5"/>
  <c r="I97" i="5"/>
  <c r="N96" i="5"/>
  <c r="M96" i="5"/>
  <c r="K96" i="5"/>
  <c r="J96" i="5"/>
  <c r="I96" i="5"/>
  <c r="N95" i="5"/>
  <c r="M95" i="5"/>
  <c r="K95" i="5"/>
  <c r="J95" i="5"/>
  <c r="I95" i="5"/>
  <c r="N94" i="5"/>
  <c r="M94" i="5"/>
  <c r="K94" i="5"/>
  <c r="J94" i="5"/>
  <c r="I94" i="5"/>
  <c r="N93" i="5"/>
  <c r="M93" i="5"/>
  <c r="K93" i="5"/>
  <c r="J93" i="5"/>
  <c r="I93" i="5"/>
  <c r="N92" i="5"/>
  <c r="M92" i="5"/>
  <c r="K92" i="5"/>
  <c r="J92" i="5"/>
  <c r="I92" i="5"/>
  <c r="N91" i="5"/>
  <c r="M91" i="5"/>
  <c r="K91" i="5"/>
  <c r="J91" i="5"/>
  <c r="I91" i="5"/>
  <c r="N90" i="5"/>
  <c r="M90" i="5"/>
  <c r="K90" i="5"/>
  <c r="J90" i="5"/>
  <c r="I90" i="5"/>
  <c r="N89" i="5"/>
  <c r="M89" i="5"/>
  <c r="K89" i="5"/>
  <c r="J89" i="5"/>
  <c r="I89" i="5"/>
  <c r="N88" i="5"/>
  <c r="M88" i="5"/>
  <c r="K88" i="5"/>
  <c r="J88" i="5"/>
  <c r="I88" i="5"/>
  <c r="N87" i="5"/>
  <c r="M87" i="5"/>
  <c r="K87" i="5"/>
  <c r="J87" i="5"/>
  <c r="I87" i="5"/>
  <c r="N86" i="5"/>
  <c r="M86" i="5"/>
  <c r="K86" i="5"/>
  <c r="J86" i="5"/>
  <c r="I86" i="5"/>
  <c r="N85" i="5"/>
  <c r="M85" i="5"/>
  <c r="K85" i="5"/>
  <c r="J85" i="5"/>
  <c r="I85" i="5"/>
  <c r="N84" i="5"/>
  <c r="M84" i="5"/>
  <c r="K84" i="5"/>
  <c r="J84" i="5"/>
  <c r="I84" i="5"/>
  <c r="N83" i="5"/>
  <c r="M83" i="5"/>
  <c r="K83" i="5"/>
  <c r="J83" i="5"/>
  <c r="I83" i="5"/>
  <c r="N82" i="5"/>
  <c r="M82" i="5"/>
  <c r="K82" i="5"/>
  <c r="J82" i="5"/>
  <c r="I82" i="5"/>
  <c r="N81" i="5"/>
  <c r="M81" i="5"/>
  <c r="K81" i="5"/>
  <c r="J81" i="5"/>
  <c r="I81" i="5"/>
  <c r="N80" i="5"/>
  <c r="M80" i="5"/>
  <c r="K80" i="5"/>
  <c r="J80" i="5"/>
  <c r="I80" i="5"/>
  <c r="N79" i="5"/>
  <c r="M79" i="5"/>
  <c r="K79" i="5"/>
  <c r="J79" i="5"/>
  <c r="I79" i="5"/>
  <c r="N78" i="5"/>
  <c r="M78" i="5"/>
  <c r="K78" i="5"/>
  <c r="J78" i="5"/>
  <c r="I78" i="5"/>
  <c r="N77" i="5"/>
  <c r="M77" i="5"/>
  <c r="K77" i="5"/>
  <c r="J77" i="5"/>
  <c r="I77" i="5"/>
  <c r="N76" i="5"/>
  <c r="M76" i="5"/>
  <c r="K76" i="5"/>
  <c r="J76" i="5"/>
  <c r="I76" i="5"/>
  <c r="N75" i="5"/>
  <c r="M75" i="5"/>
  <c r="K75" i="5"/>
  <c r="J75" i="5"/>
  <c r="I75" i="5"/>
  <c r="N74" i="5"/>
  <c r="M74" i="5"/>
  <c r="K74" i="5"/>
  <c r="J74" i="5"/>
  <c r="I74" i="5"/>
  <c r="N73" i="5"/>
  <c r="M73" i="5"/>
  <c r="K73" i="5"/>
  <c r="J73" i="5"/>
  <c r="I73" i="5"/>
  <c r="N72" i="5"/>
  <c r="M72" i="5"/>
  <c r="K72" i="5"/>
  <c r="J72" i="5"/>
  <c r="I72" i="5"/>
  <c r="N71" i="5"/>
  <c r="M71" i="5"/>
  <c r="K71" i="5"/>
  <c r="J71" i="5"/>
  <c r="I71" i="5"/>
  <c r="N70" i="5"/>
  <c r="M70" i="5"/>
  <c r="K70" i="5"/>
  <c r="J70" i="5"/>
  <c r="I70" i="5"/>
  <c r="N69" i="5"/>
  <c r="M69" i="5"/>
  <c r="K69" i="5"/>
  <c r="J69" i="5"/>
  <c r="I69" i="5"/>
  <c r="N68" i="5"/>
  <c r="M68" i="5"/>
  <c r="K68" i="5"/>
  <c r="J68" i="5"/>
  <c r="I68" i="5"/>
  <c r="N67" i="5"/>
  <c r="M67" i="5"/>
  <c r="K67" i="5"/>
  <c r="J67" i="5"/>
  <c r="I67" i="5"/>
  <c r="N66" i="5"/>
  <c r="M66" i="5"/>
  <c r="K66" i="5"/>
  <c r="J66" i="5"/>
  <c r="I66" i="5"/>
  <c r="N65" i="5"/>
  <c r="M65" i="5"/>
  <c r="K65" i="5"/>
  <c r="J65" i="5"/>
  <c r="I65" i="5"/>
  <c r="N64" i="5"/>
  <c r="M64" i="5"/>
  <c r="K64" i="5"/>
  <c r="J64" i="5"/>
  <c r="I64" i="5"/>
  <c r="N63" i="5"/>
  <c r="M63" i="5"/>
  <c r="K63" i="5"/>
  <c r="J63" i="5"/>
  <c r="I63" i="5"/>
  <c r="N62" i="5"/>
  <c r="M62" i="5"/>
  <c r="K62" i="5"/>
  <c r="J62" i="5"/>
  <c r="I62" i="5"/>
  <c r="N61" i="5"/>
  <c r="M61" i="5"/>
  <c r="K61" i="5"/>
  <c r="J61" i="5"/>
  <c r="I61" i="5"/>
  <c r="N60" i="5"/>
  <c r="M60" i="5"/>
  <c r="K60" i="5"/>
  <c r="J60" i="5"/>
  <c r="I60" i="5"/>
  <c r="N59" i="5"/>
  <c r="M59" i="5"/>
  <c r="K59" i="5"/>
  <c r="J59" i="5"/>
  <c r="I59" i="5"/>
  <c r="N58" i="5"/>
  <c r="M58" i="5"/>
  <c r="K58" i="5"/>
  <c r="J58" i="5"/>
  <c r="I58" i="5"/>
  <c r="N57" i="5"/>
  <c r="M57" i="5"/>
  <c r="K57" i="5"/>
  <c r="J57" i="5"/>
  <c r="I57" i="5"/>
  <c r="N56" i="5"/>
  <c r="M56" i="5"/>
  <c r="K56" i="5"/>
  <c r="J56" i="5"/>
  <c r="I56" i="5"/>
  <c r="N55" i="5"/>
  <c r="M55" i="5"/>
  <c r="K55" i="5"/>
  <c r="J55" i="5"/>
  <c r="I55" i="5"/>
  <c r="N54" i="5"/>
  <c r="M54" i="5"/>
  <c r="K54" i="5"/>
  <c r="J54" i="5"/>
  <c r="I54" i="5"/>
  <c r="N53" i="5"/>
  <c r="M53" i="5"/>
  <c r="K53" i="5"/>
  <c r="J53" i="5"/>
  <c r="I53" i="5"/>
  <c r="N52" i="5"/>
  <c r="M52" i="5"/>
  <c r="K52" i="5"/>
  <c r="J52" i="5"/>
  <c r="I52" i="5"/>
  <c r="N51" i="5"/>
  <c r="M51" i="5"/>
  <c r="K51" i="5"/>
  <c r="J51" i="5"/>
  <c r="I51" i="5"/>
  <c r="N50" i="5"/>
  <c r="M50" i="5"/>
  <c r="K50" i="5"/>
  <c r="J50" i="5"/>
  <c r="I50" i="5"/>
  <c r="N49" i="5"/>
  <c r="M49" i="5"/>
  <c r="K49" i="5"/>
  <c r="J49" i="5"/>
  <c r="I49" i="5"/>
  <c r="N48" i="5"/>
  <c r="M48" i="5"/>
  <c r="K48" i="5"/>
  <c r="J48" i="5"/>
  <c r="I48" i="5"/>
  <c r="N47" i="5"/>
  <c r="M47" i="5"/>
  <c r="K47" i="5"/>
  <c r="J47" i="5"/>
  <c r="I47" i="5"/>
  <c r="N46" i="5"/>
  <c r="M46" i="5"/>
  <c r="K46" i="5"/>
  <c r="J46" i="5"/>
  <c r="I46" i="5"/>
  <c r="N45" i="5"/>
  <c r="M45" i="5"/>
  <c r="K45" i="5"/>
  <c r="J45" i="5"/>
  <c r="I45" i="5"/>
  <c r="N44" i="5"/>
  <c r="M44" i="5"/>
  <c r="K44" i="5"/>
  <c r="J44" i="5"/>
  <c r="I44" i="5"/>
  <c r="N43" i="5"/>
  <c r="M43" i="5"/>
  <c r="K43" i="5"/>
  <c r="J43" i="5"/>
  <c r="I43" i="5"/>
  <c r="N42" i="5"/>
  <c r="M42" i="5"/>
  <c r="K42" i="5"/>
  <c r="J42" i="5"/>
  <c r="I42" i="5"/>
  <c r="N41" i="5"/>
  <c r="M41" i="5"/>
  <c r="K41" i="5"/>
  <c r="J41" i="5"/>
  <c r="I41" i="5"/>
  <c r="N40" i="5"/>
  <c r="M40" i="5"/>
  <c r="K40" i="5"/>
  <c r="J40" i="5"/>
  <c r="I40" i="5"/>
  <c r="N39" i="5"/>
  <c r="M39" i="5"/>
  <c r="K39" i="5"/>
  <c r="J39" i="5"/>
  <c r="I39" i="5"/>
  <c r="N38" i="5"/>
  <c r="M38" i="5"/>
  <c r="K38" i="5"/>
  <c r="J38" i="5"/>
  <c r="I38" i="5"/>
  <c r="N37" i="5"/>
  <c r="M37" i="5"/>
  <c r="K37" i="5"/>
  <c r="J37" i="5"/>
  <c r="I37" i="5"/>
  <c r="N36" i="5"/>
  <c r="M36" i="5"/>
  <c r="K36" i="5"/>
  <c r="J36" i="5"/>
  <c r="I36" i="5"/>
  <c r="N35" i="5"/>
  <c r="M35" i="5"/>
  <c r="K35" i="5"/>
  <c r="J35" i="5"/>
  <c r="I35" i="5"/>
  <c r="N34" i="5"/>
  <c r="M34" i="5"/>
  <c r="K34" i="5"/>
  <c r="J34" i="5"/>
  <c r="I34" i="5"/>
  <c r="N33" i="5"/>
  <c r="M33" i="5"/>
  <c r="K33" i="5"/>
  <c r="J33" i="5"/>
  <c r="I33" i="5"/>
  <c r="N32" i="5"/>
  <c r="M32" i="5"/>
  <c r="K32" i="5"/>
  <c r="J32" i="5"/>
  <c r="I32" i="5"/>
  <c r="N31" i="5"/>
  <c r="M31" i="5"/>
  <c r="K31" i="5"/>
  <c r="J31" i="5"/>
  <c r="I31" i="5"/>
  <c r="N30" i="5"/>
  <c r="M30" i="5"/>
  <c r="K30" i="5"/>
  <c r="J30" i="5"/>
  <c r="I30" i="5"/>
  <c r="N29" i="5"/>
  <c r="M29" i="5"/>
  <c r="K29" i="5"/>
  <c r="J29" i="5"/>
  <c r="I29" i="5"/>
  <c r="N28" i="5"/>
  <c r="M28" i="5"/>
  <c r="K28" i="5"/>
  <c r="J28" i="5"/>
  <c r="I28" i="5"/>
  <c r="N27" i="5"/>
  <c r="M27" i="5"/>
  <c r="K27" i="5"/>
  <c r="J27" i="5"/>
  <c r="I27" i="5"/>
  <c r="N26" i="5"/>
  <c r="M26" i="5"/>
  <c r="K26" i="5"/>
  <c r="J26" i="5"/>
  <c r="I26" i="5"/>
  <c r="N25" i="5"/>
  <c r="M25" i="5"/>
  <c r="K25" i="5"/>
  <c r="J25" i="5"/>
  <c r="I25" i="5"/>
  <c r="N24" i="5"/>
  <c r="M24" i="5"/>
  <c r="K24" i="5"/>
  <c r="J24" i="5"/>
  <c r="I24" i="5"/>
  <c r="N23" i="5"/>
  <c r="M23" i="5"/>
  <c r="K23" i="5"/>
  <c r="J23" i="5"/>
  <c r="I23" i="5"/>
  <c r="N22" i="5"/>
  <c r="M22" i="5"/>
  <c r="K22" i="5"/>
  <c r="J22" i="5"/>
  <c r="I22" i="5"/>
  <c r="N21" i="5"/>
  <c r="M21" i="5"/>
  <c r="K21" i="5"/>
  <c r="J21" i="5"/>
  <c r="I21" i="5"/>
  <c r="N20" i="5"/>
  <c r="M20" i="5"/>
  <c r="K20" i="5"/>
  <c r="J20" i="5"/>
  <c r="I20" i="5"/>
  <c r="N19" i="5"/>
  <c r="M19" i="5"/>
  <c r="K19" i="5"/>
  <c r="J19" i="5"/>
  <c r="I19" i="5"/>
  <c r="N18" i="5"/>
  <c r="M18" i="5"/>
  <c r="K18" i="5"/>
  <c r="J18" i="5"/>
  <c r="I18" i="5"/>
  <c r="N17" i="5"/>
  <c r="M17" i="5"/>
  <c r="K17" i="5"/>
  <c r="J17" i="5"/>
  <c r="I17" i="5"/>
  <c r="N16" i="5"/>
  <c r="M16" i="5"/>
  <c r="K16" i="5"/>
  <c r="J16" i="5"/>
  <c r="I16" i="5"/>
  <c r="N15" i="5"/>
  <c r="M15" i="5"/>
  <c r="K15" i="5"/>
  <c r="J15" i="5"/>
  <c r="I15" i="5"/>
  <c r="N14" i="5"/>
  <c r="M14" i="5"/>
  <c r="K14" i="5"/>
  <c r="J14" i="5"/>
  <c r="I14" i="5"/>
  <c r="N13" i="5"/>
  <c r="M13" i="5"/>
  <c r="K13" i="5"/>
  <c r="J13" i="5"/>
  <c r="I13" i="5"/>
  <c r="N12" i="5"/>
  <c r="M12" i="5"/>
  <c r="K12" i="5"/>
  <c r="J12" i="5"/>
  <c r="I12" i="5"/>
  <c r="N11" i="5"/>
  <c r="M11" i="5"/>
  <c r="K11" i="5"/>
  <c r="J11" i="5"/>
  <c r="I11" i="5"/>
  <c r="N10" i="5"/>
  <c r="M10" i="5"/>
  <c r="K10" i="5"/>
  <c r="J10" i="5"/>
  <c r="I10" i="5"/>
  <c r="N9" i="5"/>
  <c r="M9" i="5"/>
  <c r="K9" i="5"/>
  <c r="J9" i="5"/>
  <c r="I9" i="5"/>
  <c r="N161" i="2"/>
  <c r="N156" i="2"/>
  <c r="N152" i="2"/>
  <c r="N147" i="2"/>
  <c r="N142" i="2"/>
  <c r="N137" i="2"/>
  <c r="N132" i="2"/>
  <c r="N127" i="2"/>
  <c r="N122" i="2"/>
  <c r="N117" i="2"/>
  <c r="N112" i="2"/>
  <c r="N107" i="2"/>
  <c r="N102" i="2"/>
  <c r="N98" i="2"/>
  <c r="N93" i="2"/>
  <c r="N88" i="2"/>
  <c r="N83" i="2"/>
  <c r="N78" i="2"/>
  <c r="N73" i="2"/>
  <c r="N68" i="2"/>
  <c r="N63" i="2"/>
  <c r="N58" i="2"/>
  <c r="N53" i="2"/>
  <c r="N48" i="2"/>
  <c r="N43" i="2"/>
  <c r="N38" i="2"/>
  <c r="N33" i="2"/>
  <c r="N28" i="2"/>
  <c r="N23" i="2"/>
  <c r="N18" i="2"/>
  <c r="N13" i="2"/>
  <c r="N8" i="2"/>
  <c r="N162" i="2"/>
  <c r="N157" i="2"/>
  <c r="N148" i="2"/>
  <c r="N143" i="2"/>
  <c r="N138" i="2"/>
  <c r="N133" i="2"/>
  <c r="N128" i="2"/>
  <c r="N123" i="2"/>
  <c r="N118" i="2"/>
  <c r="N113" i="2"/>
  <c r="N108" i="2"/>
  <c r="N103" i="2"/>
  <c r="N94" i="2"/>
  <c r="N89" i="2"/>
  <c r="N84" i="2"/>
  <c r="N79" i="2"/>
  <c r="N74" i="2"/>
  <c r="N69" i="2"/>
  <c r="N64" i="2"/>
  <c r="N59" i="2"/>
  <c r="N54" i="2"/>
  <c r="N49" i="2"/>
  <c r="N44" i="2"/>
  <c r="N39" i="2"/>
  <c r="N34" i="2"/>
  <c r="N29" i="2"/>
  <c r="N24" i="2"/>
  <c r="N19" i="2"/>
  <c r="N14" i="2"/>
  <c r="N9" i="2"/>
  <c r="N163" i="2"/>
  <c r="N158" i="2"/>
  <c r="N153" i="2"/>
  <c r="N149" i="2"/>
  <c r="N144" i="2"/>
  <c r="N139" i="2"/>
  <c r="N134" i="2"/>
  <c r="N129" i="2"/>
  <c r="N124" i="2"/>
  <c r="N119" i="2"/>
  <c r="N114" i="2"/>
  <c r="N109" i="2"/>
  <c r="N104" i="2"/>
  <c r="N99" i="2"/>
  <c r="N95" i="2"/>
  <c r="N90" i="2"/>
  <c r="N85" i="2"/>
  <c r="N80" i="2"/>
  <c r="N75" i="2"/>
  <c r="N70" i="2"/>
  <c r="N65" i="2"/>
  <c r="N60" i="2"/>
  <c r="N55" i="2"/>
  <c r="N50" i="2"/>
  <c r="N45" i="2"/>
  <c r="N40" i="2"/>
  <c r="N35" i="2"/>
  <c r="N30" i="2"/>
  <c r="N25" i="2"/>
  <c r="N20" i="2"/>
  <c r="N15" i="2"/>
  <c r="N10" i="2"/>
  <c r="N164" i="2"/>
  <c r="N159" i="2"/>
  <c r="N154" i="2"/>
  <c r="N150" i="2"/>
  <c r="N145" i="2"/>
  <c r="N140" i="2"/>
  <c r="N135" i="2"/>
  <c r="N130" i="2"/>
  <c r="N125" i="2"/>
  <c r="N120" i="2"/>
  <c r="N115" i="2"/>
  <c r="N110" i="2"/>
  <c r="N105" i="2"/>
  <c r="N100" i="2"/>
  <c r="N96" i="2"/>
  <c r="N91" i="2"/>
  <c r="N86" i="2"/>
  <c r="N81" i="2"/>
  <c r="N76" i="2"/>
  <c r="N71" i="2"/>
  <c r="N66" i="2"/>
  <c r="N61" i="2"/>
  <c r="N56" i="2"/>
  <c r="N51" i="2"/>
  <c r="N46" i="2"/>
  <c r="N41" i="2"/>
  <c r="N36" i="2"/>
  <c r="N31" i="2"/>
  <c r="N26" i="2"/>
  <c r="N21" i="2"/>
  <c r="N16" i="2"/>
  <c r="N11" i="2"/>
  <c r="N165" i="2"/>
  <c r="N160" i="2"/>
  <c r="N155" i="2"/>
  <c r="N151" i="2"/>
  <c r="N146" i="2"/>
  <c r="N141" i="2"/>
  <c r="N136" i="2"/>
  <c r="N131" i="2"/>
  <c r="N126" i="2"/>
  <c r="N121" i="2"/>
  <c r="N116" i="2"/>
  <c r="N111" i="2"/>
  <c r="N106" i="2"/>
  <c r="N101" i="2"/>
  <c r="N97" i="2"/>
  <c r="N92" i="2"/>
  <c r="N87" i="2"/>
  <c r="N82" i="2"/>
  <c r="N77" i="2"/>
  <c r="N72" i="2"/>
  <c r="N67" i="2"/>
  <c r="N62" i="2"/>
  <c r="N57" i="2"/>
  <c r="N52" i="2"/>
  <c r="N47" i="2"/>
  <c r="N42" i="2"/>
  <c r="N37" i="2"/>
  <c r="N32" i="2"/>
  <c r="N27" i="2"/>
  <c r="N22" i="2"/>
  <c r="N17" i="2"/>
  <c r="N12" i="2"/>
  <c r="M161" i="2"/>
  <c r="M156" i="2"/>
  <c r="M152" i="2"/>
  <c r="M147" i="2"/>
  <c r="M142" i="2"/>
  <c r="M137" i="2"/>
  <c r="M132" i="2"/>
  <c r="M127" i="2"/>
  <c r="M122" i="2"/>
  <c r="M117" i="2"/>
  <c r="M112" i="2"/>
  <c r="M107" i="2"/>
  <c r="M102" i="2"/>
  <c r="M98" i="2"/>
  <c r="M93" i="2"/>
  <c r="M88" i="2"/>
  <c r="M83" i="2"/>
  <c r="M78" i="2"/>
  <c r="M73" i="2"/>
  <c r="M68" i="2"/>
  <c r="M63" i="2"/>
  <c r="M58" i="2"/>
  <c r="M53" i="2"/>
  <c r="M48" i="2"/>
  <c r="M43" i="2"/>
  <c r="M38" i="2"/>
  <c r="M33" i="2"/>
  <c r="M28" i="2"/>
  <c r="M23" i="2"/>
  <c r="M18" i="2"/>
  <c r="M13" i="2"/>
  <c r="M8" i="2"/>
  <c r="M162" i="2"/>
  <c r="O162" i="2" s="1"/>
  <c r="P162" i="2" s="1"/>
  <c r="M157" i="2"/>
  <c r="M148" i="2"/>
  <c r="M143" i="2"/>
  <c r="M138" i="2"/>
  <c r="O138" i="2" s="1"/>
  <c r="P138" i="2" s="1"/>
  <c r="M133" i="2"/>
  <c r="M128" i="2"/>
  <c r="M123" i="2"/>
  <c r="M118" i="2"/>
  <c r="O118" i="2" s="1"/>
  <c r="P118" i="2" s="1"/>
  <c r="M113" i="2"/>
  <c r="M108" i="2"/>
  <c r="M103" i="2"/>
  <c r="M94" i="2"/>
  <c r="O94" i="2" s="1"/>
  <c r="P94" i="2" s="1"/>
  <c r="M89" i="2"/>
  <c r="M84" i="2"/>
  <c r="M79" i="2"/>
  <c r="M74" i="2"/>
  <c r="O74" i="2" s="1"/>
  <c r="P74" i="2" s="1"/>
  <c r="M69" i="2"/>
  <c r="M64" i="2"/>
  <c r="M59" i="2"/>
  <c r="M54" i="2"/>
  <c r="O54" i="2" s="1"/>
  <c r="P54" i="2" s="1"/>
  <c r="M49" i="2"/>
  <c r="M44" i="2"/>
  <c r="M39" i="2"/>
  <c r="M34" i="2"/>
  <c r="O34" i="2" s="1"/>
  <c r="P34" i="2" s="1"/>
  <c r="M29" i="2"/>
  <c r="M24" i="2"/>
  <c r="M19" i="2"/>
  <c r="M14" i="2"/>
  <c r="O14" i="2" s="1"/>
  <c r="P14" i="2" s="1"/>
  <c r="M9" i="2"/>
  <c r="M163" i="2"/>
  <c r="M158" i="2"/>
  <c r="M153" i="2"/>
  <c r="M149" i="2"/>
  <c r="M144" i="2"/>
  <c r="M139" i="2"/>
  <c r="M134" i="2"/>
  <c r="O134" i="2" s="1"/>
  <c r="P134" i="2" s="1"/>
  <c r="M129" i="2"/>
  <c r="M124" i="2"/>
  <c r="M119" i="2"/>
  <c r="M114" i="2"/>
  <c r="O114" i="2" s="1"/>
  <c r="P114" i="2" s="1"/>
  <c r="M109" i="2"/>
  <c r="M104" i="2"/>
  <c r="M99" i="2"/>
  <c r="M95" i="2"/>
  <c r="M90" i="2"/>
  <c r="M85" i="2"/>
  <c r="M80" i="2"/>
  <c r="M75" i="2"/>
  <c r="M70" i="2"/>
  <c r="M65" i="2"/>
  <c r="M60" i="2"/>
  <c r="M55" i="2"/>
  <c r="M50" i="2"/>
  <c r="M45" i="2"/>
  <c r="M40" i="2"/>
  <c r="M35" i="2"/>
  <c r="M30" i="2"/>
  <c r="M25" i="2"/>
  <c r="M20" i="2"/>
  <c r="M15" i="2"/>
  <c r="M10" i="2"/>
  <c r="M164" i="2"/>
  <c r="M159" i="2"/>
  <c r="M154" i="2"/>
  <c r="O154" i="2" s="1"/>
  <c r="P154" i="2" s="1"/>
  <c r="M150" i="2"/>
  <c r="M145" i="2"/>
  <c r="M140" i="2"/>
  <c r="M135" i="2"/>
  <c r="M130" i="2"/>
  <c r="M125" i="2"/>
  <c r="M120" i="2"/>
  <c r="M115" i="2"/>
  <c r="M110" i="2"/>
  <c r="M105" i="2"/>
  <c r="M100" i="2"/>
  <c r="M96" i="2"/>
  <c r="M91" i="2"/>
  <c r="M86" i="2"/>
  <c r="M81" i="2"/>
  <c r="M76" i="2"/>
  <c r="M71" i="2"/>
  <c r="M66" i="2"/>
  <c r="M61" i="2"/>
  <c r="M56" i="2"/>
  <c r="M51" i="2"/>
  <c r="M46" i="2"/>
  <c r="M41" i="2"/>
  <c r="M36" i="2"/>
  <c r="M31" i="2"/>
  <c r="M26" i="2"/>
  <c r="M21" i="2"/>
  <c r="M16" i="2"/>
  <c r="M11" i="2"/>
  <c r="M165" i="2"/>
  <c r="M160" i="2"/>
  <c r="M155" i="2"/>
  <c r="M151" i="2"/>
  <c r="M146" i="2"/>
  <c r="M141" i="2"/>
  <c r="M136" i="2"/>
  <c r="M131" i="2"/>
  <c r="M126" i="2"/>
  <c r="M121" i="2"/>
  <c r="M116" i="2"/>
  <c r="M111" i="2"/>
  <c r="M106" i="2"/>
  <c r="O106" i="2" s="1"/>
  <c r="P106" i="2" s="1"/>
  <c r="M101" i="2"/>
  <c r="M97" i="2"/>
  <c r="M92" i="2"/>
  <c r="M87" i="2"/>
  <c r="M82" i="2"/>
  <c r="M77" i="2"/>
  <c r="M72" i="2"/>
  <c r="M67" i="2"/>
  <c r="M62" i="2"/>
  <c r="M57" i="2"/>
  <c r="M52" i="2"/>
  <c r="M47" i="2"/>
  <c r="M42" i="2"/>
  <c r="M37" i="2"/>
  <c r="M32" i="2"/>
  <c r="M27" i="2"/>
  <c r="M22" i="2"/>
  <c r="M17" i="2"/>
  <c r="M1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8" i="2"/>
  <c r="O12" i="5" l="1"/>
  <c r="P12" i="5" s="1"/>
  <c r="O16" i="5"/>
  <c r="O20" i="5"/>
  <c r="P20" i="5" s="1"/>
  <c r="O24" i="5"/>
  <c r="P24" i="5" s="1"/>
  <c r="O28" i="5"/>
  <c r="P28" i="5" s="1"/>
  <c r="O32" i="5"/>
  <c r="P32" i="5" s="1"/>
  <c r="O36" i="5"/>
  <c r="P36" i="5" s="1"/>
  <c r="O40" i="5"/>
  <c r="P40" i="5" s="1"/>
  <c r="O44" i="5"/>
  <c r="O48" i="5"/>
  <c r="P48" i="5" s="1"/>
  <c r="O52" i="5"/>
  <c r="P52" i="5" s="1"/>
  <c r="O56" i="5"/>
  <c r="P56" i="5" s="1"/>
  <c r="O60" i="5"/>
  <c r="P60" i="5" s="1"/>
  <c r="O64" i="5"/>
  <c r="O68" i="5"/>
  <c r="P68" i="5" s="1"/>
  <c r="O72" i="5"/>
  <c r="P72" i="5" s="1"/>
  <c r="O76" i="5"/>
  <c r="O80" i="5"/>
  <c r="P80" i="5" s="1"/>
  <c r="O84" i="5"/>
  <c r="P84" i="5" s="1"/>
  <c r="O88" i="5"/>
  <c r="P88" i="5" s="1"/>
  <c r="O92" i="5"/>
  <c r="P92" i="5" s="1"/>
  <c r="O96" i="5"/>
  <c r="P96" i="5" s="1"/>
  <c r="O100" i="5"/>
  <c r="P100" i="5" s="1"/>
  <c r="O104" i="5"/>
  <c r="P104" i="5" s="1"/>
  <c r="O108" i="5"/>
  <c r="P108" i="5" s="1"/>
  <c r="O112" i="5"/>
  <c r="P112" i="5" s="1"/>
  <c r="O116" i="5"/>
  <c r="P116" i="5" s="1"/>
  <c r="O120" i="5"/>
  <c r="P120" i="5" s="1"/>
  <c r="O124" i="5"/>
  <c r="O128" i="5"/>
  <c r="O132" i="5"/>
  <c r="P132" i="5" s="1"/>
  <c r="O136" i="5"/>
  <c r="P136" i="5" s="1"/>
  <c r="O140" i="5"/>
  <c r="P140" i="5" s="1"/>
  <c r="O144" i="5"/>
  <c r="P144" i="5" s="1"/>
  <c r="O148" i="5"/>
  <c r="P148" i="5" s="1"/>
  <c r="O152" i="5"/>
  <c r="P152" i="5" s="1"/>
  <c r="O156" i="5"/>
  <c r="P156" i="5" s="1"/>
  <c r="O160" i="5"/>
  <c r="P160" i="5" s="1"/>
  <c r="O164" i="5"/>
  <c r="P164" i="5" s="1"/>
  <c r="O9" i="5"/>
  <c r="P9" i="5" s="1"/>
  <c r="O13" i="5"/>
  <c r="P13" i="5" s="1"/>
  <c r="O17" i="5"/>
  <c r="P17" i="5" s="1"/>
  <c r="O21" i="5"/>
  <c r="P21" i="5" s="1"/>
  <c r="O25" i="5"/>
  <c r="P25" i="5" s="1"/>
  <c r="O29" i="5"/>
  <c r="P29" i="5" s="1"/>
  <c r="O33" i="5"/>
  <c r="P33" i="5" s="1"/>
  <c r="O37" i="5"/>
  <c r="P37" i="5" s="1"/>
  <c r="O41" i="5"/>
  <c r="P41" i="5" s="1"/>
  <c r="O45" i="5"/>
  <c r="P45" i="5" s="1"/>
  <c r="O49" i="5"/>
  <c r="P49" i="5" s="1"/>
  <c r="O53" i="5"/>
  <c r="P53" i="5" s="1"/>
  <c r="O57" i="5"/>
  <c r="P57" i="5" s="1"/>
  <c r="O61" i="5"/>
  <c r="P61" i="5" s="1"/>
  <c r="O65" i="5"/>
  <c r="P65" i="5" s="1"/>
  <c r="O69" i="5"/>
  <c r="P69" i="5" s="1"/>
  <c r="O73" i="5"/>
  <c r="P73" i="5" s="1"/>
  <c r="O77" i="5"/>
  <c r="P77" i="5" s="1"/>
  <c r="O81" i="5"/>
  <c r="P81" i="5" s="1"/>
  <c r="O85" i="5"/>
  <c r="P85" i="5" s="1"/>
  <c r="O89" i="5"/>
  <c r="P89" i="5" s="1"/>
  <c r="O93" i="5"/>
  <c r="P93" i="5" s="1"/>
  <c r="O97" i="5"/>
  <c r="P97" i="5" s="1"/>
  <c r="O101" i="5"/>
  <c r="P101" i="5" s="1"/>
  <c r="O105" i="5"/>
  <c r="P105" i="5" s="1"/>
  <c r="O109" i="5"/>
  <c r="P109" i="5" s="1"/>
  <c r="O113" i="5"/>
  <c r="P113" i="5" s="1"/>
  <c r="O117" i="5"/>
  <c r="P117" i="5" s="1"/>
  <c r="O121" i="5"/>
  <c r="P121" i="5" s="1"/>
  <c r="O125" i="5"/>
  <c r="P125" i="5" s="1"/>
  <c r="O129" i="5"/>
  <c r="P129" i="5" s="1"/>
  <c r="O133" i="5"/>
  <c r="P133" i="5" s="1"/>
  <c r="O137" i="5"/>
  <c r="P137" i="5" s="1"/>
  <c r="O141" i="5"/>
  <c r="P141" i="5" s="1"/>
  <c r="O145" i="5"/>
  <c r="P145" i="5" s="1"/>
  <c r="O149" i="5"/>
  <c r="P149" i="5" s="1"/>
  <c r="O153" i="5"/>
  <c r="P153" i="5" s="1"/>
  <c r="O157" i="5"/>
  <c r="P157" i="5" s="1"/>
  <c r="O161" i="5"/>
  <c r="P161" i="5" s="1"/>
  <c r="O165" i="5"/>
  <c r="P165" i="5" s="1"/>
  <c r="O14" i="5"/>
  <c r="P14" i="5" s="1"/>
  <c r="O22" i="5"/>
  <c r="P22" i="5" s="1"/>
  <c r="O30" i="5"/>
  <c r="P30" i="5" s="1"/>
  <c r="O38" i="5"/>
  <c r="P38" i="5" s="1"/>
  <c r="O46" i="5"/>
  <c r="P46" i="5" s="1"/>
  <c r="O54" i="5"/>
  <c r="P54" i="5" s="1"/>
  <c r="O62" i="5"/>
  <c r="P62" i="5" s="1"/>
  <c r="O70" i="5"/>
  <c r="P70" i="5" s="1"/>
  <c r="O78" i="5"/>
  <c r="P78" i="5" s="1"/>
  <c r="O86" i="5"/>
  <c r="P86" i="5" s="1"/>
  <c r="O94" i="5"/>
  <c r="P94" i="5" s="1"/>
  <c r="O102" i="5"/>
  <c r="P102" i="5" s="1"/>
  <c r="O110" i="5"/>
  <c r="P110" i="5" s="1"/>
  <c r="O118" i="5"/>
  <c r="P118" i="5" s="1"/>
  <c r="O126" i="5"/>
  <c r="P126" i="5" s="1"/>
  <c r="O134" i="5"/>
  <c r="P134" i="5" s="1"/>
  <c r="O142" i="5"/>
  <c r="P142" i="5" s="1"/>
  <c r="O146" i="5"/>
  <c r="O150" i="5"/>
  <c r="O154" i="5"/>
  <c r="P154" i="5" s="1"/>
  <c r="O158" i="5"/>
  <c r="P158" i="5" s="1"/>
  <c r="O162" i="5"/>
  <c r="P162" i="5" s="1"/>
  <c r="O166" i="5"/>
  <c r="P166" i="5" s="1"/>
  <c r="O147" i="5"/>
  <c r="P147" i="5" s="1"/>
  <c r="O151" i="5"/>
  <c r="P151" i="5" s="1"/>
  <c r="O155" i="5"/>
  <c r="P155" i="5" s="1"/>
  <c r="O159" i="5"/>
  <c r="P159" i="5" s="1"/>
  <c r="O163" i="5"/>
  <c r="P163" i="5" s="1"/>
  <c r="P16" i="5"/>
  <c r="O31" i="5"/>
  <c r="P31" i="5" s="1"/>
  <c r="O47" i="5"/>
  <c r="P47" i="5" s="1"/>
  <c r="O63" i="5"/>
  <c r="P63" i="5" s="1"/>
  <c r="P64" i="5"/>
  <c r="O79" i="5"/>
  <c r="P79" i="5" s="1"/>
  <c r="O87" i="5"/>
  <c r="P87" i="5" s="1"/>
  <c r="O66" i="5"/>
  <c r="P66" i="5" s="1"/>
  <c r="O82" i="5"/>
  <c r="P82" i="5" s="1"/>
  <c r="O98" i="5"/>
  <c r="P98" i="5" s="1"/>
  <c r="O106" i="5"/>
  <c r="P106" i="5" s="1"/>
  <c r="O114" i="5"/>
  <c r="P114" i="5" s="1"/>
  <c r="O122" i="5"/>
  <c r="P122" i="5" s="1"/>
  <c r="O130" i="5"/>
  <c r="P130" i="5" s="1"/>
  <c r="O138" i="5"/>
  <c r="P138" i="5" s="1"/>
  <c r="O15" i="5"/>
  <c r="P15" i="5" s="1"/>
  <c r="O23" i="5"/>
  <c r="P23" i="5" s="1"/>
  <c r="O39" i="5"/>
  <c r="P39" i="5" s="1"/>
  <c r="O55" i="5"/>
  <c r="P55" i="5" s="1"/>
  <c r="O71" i="5"/>
  <c r="P71" i="5" s="1"/>
  <c r="O95" i="5"/>
  <c r="P95" i="5" s="1"/>
  <c r="O103" i="5"/>
  <c r="P103" i="5" s="1"/>
  <c r="O111" i="5"/>
  <c r="P111" i="5" s="1"/>
  <c r="O119" i="5"/>
  <c r="P119" i="5" s="1"/>
  <c r="O127" i="5"/>
  <c r="P127" i="5" s="1"/>
  <c r="P128" i="5"/>
  <c r="O135" i="5"/>
  <c r="P135" i="5" s="1"/>
  <c r="O143" i="5"/>
  <c r="P143" i="5" s="1"/>
  <c r="O10" i="5"/>
  <c r="P10" i="5" s="1"/>
  <c r="O18" i="5"/>
  <c r="P18" i="5" s="1"/>
  <c r="O26" i="5"/>
  <c r="P26" i="5" s="1"/>
  <c r="O34" i="5"/>
  <c r="P34" i="5" s="1"/>
  <c r="O42" i="5"/>
  <c r="P42" i="5" s="1"/>
  <c r="O50" i="5"/>
  <c r="P50" i="5" s="1"/>
  <c r="O58" i="5"/>
  <c r="P58" i="5" s="1"/>
  <c r="O74" i="5"/>
  <c r="P74" i="5" s="1"/>
  <c r="O90" i="5"/>
  <c r="P90" i="5" s="1"/>
  <c r="O11" i="5"/>
  <c r="P11" i="5" s="1"/>
  <c r="O19" i="5"/>
  <c r="P19" i="5" s="1"/>
  <c r="O27" i="5"/>
  <c r="P27" i="5" s="1"/>
  <c r="O35" i="5"/>
  <c r="P35" i="5" s="1"/>
  <c r="O43" i="5"/>
  <c r="P43" i="5" s="1"/>
  <c r="P44" i="5"/>
  <c r="O51" i="5"/>
  <c r="P51" i="5" s="1"/>
  <c r="O59" i="5"/>
  <c r="P59" i="5" s="1"/>
  <c r="O67" i="5"/>
  <c r="P67" i="5" s="1"/>
  <c r="O75" i="5"/>
  <c r="P75" i="5" s="1"/>
  <c r="P76" i="5"/>
  <c r="O83" i="5"/>
  <c r="P83" i="5" s="1"/>
  <c r="O91" i="5"/>
  <c r="P91" i="5" s="1"/>
  <c r="O99" i="5"/>
  <c r="P99" i="5" s="1"/>
  <c r="O107" i="5"/>
  <c r="P107" i="5" s="1"/>
  <c r="O115" i="5"/>
  <c r="P115" i="5" s="1"/>
  <c r="O123" i="5"/>
  <c r="P123" i="5" s="1"/>
  <c r="P124" i="5"/>
  <c r="O131" i="5"/>
  <c r="P131" i="5" s="1"/>
  <c r="O139" i="5"/>
  <c r="P139" i="5" s="1"/>
  <c r="P146" i="5"/>
  <c r="P150" i="5"/>
  <c r="O119" i="2"/>
  <c r="P119" i="2" s="1"/>
  <c r="O139" i="2"/>
  <c r="P139" i="2" s="1"/>
  <c r="O19" i="2"/>
  <c r="P19" i="2" s="1"/>
  <c r="O39" i="2"/>
  <c r="P39" i="2" s="1"/>
  <c r="O59" i="2"/>
  <c r="P59" i="2" s="1"/>
  <c r="O79" i="2"/>
  <c r="P79" i="2" s="1"/>
  <c r="O103" i="2"/>
  <c r="P103" i="2" s="1"/>
  <c r="O123" i="2"/>
  <c r="P123" i="2" s="1"/>
  <c r="O143" i="2"/>
  <c r="P143" i="2" s="1"/>
  <c r="O28" i="2"/>
  <c r="P28" i="2" s="1"/>
  <c r="O48" i="2"/>
  <c r="P48" i="2" s="1"/>
  <c r="O68" i="2"/>
  <c r="P68" i="2" s="1"/>
  <c r="O88" i="2"/>
  <c r="P88" i="2" s="1"/>
  <c r="O107" i="2"/>
  <c r="P107" i="2" s="1"/>
  <c r="O127" i="2"/>
  <c r="P127" i="2" s="1"/>
  <c r="O147" i="2"/>
  <c r="P147" i="2" s="1"/>
  <c r="O44" i="2"/>
  <c r="P44" i="2" s="1"/>
  <c r="O108" i="2"/>
  <c r="P108" i="2" s="1"/>
  <c r="O148" i="2"/>
  <c r="P148" i="2" s="1"/>
  <c r="O33" i="2"/>
  <c r="P33" i="2" s="1"/>
  <c r="O93" i="2"/>
  <c r="P93" i="2" s="1"/>
  <c r="O132" i="2"/>
  <c r="P132" i="2" s="1"/>
  <c r="O27" i="2"/>
  <c r="P27" i="2" s="1"/>
  <c r="O47" i="2"/>
  <c r="P47" i="2" s="1"/>
  <c r="O67" i="2"/>
  <c r="P67" i="2" s="1"/>
  <c r="O87" i="2"/>
  <c r="P87" i="2" s="1"/>
  <c r="O126" i="2"/>
  <c r="P126" i="2" s="1"/>
  <c r="O146" i="2"/>
  <c r="P146" i="2" s="1"/>
  <c r="O165" i="2"/>
  <c r="P165" i="2" s="1"/>
  <c r="O26" i="2"/>
  <c r="P26" i="2" s="1"/>
  <c r="O46" i="2"/>
  <c r="P46" i="2" s="1"/>
  <c r="O66" i="2"/>
  <c r="P66" i="2" s="1"/>
  <c r="O86" i="2"/>
  <c r="P86" i="2" s="1"/>
  <c r="O105" i="2"/>
  <c r="P105" i="2" s="1"/>
  <c r="O125" i="2"/>
  <c r="P125" i="2" s="1"/>
  <c r="O145" i="2"/>
  <c r="P145" i="2" s="1"/>
  <c r="O164" i="2"/>
  <c r="P164" i="2" s="1"/>
  <c r="O25" i="2"/>
  <c r="P25" i="2" s="1"/>
  <c r="O45" i="2"/>
  <c r="P45" i="2" s="1"/>
  <c r="O65" i="2"/>
  <c r="P65" i="2" s="1"/>
  <c r="O85" i="2"/>
  <c r="P85" i="2" s="1"/>
  <c r="O104" i="2"/>
  <c r="P104" i="2" s="1"/>
  <c r="O124" i="2"/>
  <c r="P124" i="2" s="1"/>
  <c r="O144" i="2"/>
  <c r="P144" i="2" s="1"/>
  <c r="O163" i="2"/>
  <c r="P163" i="2" s="1"/>
  <c r="O24" i="2"/>
  <c r="P24" i="2" s="1"/>
  <c r="O64" i="2"/>
  <c r="P64" i="2" s="1"/>
  <c r="O84" i="2"/>
  <c r="P84" i="2" s="1"/>
  <c r="O128" i="2"/>
  <c r="P128" i="2" s="1"/>
  <c r="O13" i="2"/>
  <c r="P13" i="2" s="1"/>
  <c r="O53" i="2"/>
  <c r="P53" i="2" s="1"/>
  <c r="O73" i="2"/>
  <c r="P73" i="2" s="1"/>
  <c r="O112" i="2"/>
  <c r="P112" i="2" s="1"/>
  <c r="O152" i="2"/>
  <c r="P152" i="2" s="1"/>
  <c r="O102" i="2"/>
  <c r="P102" i="2" s="1"/>
  <c r="O122" i="2"/>
  <c r="P122" i="2" s="1"/>
  <c r="O142" i="2"/>
  <c r="P142" i="2" s="1"/>
  <c r="O12" i="2"/>
  <c r="P12" i="2" s="1"/>
  <c r="O32" i="2"/>
  <c r="P32" i="2" s="1"/>
  <c r="O72" i="2"/>
  <c r="P72" i="2" s="1"/>
  <c r="O92" i="2"/>
  <c r="P92" i="2" s="1"/>
  <c r="O131" i="2"/>
  <c r="P131" i="2" s="1"/>
  <c r="O151" i="2"/>
  <c r="P151" i="2" s="1"/>
  <c r="O11" i="2"/>
  <c r="P11" i="2" s="1"/>
  <c r="O31" i="2"/>
  <c r="P31" i="2" s="1"/>
  <c r="O51" i="2"/>
  <c r="P51" i="2" s="1"/>
  <c r="O71" i="2"/>
  <c r="P71" i="2" s="1"/>
  <c r="O91" i="2"/>
  <c r="P91" i="2" s="1"/>
  <c r="O110" i="2"/>
  <c r="P110" i="2" s="1"/>
  <c r="O30" i="2"/>
  <c r="P30" i="2" s="1"/>
  <c r="O50" i="2"/>
  <c r="P50" i="2" s="1"/>
  <c r="O70" i="2"/>
  <c r="P70" i="2" s="1"/>
  <c r="O90" i="2"/>
  <c r="P90" i="2" s="1"/>
  <c r="O109" i="2"/>
  <c r="P109" i="2" s="1"/>
  <c r="O129" i="2"/>
  <c r="P129" i="2" s="1"/>
  <c r="O149" i="2"/>
  <c r="P149" i="2" s="1"/>
  <c r="O9" i="2"/>
  <c r="P9" i="2" s="1"/>
  <c r="O29" i="2"/>
  <c r="P29" i="2" s="1"/>
  <c r="O49" i="2"/>
  <c r="P49" i="2" s="1"/>
  <c r="O69" i="2"/>
  <c r="P69" i="2" s="1"/>
  <c r="O89" i="2"/>
  <c r="P89" i="2" s="1"/>
  <c r="O113" i="2"/>
  <c r="P113" i="2" s="1"/>
  <c r="O133" i="2"/>
  <c r="P133" i="2" s="1"/>
  <c r="O157" i="2"/>
  <c r="P157" i="2" s="1"/>
  <c r="O18" i="2"/>
  <c r="P18" i="2" s="1"/>
  <c r="O38" i="2"/>
  <c r="P38" i="2" s="1"/>
  <c r="O58" i="2"/>
  <c r="P58" i="2" s="1"/>
  <c r="O78" i="2"/>
  <c r="P78" i="2" s="1"/>
  <c r="O98" i="2"/>
  <c r="P98" i="2" s="1"/>
  <c r="O117" i="2"/>
  <c r="P117" i="2" s="1"/>
  <c r="O137" i="2"/>
  <c r="P137" i="2" s="1"/>
  <c r="O156" i="2"/>
  <c r="P156" i="2" s="1"/>
  <c r="O22" i="2"/>
  <c r="P22" i="2" s="1"/>
  <c r="O42" i="2"/>
  <c r="P42" i="2" s="1"/>
  <c r="O62" i="2"/>
  <c r="P62" i="2" s="1"/>
  <c r="O82" i="2"/>
  <c r="P82" i="2" s="1"/>
  <c r="O158" i="2"/>
  <c r="P158" i="2" s="1"/>
  <c r="O8" i="2"/>
  <c r="P8" i="2" s="1"/>
  <c r="O52" i="2"/>
  <c r="P52" i="2" s="1"/>
  <c r="O111" i="2"/>
  <c r="P111" i="2" s="1"/>
  <c r="O130" i="2"/>
  <c r="P130" i="2" s="1"/>
  <c r="O150" i="2"/>
  <c r="P150" i="2" s="1"/>
  <c r="O10" i="2"/>
  <c r="P10" i="2" s="1"/>
  <c r="O17" i="2"/>
  <c r="P17" i="2" s="1"/>
  <c r="O37" i="2"/>
  <c r="P37" i="2" s="1"/>
  <c r="O57" i="2"/>
  <c r="P57" i="2" s="1"/>
  <c r="O77" i="2"/>
  <c r="P77" i="2" s="1"/>
  <c r="O97" i="2"/>
  <c r="P97" i="2" s="1"/>
  <c r="O116" i="2"/>
  <c r="P116" i="2" s="1"/>
  <c r="O136" i="2"/>
  <c r="P136" i="2" s="1"/>
  <c r="O155" i="2"/>
  <c r="P155" i="2" s="1"/>
  <c r="O16" i="2"/>
  <c r="P16" i="2" s="1"/>
  <c r="O36" i="2"/>
  <c r="P36" i="2" s="1"/>
  <c r="O56" i="2"/>
  <c r="P56" i="2" s="1"/>
  <c r="O76" i="2"/>
  <c r="P76" i="2" s="1"/>
  <c r="O96" i="2"/>
  <c r="P96" i="2" s="1"/>
  <c r="O115" i="2"/>
  <c r="P115" i="2" s="1"/>
  <c r="O135" i="2"/>
  <c r="P135" i="2" s="1"/>
  <c r="O15" i="2"/>
  <c r="P15" i="2" s="1"/>
  <c r="O35" i="2"/>
  <c r="P35" i="2" s="1"/>
  <c r="O55" i="2"/>
  <c r="P55" i="2" s="1"/>
  <c r="O75" i="2"/>
  <c r="P75" i="2" s="1"/>
  <c r="O95" i="2"/>
  <c r="P95" i="2" s="1"/>
  <c r="O153" i="2"/>
  <c r="P153" i="2" s="1"/>
  <c r="O23" i="2"/>
  <c r="P23" i="2" s="1"/>
  <c r="O43" i="2"/>
  <c r="P43" i="2" s="1"/>
  <c r="O63" i="2"/>
  <c r="P63" i="2" s="1"/>
  <c r="O83" i="2"/>
  <c r="P83" i="2" s="1"/>
  <c r="O161" i="2"/>
  <c r="P161" i="2" s="1"/>
  <c r="O101" i="2"/>
  <c r="P101" i="2" s="1"/>
  <c r="O121" i="2"/>
  <c r="P121" i="2" s="1"/>
  <c r="O141" i="2"/>
  <c r="P141" i="2" s="1"/>
  <c r="O160" i="2"/>
  <c r="P160" i="2" s="1"/>
  <c r="O21" i="2"/>
  <c r="P21" i="2" s="1"/>
  <c r="O41" i="2"/>
  <c r="P41" i="2" s="1"/>
  <c r="O61" i="2"/>
  <c r="P61" i="2" s="1"/>
  <c r="O81" i="2"/>
  <c r="P81" i="2" s="1"/>
  <c r="O100" i="2"/>
  <c r="P100" i="2" s="1"/>
  <c r="O120" i="2"/>
  <c r="P120" i="2" s="1"/>
  <c r="O140" i="2"/>
  <c r="P140" i="2" s="1"/>
  <c r="O159" i="2"/>
  <c r="P159" i="2" s="1"/>
  <c r="O20" i="2"/>
  <c r="P20" i="2" s="1"/>
  <c r="O40" i="2"/>
  <c r="P40" i="2" s="1"/>
  <c r="O60" i="2"/>
  <c r="P60" i="2" s="1"/>
  <c r="O80" i="2"/>
  <c r="P80" i="2" s="1"/>
  <c r="O99" i="2"/>
  <c r="P99" i="2" s="1"/>
  <c r="H4" i="5" l="1"/>
  <c r="H3" i="5"/>
  <c r="H5" i="5" l="1"/>
  <c r="H6" i="5" s="1"/>
</calcChain>
</file>

<file path=xl/sharedStrings.xml><?xml version="1.0" encoding="utf-8"?>
<sst xmlns="http://schemas.openxmlformats.org/spreadsheetml/2006/main" count="2001" uniqueCount="96">
  <si>
    <t>Team</t>
  </si>
  <si>
    <t>Tennessee</t>
  </si>
  <si>
    <t>New Orleans</t>
  </si>
  <si>
    <t>Kansas City</t>
  </si>
  <si>
    <t>LA Rams</t>
  </si>
  <si>
    <t>LA Chargers</t>
  </si>
  <si>
    <t>Pittsburgh</t>
  </si>
  <si>
    <t>Buffalo</t>
  </si>
  <si>
    <t>Detroit</t>
  </si>
  <si>
    <t>Baltimore</t>
  </si>
  <si>
    <t>Houston</t>
  </si>
  <si>
    <t>Denver</t>
  </si>
  <si>
    <t>NY Giants</t>
  </si>
  <si>
    <t>Indianapolis</t>
  </si>
  <si>
    <t>Carolina</t>
  </si>
  <si>
    <t>Seattle</t>
  </si>
  <si>
    <t>New England</t>
  </si>
  <si>
    <t>Cleveland</t>
  </si>
  <si>
    <t>Atlanta</t>
  </si>
  <si>
    <t>Arizona</t>
  </si>
  <si>
    <t>Jacksonville</t>
  </si>
  <si>
    <t>San Francisco</t>
  </si>
  <si>
    <t>Philadelphia</t>
  </si>
  <si>
    <t>Minnesota</t>
  </si>
  <si>
    <t>Dallas</t>
  </si>
  <si>
    <t>Chicago</t>
  </si>
  <si>
    <t>Green Bay</t>
  </si>
  <si>
    <t>Miami</t>
  </si>
  <si>
    <t>NY Jets</t>
  </si>
  <si>
    <t>Cincinnati</t>
  </si>
  <si>
    <t>Tampa Bay</t>
  </si>
  <si>
    <t>Washington</t>
  </si>
  <si>
    <t>Oakland</t>
  </si>
  <si>
    <t>Year</t>
  </si>
  <si>
    <t>Away</t>
  </si>
  <si>
    <t>Opponent</t>
  </si>
  <si>
    <t>Home/Away</t>
  </si>
  <si>
    <t>Home Score</t>
  </si>
  <si>
    <t>Away Score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</si>
  <si>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</si>
  <si>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</si>
  <si>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</si>
  <si>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</si>
  <si>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</si>
  <si>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</si>
  <si>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</si>
  <si>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</si>
  <si>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</si>
  <si>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</si>
  <si>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</si>
  <si>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</si>
  <si>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</si>
  <si>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</si>
  <si>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JAC</t>
  </si>
  <si>
    <t>KC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</si>
  <si>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</si>
  <si>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</si>
  <si>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</si>
  <si>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</si>
  <si>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</si>
  <si>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</si>
  <si>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</si>
  <si>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</si>
  <si>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</si>
  <si>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SEA</t>
  </si>
  <si>
    <t>SF</t>
  </si>
  <si>
    <t>TEN</t>
  </si>
  <si>
    <t>WAS</t>
  </si>
  <si>
    <t>Ratings</t>
  </si>
  <si>
    <t>LAC</t>
  </si>
  <si>
    <t>LAR</t>
  </si>
  <si>
    <t>Cincinatti</t>
  </si>
  <si>
    <t>Home</t>
  </si>
  <si>
    <t>San Fransisco</t>
  </si>
  <si>
    <t>Philidelphia</t>
  </si>
  <si>
    <t>Margin</t>
  </si>
  <si>
    <t>Our Rating</t>
  </si>
  <si>
    <t>Opp Rating</t>
  </si>
  <si>
    <t>H/A Factor</t>
  </si>
  <si>
    <t>Concat</t>
  </si>
  <si>
    <t>Double Bye</t>
  </si>
  <si>
    <t>Yes</t>
  </si>
  <si>
    <t>No</t>
  </si>
  <si>
    <t>Short</t>
  </si>
  <si>
    <t>TB</t>
  </si>
  <si>
    <t>Short Opponent</t>
  </si>
  <si>
    <t>CHi</t>
  </si>
  <si>
    <t>Prediction</t>
  </si>
  <si>
    <t>Error</t>
  </si>
  <si>
    <t>*158 Total Games, 11 Double Bye</t>
  </si>
  <si>
    <t>N</t>
  </si>
  <si>
    <t>Std. Dev of All Errors</t>
  </si>
  <si>
    <t>Sum of Non Bye Errors</t>
  </si>
  <si>
    <t>Mean</t>
  </si>
  <si>
    <t>Z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</si>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</sst>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7184-0B25-4A04-A422-374A45E77288}">
  <dimension ref="A1:X166"/>
  <sheetViews>
    <sheetView tabSelected="1" workbookViewId="0">
      <pane ySplit="8" topLeftCell="A9" activePane="bottomLeft" state="frozen"/>
      <selection pane="bottomLeft" activeCell="A8" sqref="A8:XFD8"/>
    </sheetView>
  </sheetViews>
  <sheetFormatPr defaultRowHeight="14.5" x14ac:dyDescent="0.35"/>
  <cols>
    <col min="3" max="3" width="12" bestFit="1" customWidth="1"/>
    <col min="4" max="4" width="12" customWidth="1"/>
    <col min="5" max="6" width="12" bestFit="1" customWidth="1"/>
    <col min="7" max="7" width="17.6328125" customWidth="1"/>
    <col min="8" max="8" width="12" bestFit="1" customWidth="1"/>
    <col min="10" max="10" width="10.6328125" bestFit="1" customWidth="1"/>
    <col min="11" max="11" width="10.6328125" hidden="1" customWidth="1"/>
    <col min="12" max="12" width="10.6328125" customWidth="1"/>
  </cols>
  <sheetData>
    <row r="1" spans="1:24" x14ac:dyDescent="0.35">
      <c r="H1" s="5" t="s">
        <v>95</v>
      </c>
      <c r="I1" s="5"/>
      <c r="J1" s="5"/>
    </row>
    <row r="2" spans="1:24" x14ac:dyDescent="0.35">
      <c r="G2" t="s">
        <v>90</v>
      </c>
      <c r="H2">
        <f>COUNTIF(L:L,"no")</f>
        <v>136</v>
      </c>
    </row>
    <row r="3" spans="1:24" x14ac:dyDescent="0.35">
      <c r="D3" s="5" t="s">
        <v>89</v>
      </c>
      <c r="G3" t="s">
        <v>91</v>
      </c>
      <c r="H3">
        <f>_xlfn.STDEV.S(P9:P166)</f>
        <v>12.806186287891636</v>
      </c>
    </row>
    <row r="4" spans="1:24" x14ac:dyDescent="0.35">
      <c r="G4" t="s">
        <v>92</v>
      </c>
      <c r="H4">
        <f>SUMIF(L:L,"No",P:P)</f>
        <v>47.499999999999972</v>
      </c>
    </row>
    <row r="5" spans="1:24" x14ac:dyDescent="0.35">
      <c r="G5" t="s">
        <v>93</v>
      </c>
      <c r="H5">
        <f>H4/H3</f>
        <v>3.7091448564130016</v>
      </c>
    </row>
    <row r="6" spans="1:24" x14ac:dyDescent="0.35">
      <c r="G6" t="s">
        <v>94</v>
      </c>
      <c r="H6">
        <f>H5/(H3/SQRT(H2))</f>
        <v>3.3777183530754065</v>
      </c>
    </row>
    <row r="8" spans="1:24" ht="38" customHeight="1" thickBot="1" x14ac:dyDescent="0.4">
      <c r="A8" s="6" t="s">
        <v>33</v>
      </c>
      <c r="B8" s="6" t="s">
        <v>83</v>
      </c>
      <c r="C8" s="6" t="s">
        <v>0</v>
      </c>
      <c r="D8" s="8" t="s">
        <v>85</v>
      </c>
      <c r="E8" s="8" t="s">
        <v>35</v>
      </c>
      <c r="F8" s="8" t="s">
        <v>36</v>
      </c>
      <c r="G8" s="8" t="s">
        <v>37</v>
      </c>
      <c r="H8" s="8" t="s">
        <v>38</v>
      </c>
      <c r="I8" s="8" t="s">
        <v>75</v>
      </c>
      <c r="J8" s="8" t="s">
        <v>78</v>
      </c>
      <c r="K8" s="8" t="s">
        <v>79</v>
      </c>
      <c r="L8" s="8" t="s">
        <v>80</v>
      </c>
      <c r="M8" s="8" t="s">
        <v>76</v>
      </c>
      <c r="N8" s="8" t="s">
        <v>77</v>
      </c>
      <c r="O8" s="8" t="s">
        <v>87</v>
      </c>
      <c r="P8" s="7" t="s">
        <v>88</v>
      </c>
      <c r="Q8" s="7"/>
    </row>
    <row r="9" spans="1:24" ht="15" thickBot="1" x14ac:dyDescent="0.4">
      <c r="A9">
        <v>2018</v>
      </c>
      <c r="B9" t="s">
        <v>39</v>
      </c>
      <c r="C9" s="1" t="s">
        <v>19</v>
      </c>
      <c r="D9" s="1" t="s">
        <v>54</v>
      </c>
      <c r="E9" t="s">
        <v>3</v>
      </c>
      <c r="F9" t="s">
        <v>34</v>
      </c>
      <c r="G9">
        <v>26</v>
      </c>
      <c r="H9">
        <v>14</v>
      </c>
      <c r="I9">
        <f>IF(F9="Away",H9-G9,G9-H9)</f>
        <v>-12</v>
      </c>
      <c r="J9">
        <f>IF(F9="Away",-3,3)</f>
        <v>-3</v>
      </c>
      <c r="K9" t="str">
        <f>CONCATENATE(A9,G9,H9)</f>
        <v>20182614</v>
      </c>
      <c r="L9" t="s">
        <v>82</v>
      </c>
      <c r="M9">
        <f>VLOOKUP(B9,S:X,6,FALSE)</f>
        <v>-8.3000000000000007</v>
      </c>
      <c r="N9">
        <f>VLOOKUP(D9,S:X,6,FALSE)</f>
        <v>6.1</v>
      </c>
      <c r="O9">
        <f>J9+M9-N9</f>
        <v>-17.399999999999999</v>
      </c>
      <c r="P9">
        <f>I9-O9</f>
        <v>5.3999999999999986</v>
      </c>
      <c r="T9" t="s">
        <v>68</v>
      </c>
    </row>
    <row r="10" spans="1:24" ht="15" thickBot="1" x14ac:dyDescent="0.4">
      <c r="A10">
        <v>2017</v>
      </c>
      <c r="B10" t="s">
        <v>39</v>
      </c>
      <c r="C10" s="1" t="s">
        <v>19</v>
      </c>
      <c r="D10" s="1" t="s">
        <v>65</v>
      </c>
      <c r="E10" t="s">
        <v>73</v>
      </c>
      <c r="F10" t="s">
        <v>34</v>
      </c>
      <c r="G10">
        <v>10</v>
      </c>
      <c r="H10">
        <v>20</v>
      </c>
      <c r="I10">
        <f t="shared" ref="I10:I73" si="0">IF(F10="Away",H10-G10,G10-H10)</f>
        <v>10</v>
      </c>
      <c r="J10">
        <f t="shared" ref="J10:J73" si="1">IF(F10="Away",-3,3)</f>
        <v>-3</v>
      </c>
      <c r="K10" t="str">
        <f t="shared" ref="K10:K73" si="2">CONCATENATE(A10,G10,H10)</f>
        <v>20171020</v>
      </c>
      <c r="L10" t="s">
        <v>82</v>
      </c>
      <c r="M10">
        <f>VLOOKUP(B10,S:X,5,FALSE)</f>
        <v>-2</v>
      </c>
      <c r="N10">
        <f>VLOOKUP(D10,S:X,5,FALSE)</f>
        <v>-4.3</v>
      </c>
      <c r="O10">
        <f t="shared" ref="O10:O73" si="3">J10+M10-N10</f>
        <v>-0.70000000000000018</v>
      </c>
      <c r="P10">
        <f t="shared" ref="P10:P73" si="4">I10-O10</f>
        <v>10.7</v>
      </c>
      <c r="S10" s="2"/>
      <c r="T10" s="3">
        <v>2014</v>
      </c>
      <c r="U10" s="3">
        <v>2015</v>
      </c>
      <c r="V10" s="3">
        <v>2016</v>
      </c>
      <c r="W10" s="3">
        <v>2017</v>
      </c>
      <c r="X10" s="3">
        <v>2018</v>
      </c>
    </row>
    <row r="11" spans="1:24" ht="15" thickBot="1" x14ac:dyDescent="0.4">
      <c r="A11">
        <v>2016</v>
      </c>
      <c r="B11" t="s">
        <v>39</v>
      </c>
      <c r="C11" s="1" t="s">
        <v>19</v>
      </c>
      <c r="D11" s="1" t="s">
        <v>65</v>
      </c>
      <c r="E11" t="s">
        <v>73</v>
      </c>
      <c r="F11" t="s">
        <v>72</v>
      </c>
      <c r="G11">
        <v>23</v>
      </c>
      <c r="H11">
        <v>20</v>
      </c>
      <c r="I11">
        <f t="shared" si="0"/>
        <v>3</v>
      </c>
      <c r="J11">
        <f t="shared" si="1"/>
        <v>3</v>
      </c>
      <c r="K11" t="str">
        <f t="shared" si="2"/>
        <v>20162320</v>
      </c>
      <c r="L11" t="s">
        <v>82</v>
      </c>
      <c r="M11">
        <f>VLOOKUP(B11,S:X,4,FALSE)</f>
        <v>3.4</v>
      </c>
      <c r="N11">
        <f>VLOOKUP(D11,S:X,4,FALSE)</f>
        <v>4</v>
      </c>
      <c r="O11">
        <f t="shared" si="3"/>
        <v>2.4000000000000004</v>
      </c>
      <c r="P11">
        <f t="shared" si="4"/>
        <v>0.59999999999999964</v>
      </c>
      <c r="S11" s="4" t="s">
        <v>39</v>
      </c>
      <c r="T11" s="3">
        <v>1.5</v>
      </c>
      <c r="U11" s="3">
        <v>5.8</v>
      </c>
      <c r="V11" s="3">
        <v>3.4</v>
      </c>
      <c r="W11" s="3">
        <v>-2</v>
      </c>
      <c r="X11" s="3">
        <v>-8.3000000000000007</v>
      </c>
    </row>
    <row r="12" spans="1:24" ht="15" thickBot="1" x14ac:dyDescent="0.4">
      <c r="A12">
        <v>2015</v>
      </c>
      <c r="B12" t="s">
        <v>39</v>
      </c>
      <c r="C12" s="1" t="s">
        <v>19</v>
      </c>
      <c r="D12" s="1" t="s">
        <v>64</v>
      </c>
      <c r="E12" t="s">
        <v>15</v>
      </c>
      <c r="F12" t="s">
        <v>34</v>
      </c>
      <c r="G12">
        <v>32</v>
      </c>
      <c r="H12">
        <v>39</v>
      </c>
      <c r="I12">
        <f t="shared" si="0"/>
        <v>7</v>
      </c>
      <c r="J12">
        <f t="shared" si="1"/>
        <v>-3</v>
      </c>
      <c r="K12" t="str">
        <f t="shared" si="2"/>
        <v>20153239</v>
      </c>
      <c r="L12" t="s">
        <v>81</v>
      </c>
      <c r="M12">
        <f>VLOOKUP(B12,S:X,3,FALSE)</f>
        <v>5.8</v>
      </c>
      <c r="N12">
        <f>VLOOKUP(D12,S:X,3,FALSE)</f>
        <v>-5.5</v>
      </c>
      <c r="O12">
        <f t="shared" si="3"/>
        <v>8.3000000000000007</v>
      </c>
      <c r="P12">
        <f t="shared" si="4"/>
        <v>-1.3000000000000007</v>
      </c>
      <c r="S12" s="4" t="s">
        <v>40</v>
      </c>
      <c r="T12" s="3">
        <v>-2</v>
      </c>
      <c r="U12" s="3">
        <v>-2.7</v>
      </c>
      <c r="V12" s="3">
        <v>7</v>
      </c>
      <c r="W12" s="3">
        <v>3.5</v>
      </c>
      <c r="X12" s="3">
        <v>1.1000000000000001</v>
      </c>
    </row>
    <row r="13" spans="1:24" ht="15" thickBot="1" x14ac:dyDescent="0.4">
      <c r="A13">
        <v>2014</v>
      </c>
      <c r="B13" t="s">
        <v>39</v>
      </c>
      <c r="C13" s="1" t="s">
        <v>19</v>
      </c>
      <c r="D13" s="1" t="s">
        <v>48</v>
      </c>
      <c r="E13" t="s">
        <v>11</v>
      </c>
      <c r="F13" t="s">
        <v>34</v>
      </c>
      <c r="G13">
        <v>41</v>
      </c>
      <c r="H13">
        <v>20</v>
      </c>
      <c r="I13">
        <f t="shared" si="0"/>
        <v>-21</v>
      </c>
      <c r="J13">
        <f t="shared" si="1"/>
        <v>-3</v>
      </c>
      <c r="K13" t="str">
        <f t="shared" si="2"/>
        <v>20144120</v>
      </c>
      <c r="L13" t="s">
        <v>81</v>
      </c>
      <c r="M13">
        <f>VLOOKUP(B13,S:X,2,FALSE)</f>
        <v>1.5</v>
      </c>
      <c r="N13">
        <f>VLOOKUP(D13,S:X,2,FALSE)</f>
        <v>9.6</v>
      </c>
      <c r="O13">
        <f t="shared" si="3"/>
        <v>-11.1</v>
      </c>
      <c r="P13">
        <f t="shared" si="4"/>
        <v>-9.9</v>
      </c>
      <c r="S13" s="4" t="s">
        <v>41</v>
      </c>
      <c r="T13" s="3">
        <v>0.1</v>
      </c>
      <c r="U13" s="3">
        <v>-1.1000000000000001</v>
      </c>
      <c r="V13" s="3">
        <v>0.8</v>
      </c>
      <c r="W13" s="3">
        <v>3</v>
      </c>
      <c r="X13" s="3">
        <v>3.8</v>
      </c>
    </row>
    <row r="14" spans="1:24" ht="15" thickBot="1" x14ac:dyDescent="0.4">
      <c r="A14">
        <v>2018</v>
      </c>
      <c r="B14" t="s">
        <v>40</v>
      </c>
      <c r="C14" s="1" t="s">
        <v>18</v>
      </c>
      <c r="D14" s="1" t="s">
        <v>67</v>
      </c>
      <c r="E14" t="s">
        <v>31</v>
      </c>
      <c r="F14" t="s">
        <v>34</v>
      </c>
      <c r="G14">
        <v>14</v>
      </c>
      <c r="H14">
        <v>38</v>
      </c>
      <c r="I14">
        <f t="shared" si="0"/>
        <v>24</v>
      </c>
      <c r="J14">
        <f t="shared" si="1"/>
        <v>-3</v>
      </c>
      <c r="K14" t="str">
        <f t="shared" si="2"/>
        <v>20181438</v>
      </c>
      <c r="L14" t="s">
        <v>82</v>
      </c>
      <c r="M14">
        <f>VLOOKUP(B14,S:X,6,FALSE)</f>
        <v>1.1000000000000001</v>
      </c>
      <c r="N14">
        <f>VLOOKUP(D14,S:X,6,FALSE)</f>
        <v>-3</v>
      </c>
      <c r="O14">
        <f t="shared" si="3"/>
        <v>1.1000000000000001</v>
      </c>
      <c r="P14">
        <f t="shared" si="4"/>
        <v>22.9</v>
      </c>
      <c r="S14" s="4" t="s">
        <v>42</v>
      </c>
      <c r="T14" s="3">
        <v>-2.8</v>
      </c>
      <c r="U14" s="3">
        <v>0.5</v>
      </c>
      <c r="V14" s="3">
        <v>0.8</v>
      </c>
      <c r="W14" s="3">
        <v>-3.3</v>
      </c>
      <c r="X14" s="3">
        <v>-6.1</v>
      </c>
    </row>
    <row r="15" spans="1:24" ht="15" thickBot="1" x14ac:dyDescent="0.4">
      <c r="A15">
        <v>2017</v>
      </c>
      <c r="B15" t="s">
        <v>40</v>
      </c>
      <c r="C15" s="1" t="s">
        <v>18</v>
      </c>
      <c r="D15" s="1" t="s">
        <v>55</v>
      </c>
      <c r="E15" t="s">
        <v>27</v>
      </c>
      <c r="F15" t="s">
        <v>72</v>
      </c>
      <c r="G15">
        <v>17</v>
      </c>
      <c r="H15">
        <v>21</v>
      </c>
      <c r="I15">
        <f t="shared" si="0"/>
        <v>-4</v>
      </c>
      <c r="J15">
        <f t="shared" si="1"/>
        <v>3</v>
      </c>
      <c r="K15" t="str">
        <f t="shared" si="2"/>
        <v>20171721</v>
      </c>
      <c r="L15" t="s">
        <v>82</v>
      </c>
      <c r="M15">
        <f>VLOOKUP(B15,S:X,5,FALSE)</f>
        <v>3.5</v>
      </c>
      <c r="N15">
        <f>VLOOKUP(D15,S:X,5,FALSE)</f>
        <v>-4.7</v>
      </c>
      <c r="O15">
        <f t="shared" si="3"/>
        <v>11.2</v>
      </c>
      <c r="P15">
        <f t="shared" si="4"/>
        <v>-15.2</v>
      </c>
      <c r="S15" s="4" t="s">
        <v>43</v>
      </c>
      <c r="T15" s="3">
        <v>3.2</v>
      </c>
      <c r="U15" s="3">
        <v>6.3</v>
      </c>
      <c r="V15" s="3">
        <v>0.1</v>
      </c>
      <c r="W15" s="3">
        <v>2.2999999999999998</v>
      </c>
      <c r="X15" s="3">
        <v>0.8</v>
      </c>
    </row>
    <row r="16" spans="1:24" ht="15" thickBot="1" x14ac:dyDescent="0.4">
      <c r="A16">
        <v>2016</v>
      </c>
      <c r="B16" t="s">
        <v>40</v>
      </c>
      <c r="C16" s="1" t="s">
        <v>18</v>
      </c>
      <c r="D16" s="1" t="s">
        <v>39</v>
      </c>
      <c r="E16" t="s">
        <v>19</v>
      </c>
      <c r="F16" t="s">
        <v>72</v>
      </c>
      <c r="G16">
        <v>38</v>
      </c>
      <c r="H16">
        <v>19</v>
      </c>
      <c r="I16">
        <f t="shared" si="0"/>
        <v>19</v>
      </c>
      <c r="J16">
        <f t="shared" si="1"/>
        <v>3</v>
      </c>
      <c r="K16" t="str">
        <f t="shared" si="2"/>
        <v>20163819</v>
      </c>
      <c r="L16" t="s">
        <v>82</v>
      </c>
      <c r="M16">
        <f>VLOOKUP(B16,S:X,4,FALSE)</f>
        <v>7</v>
      </c>
      <c r="N16">
        <f>VLOOKUP(D16,S:X,4,FALSE)</f>
        <v>3.4</v>
      </c>
      <c r="O16">
        <f t="shared" si="3"/>
        <v>6.6</v>
      </c>
      <c r="P16">
        <f t="shared" si="4"/>
        <v>12.4</v>
      </c>
      <c r="S16" s="4" t="s">
        <v>44</v>
      </c>
      <c r="T16" s="3">
        <v>-1.8</v>
      </c>
      <c r="U16" s="3">
        <v>-3</v>
      </c>
      <c r="V16" s="3">
        <v>-6.7</v>
      </c>
      <c r="W16" s="3">
        <v>-3.3</v>
      </c>
      <c r="X16" s="3">
        <v>3.4</v>
      </c>
    </row>
    <row r="17" spans="1:24" ht="15" thickBot="1" x14ac:dyDescent="0.4">
      <c r="A17">
        <v>2015</v>
      </c>
      <c r="B17" t="s">
        <v>40</v>
      </c>
      <c r="C17" s="1" t="s">
        <v>18</v>
      </c>
      <c r="D17" s="1" t="s">
        <v>52</v>
      </c>
      <c r="E17" t="s">
        <v>13</v>
      </c>
      <c r="F17" t="s">
        <v>72</v>
      </c>
      <c r="G17">
        <v>21</v>
      </c>
      <c r="H17">
        <v>24</v>
      </c>
      <c r="I17">
        <f t="shared" si="0"/>
        <v>-3</v>
      </c>
      <c r="J17">
        <f t="shared" si="1"/>
        <v>3</v>
      </c>
      <c r="K17" t="str">
        <f t="shared" si="2"/>
        <v>20152124</v>
      </c>
      <c r="L17" t="s">
        <v>81</v>
      </c>
      <c r="M17">
        <f>VLOOKUP(B17,S:X,3,FALSE)</f>
        <v>-2.7</v>
      </c>
      <c r="N17">
        <f>VLOOKUP(D17,S:X,3,FALSE)</f>
        <v>-1.7</v>
      </c>
      <c r="O17">
        <f t="shared" si="3"/>
        <v>1.9999999999999998</v>
      </c>
      <c r="P17">
        <f t="shared" si="4"/>
        <v>-5</v>
      </c>
      <c r="S17" s="4" t="s">
        <v>45</v>
      </c>
      <c r="T17" s="3">
        <v>3.7</v>
      </c>
      <c r="U17" s="3">
        <v>6.1</v>
      </c>
      <c r="V17" s="3">
        <v>1.6</v>
      </c>
      <c r="W17" s="3">
        <v>-2.2000000000000002</v>
      </c>
      <c r="X17" s="3">
        <v>-2.9</v>
      </c>
    </row>
    <row r="18" spans="1:24" ht="15" thickBot="1" x14ac:dyDescent="0.4">
      <c r="A18">
        <v>2014</v>
      </c>
      <c r="B18" t="s">
        <v>40</v>
      </c>
      <c r="C18" s="1" t="s">
        <v>18</v>
      </c>
      <c r="D18" s="1" t="s">
        <v>84</v>
      </c>
      <c r="E18" t="s">
        <v>30</v>
      </c>
      <c r="F18" t="s">
        <v>34</v>
      </c>
      <c r="G18">
        <v>17</v>
      </c>
      <c r="H18">
        <v>27</v>
      </c>
      <c r="I18">
        <f t="shared" si="0"/>
        <v>10</v>
      </c>
      <c r="J18">
        <f t="shared" si="1"/>
        <v>-3</v>
      </c>
      <c r="K18" t="str">
        <f t="shared" si="2"/>
        <v>20141727</v>
      </c>
      <c r="L18" t="s">
        <v>82</v>
      </c>
      <c r="M18">
        <f>VLOOKUP(B18,S:X,2,FALSE)</f>
        <v>-2</v>
      </c>
      <c r="N18">
        <f>VLOOKUP(D18,S:X,2,FALSE)</f>
        <v>-3.1</v>
      </c>
      <c r="O18">
        <f t="shared" si="3"/>
        <v>-1.9</v>
      </c>
      <c r="P18">
        <f t="shared" si="4"/>
        <v>11.9</v>
      </c>
      <c r="S18" s="4" t="s">
        <v>46</v>
      </c>
      <c r="T18" s="3">
        <v>-4.9000000000000004</v>
      </c>
      <c r="U18" s="3">
        <v>-6</v>
      </c>
      <c r="V18" s="3">
        <v>-9.4</v>
      </c>
      <c r="W18" s="3">
        <v>-8.9</v>
      </c>
      <c r="X18" s="3">
        <v>-1.7</v>
      </c>
    </row>
    <row r="19" spans="1:24" ht="15" thickBot="1" x14ac:dyDescent="0.4">
      <c r="A19">
        <v>2018</v>
      </c>
      <c r="B19" t="s">
        <v>41</v>
      </c>
      <c r="C19" s="1" t="s">
        <v>9</v>
      </c>
      <c r="D19" s="1" t="s">
        <v>45</v>
      </c>
      <c r="E19" t="s">
        <v>71</v>
      </c>
      <c r="F19" t="s">
        <v>72</v>
      </c>
      <c r="G19">
        <v>24</v>
      </c>
      <c r="H19">
        <v>21</v>
      </c>
      <c r="I19">
        <f t="shared" si="0"/>
        <v>3</v>
      </c>
      <c r="J19">
        <f t="shared" si="1"/>
        <v>3</v>
      </c>
      <c r="K19" t="str">
        <f t="shared" si="2"/>
        <v>20182421</v>
      </c>
      <c r="L19" t="s">
        <v>82</v>
      </c>
      <c r="M19">
        <f>VLOOKUP(B19,S:X,6,FALSE)</f>
        <v>3.8</v>
      </c>
      <c r="N19">
        <f>VLOOKUP(D19,S:X,6,FALSE)</f>
        <v>-2.9</v>
      </c>
      <c r="O19">
        <f t="shared" si="3"/>
        <v>9.6999999999999993</v>
      </c>
      <c r="P19">
        <f t="shared" si="4"/>
        <v>-6.6999999999999993</v>
      </c>
      <c r="S19" s="4" t="s">
        <v>47</v>
      </c>
      <c r="T19" s="3">
        <v>0.6</v>
      </c>
      <c r="U19" s="3">
        <v>-2.9</v>
      </c>
      <c r="V19" s="3">
        <v>3.7</v>
      </c>
      <c r="W19" s="3">
        <v>2.2000000000000002</v>
      </c>
      <c r="X19" s="3">
        <v>0.9</v>
      </c>
    </row>
    <row r="20" spans="1:24" ht="15" thickBot="1" x14ac:dyDescent="0.4">
      <c r="A20">
        <v>2017</v>
      </c>
      <c r="B20" t="s">
        <v>41</v>
      </c>
      <c r="C20" s="1" t="s">
        <v>9</v>
      </c>
      <c r="D20" s="1" t="s">
        <v>50</v>
      </c>
      <c r="E20" t="s">
        <v>26</v>
      </c>
      <c r="F20" t="s">
        <v>34</v>
      </c>
      <c r="G20">
        <v>0</v>
      </c>
      <c r="H20">
        <v>23</v>
      </c>
      <c r="I20">
        <f t="shared" si="0"/>
        <v>23</v>
      </c>
      <c r="J20">
        <f t="shared" si="1"/>
        <v>-3</v>
      </c>
      <c r="K20" t="str">
        <f t="shared" si="2"/>
        <v>2017023</v>
      </c>
      <c r="L20" t="s">
        <v>82</v>
      </c>
      <c r="M20">
        <f>VLOOKUP(B20,S:X,5,FALSE)</f>
        <v>3</v>
      </c>
      <c r="N20">
        <f>VLOOKUP(D20,S:X,5,FALSE)</f>
        <v>-0.1</v>
      </c>
      <c r="O20">
        <f t="shared" si="3"/>
        <v>0.1</v>
      </c>
      <c r="P20">
        <f t="shared" si="4"/>
        <v>22.9</v>
      </c>
      <c r="S20" s="4" t="s">
        <v>48</v>
      </c>
      <c r="T20" s="3">
        <v>9.6</v>
      </c>
      <c r="U20" s="3">
        <v>6.1</v>
      </c>
      <c r="V20" s="3">
        <v>3.5</v>
      </c>
      <c r="W20" s="3">
        <v>-3.2</v>
      </c>
      <c r="X20" s="3">
        <v>-1</v>
      </c>
    </row>
    <row r="21" spans="1:24" ht="15" thickBot="1" x14ac:dyDescent="0.4">
      <c r="A21">
        <v>2016</v>
      </c>
      <c r="B21" t="s">
        <v>41</v>
      </c>
      <c r="C21" s="1" t="s">
        <v>9</v>
      </c>
      <c r="D21" s="1" t="s">
        <v>63</v>
      </c>
      <c r="E21" t="s">
        <v>6</v>
      </c>
      <c r="F21" t="s">
        <v>72</v>
      </c>
      <c r="G21">
        <v>21</v>
      </c>
      <c r="H21">
        <v>14</v>
      </c>
      <c r="I21">
        <f t="shared" si="0"/>
        <v>7</v>
      </c>
      <c r="J21">
        <f t="shared" si="1"/>
        <v>3</v>
      </c>
      <c r="K21" t="str">
        <f t="shared" si="2"/>
        <v>20162114</v>
      </c>
      <c r="L21" t="s">
        <v>81</v>
      </c>
      <c r="M21">
        <f>VLOOKUP(B21,S:X,4,FALSE)</f>
        <v>0.8</v>
      </c>
      <c r="N21">
        <f>VLOOKUP(D21,S:X,4,FALSE)</f>
        <v>4.4000000000000004</v>
      </c>
      <c r="O21">
        <f t="shared" si="3"/>
        <v>-0.60000000000000053</v>
      </c>
      <c r="P21">
        <f t="shared" si="4"/>
        <v>7.6000000000000005</v>
      </c>
      <c r="S21" s="4" t="s">
        <v>49</v>
      </c>
      <c r="T21" s="3">
        <v>1.4</v>
      </c>
      <c r="U21" s="3">
        <v>-0.9</v>
      </c>
      <c r="V21" s="3">
        <v>-2.2000000000000002</v>
      </c>
      <c r="W21" s="3">
        <v>1.2</v>
      </c>
      <c r="X21" s="3">
        <v>-2</v>
      </c>
    </row>
    <row r="22" spans="1:24" ht="15" thickBot="1" x14ac:dyDescent="0.4">
      <c r="A22">
        <v>2015</v>
      </c>
      <c r="B22" t="s">
        <v>41</v>
      </c>
      <c r="C22" s="1" t="s">
        <v>9</v>
      </c>
      <c r="D22" s="1" t="s">
        <v>53</v>
      </c>
      <c r="E22" t="s">
        <v>20</v>
      </c>
      <c r="F22" t="s">
        <v>72</v>
      </c>
      <c r="G22">
        <v>20</v>
      </c>
      <c r="H22">
        <v>22</v>
      </c>
      <c r="I22">
        <f t="shared" si="0"/>
        <v>-2</v>
      </c>
      <c r="J22">
        <f t="shared" si="1"/>
        <v>3</v>
      </c>
      <c r="K22" t="str">
        <f t="shared" si="2"/>
        <v>20152022</v>
      </c>
      <c r="L22" t="s">
        <v>82</v>
      </c>
      <c r="M22">
        <f>VLOOKUP(B22,S:X,3,FALSE)</f>
        <v>-1.1000000000000001</v>
      </c>
      <c r="N22">
        <f>VLOOKUP(D22,S:X,3,FALSE)</f>
        <v>-6.2</v>
      </c>
      <c r="O22">
        <f t="shared" si="3"/>
        <v>8.1</v>
      </c>
      <c r="P22">
        <f t="shared" si="4"/>
        <v>-10.1</v>
      </c>
      <c r="S22" s="4" t="s">
        <v>50</v>
      </c>
      <c r="T22" s="3">
        <v>1.7</v>
      </c>
      <c r="U22" s="3">
        <v>5.2</v>
      </c>
      <c r="V22" s="3">
        <v>3.2</v>
      </c>
      <c r="W22" s="3">
        <v>-0.1</v>
      </c>
      <c r="X22" s="3">
        <v>-0.7</v>
      </c>
    </row>
    <row r="23" spans="1:24" ht="15" thickBot="1" x14ac:dyDescent="0.4">
      <c r="A23">
        <v>2014</v>
      </c>
      <c r="B23" t="s">
        <v>41</v>
      </c>
      <c r="C23" s="1" t="s">
        <v>9</v>
      </c>
      <c r="D23" s="1" t="s">
        <v>58</v>
      </c>
      <c r="E23" t="s">
        <v>2</v>
      </c>
      <c r="F23" t="s">
        <v>34</v>
      </c>
      <c r="G23">
        <v>27</v>
      </c>
      <c r="H23">
        <v>34</v>
      </c>
      <c r="I23">
        <f t="shared" si="0"/>
        <v>7</v>
      </c>
      <c r="J23">
        <f t="shared" si="1"/>
        <v>-3</v>
      </c>
      <c r="K23" t="str">
        <f t="shared" si="2"/>
        <v>20142734</v>
      </c>
      <c r="L23" t="s">
        <v>82</v>
      </c>
      <c r="M23">
        <f>VLOOKUP(B23,S:X,2,FALSE)</f>
        <v>0.1</v>
      </c>
      <c r="N23">
        <f>VLOOKUP(D23,S:X,2,FALSE)</f>
        <v>5.9</v>
      </c>
      <c r="O23">
        <f t="shared" si="3"/>
        <v>-8.8000000000000007</v>
      </c>
      <c r="P23">
        <f t="shared" si="4"/>
        <v>15.8</v>
      </c>
      <c r="S23" s="4" t="s">
        <v>51</v>
      </c>
      <c r="T23" s="3">
        <v>-5.2</v>
      </c>
      <c r="U23" s="3">
        <v>-1</v>
      </c>
      <c r="V23" s="3">
        <v>-1.7</v>
      </c>
      <c r="W23" s="3">
        <v>-3.5</v>
      </c>
      <c r="X23" s="3">
        <v>2</v>
      </c>
    </row>
    <row r="24" spans="1:24" ht="15" thickBot="1" x14ac:dyDescent="0.4">
      <c r="A24">
        <v>2018</v>
      </c>
      <c r="B24" t="s">
        <v>42</v>
      </c>
      <c r="C24" s="1" t="s">
        <v>7</v>
      </c>
      <c r="D24" s="1" t="s">
        <v>53</v>
      </c>
      <c r="E24" t="s">
        <v>20</v>
      </c>
      <c r="F24" t="s">
        <v>72</v>
      </c>
      <c r="G24">
        <v>24</v>
      </c>
      <c r="H24">
        <v>21</v>
      </c>
      <c r="I24">
        <f t="shared" si="0"/>
        <v>3</v>
      </c>
      <c r="J24">
        <f t="shared" si="1"/>
        <v>3</v>
      </c>
      <c r="K24" t="str">
        <f t="shared" si="2"/>
        <v>20182421</v>
      </c>
      <c r="L24" t="s">
        <v>82</v>
      </c>
      <c r="M24">
        <f>VLOOKUP(B24,S:X,6,FALSE)</f>
        <v>-6.1</v>
      </c>
      <c r="N24">
        <f>VLOOKUP(D24,S:X,6,FALSE)</f>
        <v>-2</v>
      </c>
      <c r="O24">
        <f t="shared" si="3"/>
        <v>-1.0999999999999996</v>
      </c>
      <c r="P24">
        <f t="shared" si="4"/>
        <v>4.0999999999999996</v>
      </c>
      <c r="S24" s="4" t="s">
        <v>52</v>
      </c>
      <c r="T24" s="3">
        <v>-0.1</v>
      </c>
      <c r="U24" s="3">
        <v>-1.7</v>
      </c>
      <c r="V24" s="3">
        <v>0</v>
      </c>
      <c r="W24" s="3">
        <v>-6.4</v>
      </c>
      <c r="X24" s="3">
        <v>1.5</v>
      </c>
    </row>
    <row r="25" spans="1:24" ht="15" thickBot="1" x14ac:dyDescent="0.4">
      <c r="A25">
        <v>2017</v>
      </c>
      <c r="B25" t="s">
        <v>42</v>
      </c>
      <c r="C25" s="1" t="s">
        <v>7</v>
      </c>
      <c r="D25" s="1" t="s">
        <v>84</v>
      </c>
      <c r="E25" t="s">
        <v>30</v>
      </c>
      <c r="F25" t="s">
        <v>72</v>
      </c>
      <c r="G25">
        <v>30</v>
      </c>
      <c r="H25">
        <v>27</v>
      </c>
      <c r="I25">
        <f t="shared" si="0"/>
        <v>3</v>
      </c>
      <c r="J25">
        <f t="shared" si="1"/>
        <v>3</v>
      </c>
      <c r="K25" t="str">
        <f t="shared" si="2"/>
        <v>20173027</v>
      </c>
      <c r="L25" t="s">
        <v>82</v>
      </c>
      <c r="M25">
        <f>VLOOKUP(B25,S:X,5,FALSE)</f>
        <v>-3.3</v>
      </c>
      <c r="N25">
        <f>VLOOKUP(D25,S:X,5,FALSE)</f>
        <v>-1.5</v>
      </c>
      <c r="O25">
        <f t="shared" si="3"/>
        <v>1.2000000000000002</v>
      </c>
      <c r="P25">
        <f t="shared" si="4"/>
        <v>1.7999999999999998</v>
      </c>
      <c r="S25" s="4" t="s">
        <v>53</v>
      </c>
      <c r="T25" s="3">
        <v>-11.6</v>
      </c>
      <c r="U25" s="3">
        <v>-6.2</v>
      </c>
      <c r="V25" s="3">
        <v>-4.2</v>
      </c>
      <c r="W25" s="3">
        <v>4.0999999999999996</v>
      </c>
      <c r="X25" s="3">
        <v>-2</v>
      </c>
    </row>
    <row r="26" spans="1:24" ht="15" thickBot="1" x14ac:dyDescent="0.4">
      <c r="A26">
        <v>2016</v>
      </c>
      <c r="B26" t="s">
        <v>42</v>
      </c>
      <c r="C26" s="1" t="s">
        <v>7</v>
      </c>
      <c r="D26" s="1" t="s">
        <v>45</v>
      </c>
      <c r="E26" t="s">
        <v>71</v>
      </c>
      <c r="F26" t="s">
        <v>34</v>
      </c>
      <c r="G26">
        <v>12</v>
      </c>
      <c r="H26">
        <v>16</v>
      </c>
      <c r="I26">
        <f t="shared" si="0"/>
        <v>4</v>
      </c>
      <c r="J26">
        <f t="shared" si="1"/>
        <v>-3</v>
      </c>
      <c r="K26" t="str">
        <f t="shared" si="2"/>
        <v>20161216</v>
      </c>
      <c r="L26" t="s">
        <v>82</v>
      </c>
      <c r="M26">
        <f>VLOOKUP(B26,S:X,4,FALSE)</f>
        <v>0.8</v>
      </c>
      <c r="N26">
        <f>VLOOKUP(D26,S:X,4,FALSE)</f>
        <v>1.6</v>
      </c>
      <c r="O26">
        <f t="shared" si="3"/>
        <v>-3.8000000000000003</v>
      </c>
      <c r="P26">
        <f t="shared" si="4"/>
        <v>7.8000000000000007</v>
      </c>
      <c r="S26" s="4" t="s">
        <v>54</v>
      </c>
      <c r="T26" s="3">
        <v>3.6</v>
      </c>
      <c r="U26" s="3">
        <v>6.7</v>
      </c>
      <c r="V26" s="3">
        <v>4.9000000000000004</v>
      </c>
      <c r="W26" s="3">
        <v>3.4</v>
      </c>
      <c r="X26" s="3">
        <v>6.1</v>
      </c>
    </row>
    <row r="27" spans="1:24" ht="15" thickBot="1" x14ac:dyDescent="0.4">
      <c r="A27">
        <v>2015</v>
      </c>
      <c r="B27" t="s">
        <v>42</v>
      </c>
      <c r="C27" s="1" t="s">
        <v>7</v>
      </c>
      <c r="D27" s="1" t="s">
        <v>55</v>
      </c>
      <c r="E27" t="s">
        <v>27</v>
      </c>
      <c r="F27" t="s">
        <v>72</v>
      </c>
      <c r="G27">
        <v>17</v>
      </c>
      <c r="H27">
        <v>33</v>
      </c>
      <c r="I27">
        <f t="shared" si="0"/>
        <v>-16</v>
      </c>
      <c r="J27">
        <f t="shared" si="1"/>
        <v>3</v>
      </c>
      <c r="K27" t="str">
        <f t="shared" si="2"/>
        <v>20151733</v>
      </c>
      <c r="L27" t="s">
        <v>82</v>
      </c>
      <c r="M27">
        <f>VLOOKUP(B27,S:X,3,FALSE)</f>
        <v>0.5</v>
      </c>
      <c r="N27">
        <f>VLOOKUP(D27,S:X,3,FALSE)</f>
        <v>-2.2999999999999998</v>
      </c>
      <c r="O27">
        <f t="shared" si="3"/>
        <v>5.8</v>
      </c>
      <c r="P27">
        <f t="shared" si="4"/>
        <v>-21.8</v>
      </c>
      <c r="S27" s="4" t="s">
        <v>69</v>
      </c>
      <c r="T27" s="3">
        <v>2.1</v>
      </c>
      <c r="U27" s="3">
        <v>-1.5</v>
      </c>
      <c r="V27" s="3">
        <v>-0.4</v>
      </c>
      <c r="W27" s="3">
        <v>2.2000000000000002</v>
      </c>
      <c r="X27" s="3">
        <v>4.2</v>
      </c>
    </row>
    <row r="28" spans="1:24" ht="15" thickBot="1" x14ac:dyDescent="0.4">
      <c r="A28">
        <v>2014</v>
      </c>
      <c r="B28" t="s">
        <v>42</v>
      </c>
      <c r="C28" s="1" t="s">
        <v>7</v>
      </c>
      <c r="D28" s="1" t="s">
        <v>54</v>
      </c>
      <c r="E28" t="s">
        <v>3</v>
      </c>
      <c r="F28" t="s">
        <v>72</v>
      </c>
      <c r="G28">
        <v>13</v>
      </c>
      <c r="H28">
        <v>17</v>
      </c>
      <c r="I28">
        <f t="shared" si="0"/>
        <v>-4</v>
      </c>
      <c r="J28">
        <f t="shared" si="1"/>
        <v>3</v>
      </c>
      <c r="K28" t="str">
        <f t="shared" si="2"/>
        <v>20141317</v>
      </c>
      <c r="L28" t="s">
        <v>82</v>
      </c>
      <c r="M28">
        <f>VLOOKUP(B28,S:X,2,FALSE)</f>
        <v>-2.8</v>
      </c>
      <c r="N28">
        <f>VLOOKUP(D28,S:X,2,FALSE)</f>
        <v>3.6</v>
      </c>
      <c r="O28">
        <f t="shared" si="3"/>
        <v>-3.4</v>
      </c>
      <c r="P28">
        <f t="shared" si="4"/>
        <v>-0.60000000000000009</v>
      </c>
      <c r="S28" s="4" t="s">
        <v>70</v>
      </c>
      <c r="T28" s="3">
        <v>-1.2</v>
      </c>
      <c r="U28" s="3">
        <v>-1.2</v>
      </c>
      <c r="V28" s="3">
        <v>-7.6</v>
      </c>
      <c r="W28" s="3">
        <v>3</v>
      </c>
      <c r="X28" s="3">
        <v>6.8</v>
      </c>
    </row>
    <row r="29" spans="1:24" ht="15" thickBot="1" x14ac:dyDescent="0.4">
      <c r="A29">
        <v>2018</v>
      </c>
      <c r="B29" t="s">
        <v>43</v>
      </c>
      <c r="C29" s="1" t="s">
        <v>14</v>
      </c>
      <c r="D29" s="1" t="s">
        <v>59</v>
      </c>
      <c r="E29" t="s">
        <v>12</v>
      </c>
      <c r="F29" t="s">
        <v>72</v>
      </c>
      <c r="G29">
        <v>33</v>
      </c>
      <c r="H29">
        <v>31</v>
      </c>
      <c r="I29">
        <f t="shared" si="0"/>
        <v>2</v>
      </c>
      <c r="J29">
        <f t="shared" si="1"/>
        <v>3</v>
      </c>
      <c r="K29" t="str">
        <f t="shared" si="2"/>
        <v>20183331</v>
      </c>
      <c r="L29" t="s">
        <v>82</v>
      </c>
      <c r="M29">
        <f>VLOOKUP(B29,S:X,6,FALSE)</f>
        <v>0.8</v>
      </c>
      <c r="N29">
        <f>VLOOKUP(D29,S:X,6,FALSE)</f>
        <v>-2.2000000000000002</v>
      </c>
      <c r="O29">
        <f t="shared" si="3"/>
        <v>6</v>
      </c>
      <c r="P29">
        <f t="shared" si="4"/>
        <v>-4</v>
      </c>
      <c r="S29" s="4" t="s">
        <v>55</v>
      </c>
      <c r="T29" s="3">
        <v>-1</v>
      </c>
      <c r="U29" s="3">
        <v>-2.2999999999999998</v>
      </c>
      <c r="V29" s="3">
        <v>-1.7</v>
      </c>
      <c r="W29" s="3">
        <v>-4.7</v>
      </c>
      <c r="X29" s="3">
        <v>-6.2</v>
      </c>
    </row>
    <row r="30" spans="1:24" ht="15" thickBot="1" x14ac:dyDescent="0.4">
      <c r="A30">
        <v>2017</v>
      </c>
      <c r="B30" t="s">
        <v>43</v>
      </c>
      <c r="C30" s="1" t="s">
        <v>14</v>
      </c>
      <c r="D30" s="1" t="s">
        <v>60</v>
      </c>
      <c r="E30" t="s">
        <v>28</v>
      </c>
      <c r="F30" t="s">
        <v>34</v>
      </c>
      <c r="G30">
        <v>27</v>
      </c>
      <c r="H30">
        <v>35</v>
      </c>
      <c r="I30">
        <f t="shared" si="0"/>
        <v>8</v>
      </c>
      <c r="J30">
        <f t="shared" si="1"/>
        <v>-3</v>
      </c>
      <c r="K30" t="str">
        <f t="shared" si="2"/>
        <v>20172735</v>
      </c>
      <c r="L30" t="s">
        <v>81</v>
      </c>
      <c r="M30">
        <f>VLOOKUP(B30,S:X,5,FALSE)</f>
        <v>2.2999999999999998</v>
      </c>
      <c r="N30">
        <f>VLOOKUP(D30,S:X,5,FALSE)</f>
        <v>-6.1</v>
      </c>
      <c r="O30">
        <f t="shared" si="3"/>
        <v>5.3999999999999995</v>
      </c>
      <c r="P30">
        <f t="shared" si="4"/>
        <v>2.6000000000000005</v>
      </c>
      <c r="S30" s="4" t="s">
        <v>56</v>
      </c>
      <c r="T30" s="3">
        <v>-4</v>
      </c>
      <c r="U30" s="3">
        <v>3.4</v>
      </c>
      <c r="V30" s="3">
        <v>0.6</v>
      </c>
      <c r="W30" s="3">
        <v>4.5999999999999996</v>
      </c>
      <c r="X30" s="3">
        <v>2.2999999999999998</v>
      </c>
    </row>
    <row r="31" spans="1:24" ht="15" thickBot="1" x14ac:dyDescent="0.4">
      <c r="A31">
        <v>2016</v>
      </c>
      <c r="B31" t="s">
        <v>43</v>
      </c>
      <c r="C31" s="1" t="s">
        <v>14</v>
      </c>
      <c r="D31" s="1" t="s">
        <v>39</v>
      </c>
      <c r="E31" t="s">
        <v>19</v>
      </c>
      <c r="F31" t="s">
        <v>72</v>
      </c>
      <c r="G31">
        <v>30</v>
      </c>
      <c r="H31">
        <v>20</v>
      </c>
      <c r="I31">
        <f t="shared" si="0"/>
        <v>10</v>
      </c>
      <c r="J31">
        <f t="shared" si="1"/>
        <v>3</v>
      </c>
      <c r="K31" t="str">
        <f t="shared" si="2"/>
        <v>20163020</v>
      </c>
      <c r="L31" t="s">
        <v>82</v>
      </c>
      <c r="M31">
        <f>VLOOKUP(B31,S:X,4,FALSE)</f>
        <v>0.1</v>
      </c>
      <c r="N31">
        <f>VLOOKUP(D31,S:X,4,FALSE)</f>
        <v>3.4</v>
      </c>
      <c r="O31">
        <f t="shared" si="3"/>
        <v>-0.29999999999999982</v>
      </c>
      <c r="P31">
        <f t="shared" si="4"/>
        <v>10.3</v>
      </c>
      <c r="S31" s="4" t="s">
        <v>57</v>
      </c>
      <c r="T31" s="3">
        <v>7.8</v>
      </c>
      <c r="U31" s="3">
        <v>7.7</v>
      </c>
      <c r="V31" s="3">
        <v>10</v>
      </c>
      <c r="W31" s="3">
        <v>8.6</v>
      </c>
      <c r="X31" s="3">
        <v>6.7</v>
      </c>
    </row>
    <row r="32" spans="1:24" ht="15" thickBot="1" x14ac:dyDescent="0.4">
      <c r="A32">
        <v>2015</v>
      </c>
      <c r="B32" t="s">
        <v>43</v>
      </c>
      <c r="C32" s="1" t="s">
        <v>14</v>
      </c>
      <c r="D32" s="1" t="s">
        <v>64</v>
      </c>
      <c r="E32" t="s">
        <v>15</v>
      </c>
      <c r="F32" t="s">
        <v>34</v>
      </c>
      <c r="G32">
        <v>23</v>
      </c>
      <c r="H32">
        <v>27</v>
      </c>
      <c r="I32">
        <f t="shared" si="0"/>
        <v>4</v>
      </c>
      <c r="J32">
        <f t="shared" si="1"/>
        <v>-3</v>
      </c>
      <c r="K32" t="str">
        <f t="shared" si="2"/>
        <v>20152327</v>
      </c>
      <c r="L32" t="s">
        <v>82</v>
      </c>
      <c r="M32">
        <f>VLOOKUP(B32,S:X,3,FALSE)</f>
        <v>6.3</v>
      </c>
      <c r="N32">
        <f>VLOOKUP(D32,S:X,3,FALSE)</f>
        <v>-5.5</v>
      </c>
      <c r="O32">
        <f t="shared" si="3"/>
        <v>8.8000000000000007</v>
      </c>
      <c r="P32">
        <f t="shared" si="4"/>
        <v>-4.8000000000000007</v>
      </c>
      <c r="S32" s="4" t="s">
        <v>58</v>
      </c>
      <c r="T32" s="3">
        <v>5.9</v>
      </c>
      <c r="U32" s="3">
        <v>-4</v>
      </c>
      <c r="V32" s="3">
        <v>0.7</v>
      </c>
      <c r="W32" s="3">
        <v>4.3</v>
      </c>
      <c r="X32" s="3">
        <v>7.6</v>
      </c>
    </row>
    <row r="33" spans="1:24" ht="15" thickBot="1" x14ac:dyDescent="0.4">
      <c r="A33">
        <v>2014</v>
      </c>
      <c r="B33" t="s">
        <v>43</v>
      </c>
      <c r="C33" s="1" t="s">
        <v>14</v>
      </c>
      <c r="D33" s="1" t="s">
        <v>56</v>
      </c>
      <c r="E33" t="s">
        <v>23</v>
      </c>
      <c r="F33" t="s">
        <v>34</v>
      </c>
      <c r="G33">
        <v>31</v>
      </c>
      <c r="H33">
        <v>13</v>
      </c>
      <c r="I33">
        <f t="shared" si="0"/>
        <v>-18</v>
      </c>
      <c r="J33">
        <f t="shared" si="1"/>
        <v>-3</v>
      </c>
      <c r="K33" t="str">
        <f t="shared" si="2"/>
        <v>20143113</v>
      </c>
      <c r="L33" t="s">
        <v>82</v>
      </c>
      <c r="M33">
        <f>VLOOKUP(B33,S:X,2,FALSE)</f>
        <v>3.2</v>
      </c>
      <c r="N33">
        <f>VLOOKUP(D33,S:X,2,FALSE)</f>
        <v>-4</v>
      </c>
      <c r="O33">
        <f t="shared" si="3"/>
        <v>4.2</v>
      </c>
      <c r="P33">
        <f t="shared" si="4"/>
        <v>-22.2</v>
      </c>
      <c r="S33" s="4" t="s">
        <v>59</v>
      </c>
      <c r="T33" s="3">
        <v>-2.2000000000000002</v>
      </c>
      <c r="U33" s="3">
        <v>-1.9</v>
      </c>
      <c r="V33" s="3">
        <v>-0.4</v>
      </c>
      <c r="W33" s="3">
        <v>-4.4000000000000004</v>
      </c>
      <c r="X33" s="3">
        <v>-2.2000000000000002</v>
      </c>
    </row>
    <row r="34" spans="1:24" ht="15" thickBot="1" x14ac:dyDescent="0.4">
      <c r="A34">
        <v>2018</v>
      </c>
      <c r="B34" t="s">
        <v>44</v>
      </c>
      <c r="C34" s="1" t="s">
        <v>25</v>
      </c>
      <c r="D34" s="1" t="s">
        <v>55</v>
      </c>
      <c r="E34" t="s">
        <v>27</v>
      </c>
      <c r="F34" t="s">
        <v>34</v>
      </c>
      <c r="G34">
        <v>31</v>
      </c>
      <c r="H34">
        <v>28</v>
      </c>
      <c r="I34">
        <f t="shared" si="0"/>
        <v>-3</v>
      </c>
      <c r="J34">
        <f t="shared" si="1"/>
        <v>-3</v>
      </c>
      <c r="K34" t="str">
        <f t="shared" si="2"/>
        <v>20183128</v>
      </c>
      <c r="L34" t="s">
        <v>82</v>
      </c>
      <c r="M34">
        <f>VLOOKUP(B34,S:X,6,FALSE)</f>
        <v>3.4</v>
      </c>
      <c r="N34">
        <f>VLOOKUP(D34,S:X,6,FALSE)</f>
        <v>-6.2</v>
      </c>
      <c r="O34">
        <f t="shared" si="3"/>
        <v>6.6</v>
      </c>
      <c r="P34">
        <f t="shared" si="4"/>
        <v>-9.6</v>
      </c>
      <c r="S34" s="4" t="s">
        <v>60</v>
      </c>
      <c r="T34" s="3">
        <v>-4.4000000000000004</v>
      </c>
      <c r="U34" s="3">
        <v>1.4</v>
      </c>
      <c r="V34" s="3">
        <v>-5.7</v>
      </c>
      <c r="W34" s="3">
        <v>-6.1</v>
      </c>
      <c r="X34" s="3">
        <v>-6.2</v>
      </c>
    </row>
    <row r="35" spans="1:24" ht="15" thickBot="1" x14ac:dyDescent="0.4">
      <c r="A35">
        <v>2017</v>
      </c>
      <c r="B35" t="s">
        <v>44</v>
      </c>
      <c r="C35" s="1" t="s">
        <v>25</v>
      </c>
      <c r="D35" s="1" t="s">
        <v>50</v>
      </c>
      <c r="E35" t="s">
        <v>26</v>
      </c>
      <c r="F35" t="s">
        <v>72</v>
      </c>
      <c r="G35">
        <v>16</v>
      </c>
      <c r="H35">
        <v>23</v>
      </c>
      <c r="I35">
        <f t="shared" si="0"/>
        <v>-7</v>
      </c>
      <c r="J35">
        <f t="shared" si="1"/>
        <v>3</v>
      </c>
      <c r="K35" t="str">
        <f t="shared" si="2"/>
        <v>20171623</v>
      </c>
      <c r="L35" t="s">
        <v>82</v>
      </c>
      <c r="M35">
        <f>VLOOKUP(B35,S:X,5,FALSE)</f>
        <v>-3.3</v>
      </c>
      <c r="N35">
        <f>VLOOKUP(D35,S:X,5,FALSE)</f>
        <v>-0.1</v>
      </c>
      <c r="O35">
        <f t="shared" si="3"/>
        <v>-0.19999999999999982</v>
      </c>
      <c r="P35">
        <f t="shared" si="4"/>
        <v>-6.8</v>
      </c>
      <c r="S35" s="4" t="s">
        <v>61</v>
      </c>
      <c r="T35" s="3">
        <v>-6.5</v>
      </c>
      <c r="U35" s="3">
        <v>-2.6</v>
      </c>
      <c r="V35" s="3">
        <v>1.8</v>
      </c>
      <c r="W35" s="3">
        <v>-1.6</v>
      </c>
      <c r="X35" s="3">
        <v>-6.6</v>
      </c>
    </row>
    <row r="36" spans="1:24" ht="15" thickBot="1" x14ac:dyDescent="0.4">
      <c r="A36">
        <v>2016</v>
      </c>
      <c r="B36" t="s">
        <v>44</v>
      </c>
      <c r="C36" s="1" t="s">
        <v>25</v>
      </c>
      <c r="D36" s="1" t="s">
        <v>84</v>
      </c>
      <c r="E36" t="s">
        <v>30</v>
      </c>
      <c r="F36" t="s">
        <v>34</v>
      </c>
      <c r="G36">
        <v>36</v>
      </c>
      <c r="H36">
        <v>10</v>
      </c>
      <c r="I36">
        <f t="shared" si="0"/>
        <v>-26</v>
      </c>
      <c r="J36">
        <f t="shared" si="1"/>
        <v>-3</v>
      </c>
      <c r="K36" t="str">
        <f t="shared" si="2"/>
        <v>20163610</v>
      </c>
      <c r="L36" t="s">
        <v>82</v>
      </c>
      <c r="M36">
        <f>VLOOKUP(B36,S:X,4,FALSE)</f>
        <v>-6.7</v>
      </c>
      <c r="N36">
        <f>VLOOKUP(D36,S:X,4,FALSE)</f>
        <v>-0.7</v>
      </c>
      <c r="O36">
        <f t="shared" si="3"/>
        <v>-9</v>
      </c>
      <c r="P36">
        <f t="shared" si="4"/>
        <v>-17</v>
      </c>
      <c r="S36" s="4" t="s">
        <v>62</v>
      </c>
      <c r="T36" s="3">
        <v>1.9</v>
      </c>
      <c r="U36" s="3">
        <v>-1.2</v>
      </c>
      <c r="V36" s="3">
        <v>1.2</v>
      </c>
      <c r="W36" s="3">
        <v>7.1</v>
      </c>
      <c r="X36" s="3">
        <v>2.5</v>
      </c>
    </row>
    <row r="37" spans="1:24" ht="15" thickBot="1" x14ac:dyDescent="0.4">
      <c r="A37">
        <v>2015</v>
      </c>
      <c r="B37" t="s">
        <v>44</v>
      </c>
      <c r="C37" s="1" t="s">
        <v>25</v>
      </c>
      <c r="D37" s="1" t="s">
        <v>56</v>
      </c>
      <c r="E37" t="s">
        <v>23</v>
      </c>
      <c r="F37" t="s">
        <v>72</v>
      </c>
      <c r="G37">
        <v>20</v>
      </c>
      <c r="H37">
        <v>23</v>
      </c>
      <c r="I37">
        <f t="shared" si="0"/>
        <v>-3</v>
      </c>
      <c r="J37">
        <f t="shared" si="1"/>
        <v>3</v>
      </c>
      <c r="K37" t="str">
        <f t="shared" si="2"/>
        <v>20152023</v>
      </c>
      <c r="L37" t="s">
        <v>82</v>
      </c>
      <c r="M37">
        <f>VLOOKUP(B37,S:X,3,FALSE)</f>
        <v>-3</v>
      </c>
      <c r="N37">
        <f>VLOOKUP(D37,S:X,3,FALSE)</f>
        <v>3.4</v>
      </c>
      <c r="O37">
        <f t="shared" si="3"/>
        <v>-3.4</v>
      </c>
      <c r="P37">
        <f t="shared" si="4"/>
        <v>0.39999999999999991</v>
      </c>
      <c r="S37" s="4" t="s">
        <v>63</v>
      </c>
      <c r="T37" s="3">
        <v>1.2</v>
      </c>
      <c r="U37" s="3">
        <v>5.2</v>
      </c>
      <c r="V37" s="3">
        <v>4.4000000000000004</v>
      </c>
      <c r="W37" s="3">
        <v>5.2</v>
      </c>
      <c r="X37" s="3">
        <v>4.9000000000000004</v>
      </c>
    </row>
    <row r="38" spans="1:24" ht="15" thickBot="1" x14ac:dyDescent="0.4">
      <c r="A38">
        <v>2014</v>
      </c>
      <c r="B38" t="s">
        <v>44</v>
      </c>
      <c r="C38" s="1" t="s">
        <v>25</v>
      </c>
      <c r="D38" s="1" t="s">
        <v>50</v>
      </c>
      <c r="E38" t="s">
        <v>26</v>
      </c>
      <c r="F38" t="s">
        <v>34</v>
      </c>
      <c r="G38">
        <v>55</v>
      </c>
      <c r="H38">
        <v>14</v>
      </c>
      <c r="I38">
        <f t="shared" si="0"/>
        <v>-41</v>
      </c>
      <c r="J38">
        <f t="shared" si="1"/>
        <v>-3</v>
      </c>
      <c r="K38" t="str">
        <f t="shared" si="2"/>
        <v>20145514</v>
      </c>
      <c r="L38" t="s">
        <v>81</v>
      </c>
      <c r="M38">
        <f>VLOOKUP(B38,S:X,2,FALSE)</f>
        <v>-1.8</v>
      </c>
      <c r="N38">
        <f>VLOOKUP(D38,S:X,2,FALSE)</f>
        <v>1.7</v>
      </c>
      <c r="O38">
        <f t="shared" si="3"/>
        <v>-6.5</v>
      </c>
      <c r="P38">
        <f t="shared" si="4"/>
        <v>-34.5</v>
      </c>
      <c r="S38" s="4" t="s">
        <v>64</v>
      </c>
      <c r="T38" s="3">
        <v>7.2</v>
      </c>
      <c r="U38" s="3">
        <v>-5.5</v>
      </c>
      <c r="V38" s="3">
        <v>-8.6</v>
      </c>
      <c r="W38" s="3">
        <v>3</v>
      </c>
      <c r="X38" s="3">
        <v>2.6</v>
      </c>
    </row>
    <row r="39" spans="1:24" ht="15" thickBot="1" x14ac:dyDescent="0.4">
      <c r="A39">
        <v>2018</v>
      </c>
      <c r="B39" t="s">
        <v>45</v>
      </c>
      <c r="C39" s="1" t="s">
        <v>29</v>
      </c>
      <c r="D39" s="1" t="s">
        <v>58</v>
      </c>
      <c r="E39" t="s">
        <v>2</v>
      </c>
      <c r="F39" t="s">
        <v>72</v>
      </c>
      <c r="G39">
        <v>14</v>
      </c>
      <c r="H39">
        <v>51</v>
      </c>
      <c r="I39">
        <f t="shared" si="0"/>
        <v>-37</v>
      </c>
      <c r="J39">
        <f t="shared" si="1"/>
        <v>3</v>
      </c>
      <c r="K39" t="str">
        <f t="shared" si="2"/>
        <v>20181451</v>
      </c>
      <c r="L39" t="s">
        <v>82</v>
      </c>
      <c r="M39">
        <f>VLOOKUP(B39,S:X,6,FALSE)</f>
        <v>-2.9</v>
      </c>
      <c r="N39">
        <f>VLOOKUP(D39,S:X,6,FALSE)</f>
        <v>7.6</v>
      </c>
      <c r="O39">
        <f t="shared" si="3"/>
        <v>-7.5</v>
      </c>
      <c r="P39">
        <f t="shared" si="4"/>
        <v>-29.5</v>
      </c>
      <c r="S39" s="4" t="s">
        <v>65</v>
      </c>
      <c r="T39" s="3">
        <v>8.3000000000000007</v>
      </c>
      <c r="U39" s="3">
        <v>8.3000000000000007</v>
      </c>
      <c r="V39" s="3">
        <v>4</v>
      </c>
      <c r="W39" s="3">
        <v>-4.3</v>
      </c>
      <c r="X39" s="3">
        <v>-5.4</v>
      </c>
    </row>
    <row r="40" spans="1:24" ht="15" thickBot="1" x14ac:dyDescent="0.4">
      <c r="A40">
        <v>2017</v>
      </c>
      <c r="B40" t="s">
        <v>45</v>
      </c>
      <c r="C40" s="1" t="s">
        <v>29</v>
      </c>
      <c r="D40" s="1" t="s">
        <v>63</v>
      </c>
      <c r="E40" t="s">
        <v>6</v>
      </c>
      <c r="F40" t="s">
        <v>34</v>
      </c>
      <c r="G40">
        <v>29</v>
      </c>
      <c r="H40">
        <v>14</v>
      </c>
      <c r="I40">
        <f t="shared" si="0"/>
        <v>-15</v>
      </c>
      <c r="J40">
        <f t="shared" si="1"/>
        <v>-3</v>
      </c>
      <c r="K40" t="str">
        <f t="shared" si="2"/>
        <v>20172914</v>
      </c>
      <c r="L40" t="s">
        <v>82</v>
      </c>
      <c r="M40">
        <f>VLOOKUP(B40,S:X,5,FALSE)</f>
        <v>-2.2000000000000002</v>
      </c>
      <c r="N40">
        <f>VLOOKUP(D40,S:X,5,FALSE)</f>
        <v>5.2</v>
      </c>
      <c r="O40">
        <f t="shared" si="3"/>
        <v>-10.4</v>
      </c>
      <c r="P40">
        <f t="shared" si="4"/>
        <v>-4.5999999999999996</v>
      </c>
      <c r="S40" s="4" t="s">
        <v>84</v>
      </c>
      <c r="T40" s="3">
        <v>-3.1</v>
      </c>
      <c r="U40" s="3">
        <v>-6.1</v>
      </c>
      <c r="V40" s="3">
        <v>-0.7</v>
      </c>
      <c r="W40" s="3">
        <v>-1.5</v>
      </c>
      <c r="X40" s="3">
        <v>-2.5</v>
      </c>
    </row>
    <row r="41" spans="1:24" ht="15" thickBot="1" x14ac:dyDescent="0.4">
      <c r="A41">
        <v>2016</v>
      </c>
      <c r="B41" t="s">
        <v>45</v>
      </c>
      <c r="C41" s="1" t="s">
        <v>29</v>
      </c>
      <c r="D41" s="1" t="s">
        <v>59</v>
      </c>
      <c r="E41" t="s">
        <v>12</v>
      </c>
      <c r="F41" t="s">
        <v>34</v>
      </c>
      <c r="G41">
        <v>21</v>
      </c>
      <c r="H41">
        <v>20</v>
      </c>
      <c r="I41">
        <f t="shared" si="0"/>
        <v>-1</v>
      </c>
      <c r="J41">
        <f t="shared" si="1"/>
        <v>-3</v>
      </c>
      <c r="K41" t="str">
        <f t="shared" si="2"/>
        <v>20162120</v>
      </c>
      <c r="L41" t="s">
        <v>82</v>
      </c>
      <c r="M41">
        <f>VLOOKUP(B41,S:X,4,FALSE)</f>
        <v>1.6</v>
      </c>
      <c r="N41">
        <f>VLOOKUP(D41,S:X,4,FALSE)</f>
        <v>-0.4</v>
      </c>
      <c r="O41">
        <f t="shared" si="3"/>
        <v>-0.99999999999999989</v>
      </c>
      <c r="P41">
        <f t="shared" si="4"/>
        <v>0</v>
      </c>
      <c r="S41" s="4" t="s">
        <v>66</v>
      </c>
      <c r="T41" s="3">
        <v>-3</v>
      </c>
      <c r="U41" s="3">
        <v>-7.9</v>
      </c>
      <c r="V41" s="3">
        <v>-2.2000000000000002</v>
      </c>
      <c r="W41" s="3">
        <v>-1.2</v>
      </c>
      <c r="X41" s="3">
        <v>-0.4</v>
      </c>
    </row>
    <row r="42" spans="1:24" ht="15" thickBot="1" x14ac:dyDescent="0.4">
      <c r="A42">
        <v>2015</v>
      </c>
      <c r="B42" t="s">
        <v>45</v>
      </c>
      <c r="C42" s="1" t="s">
        <v>29</v>
      </c>
      <c r="D42" s="1" t="s">
        <v>63</v>
      </c>
      <c r="E42" t="s">
        <v>6</v>
      </c>
      <c r="F42" t="s">
        <v>34</v>
      </c>
      <c r="G42">
        <v>10</v>
      </c>
      <c r="H42">
        <v>16</v>
      </c>
      <c r="I42">
        <f t="shared" si="0"/>
        <v>6</v>
      </c>
      <c r="J42">
        <f t="shared" si="1"/>
        <v>-3</v>
      </c>
      <c r="K42" t="str">
        <f t="shared" si="2"/>
        <v>20151016</v>
      </c>
      <c r="L42" t="s">
        <v>82</v>
      </c>
      <c r="M42">
        <f>VLOOKUP(B42,S:X,3,FALSE)</f>
        <v>6.1</v>
      </c>
      <c r="N42">
        <f>VLOOKUP(D42,S:X,3,FALSE)</f>
        <v>5.2</v>
      </c>
      <c r="O42">
        <f t="shared" si="3"/>
        <v>-2.1000000000000005</v>
      </c>
      <c r="P42">
        <f t="shared" si="4"/>
        <v>8.1000000000000014</v>
      </c>
      <c r="S42" s="4" t="s">
        <v>67</v>
      </c>
      <c r="T42" s="3">
        <v>-6.1</v>
      </c>
      <c r="U42" s="3">
        <v>-2.9</v>
      </c>
      <c r="V42" s="3">
        <v>-0.1</v>
      </c>
      <c r="W42" s="3">
        <v>-1.6</v>
      </c>
      <c r="X42" s="3">
        <v>-3</v>
      </c>
    </row>
    <row r="43" spans="1:24" x14ac:dyDescent="0.35">
      <c r="A43">
        <v>2014</v>
      </c>
      <c r="B43" t="s">
        <v>45</v>
      </c>
      <c r="C43" s="1" t="s">
        <v>29</v>
      </c>
      <c r="D43" s="1" t="s">
        <v>57</v>
      </c>
      <c r="E43" t="s">
        <v>16</v>
      </c>
      <c r="F43" t="s">
        <v>34</v>
      </c>
      <c r="G43">
        <v>43</v>
      </c>
      <c r="H43">
        <v>17</v>
      </c>
      <c r="I43">
        <f t="shared" si="0"/>
        <v>-26</v>
      </c>
      <c r="J43">
        <f t="shared" si="1"/>
        <v>-3</v>
      </c>
      <c r="K43" t="str">
        <f t="shared" si="2"/>
        <v>20144317</v>
      </c>
      <c r="L43" t="s">
        <v>82</v>
      </c>
      <c r="M43">
        <f>VLOOKUP(B43,S:X,2,FALSE)</f>
        <v>3.7</v>
      </c>
      <c r="N43">
        <f>VLOOKUP(D43,S:X,2,FALSE)</f>
        <v>7.8</v>
      </c>
      <c r="O43">
        <f t="shared" si="3"/>
        <v>-7.1</v>
      </c>
      <c r="P43">
        <f t="shared" si="4"/>
        <v>-18.899999999999999</v>
      </c>
    </row>
    <row r="44" spans="1:24" x14ac:dyDescent="0.35">
      <c r="A44">
        <v>2018</v>
      </c>
      <c r="B44" t="s">
        <v>46</v>
      </c>
      <c r="C44" s="1" t="s">
        <v>17</v>
      </c>
      <c r="D44" s="1" t="s">
        <v>45</v>
      </c>
      <c r="E44" t="s">
        <v>71</v>
      </c>
      <c r="F44" t="s">
        <v>34</v>
      </c>
      <c r="G44">
        <v>20</v>
      </c>
      <c r="H44">
        <v>35</v>
      </c>
      <c r="I44">
        <f t="shared" si="0"/>
        <v>15</v>
      </c>
      <c r="J44">
        <f t="shared" si="1"/>
        <v>-3</v>
      </c>
      <c r="K44" t="str">
        <f t="shared" si="2"/>
        <v>20182035</v>
      </c>
      <c r="L44" t="s">
        <v>82</v>
      </c>
      <c r="M44">
        <f>VLOOKUP(B44,S:X,6,FALSE)</f>
        <v>-1.7</v>
      </c>
      <c r="N44">
        <f>VLOOKUP(D44,S:X,6,FALSE)</f>
        <v>-2.9</v>
      </c>
      <c r="O44">
        <f t="shared" si="3"/>
        <v>-1.8000000000000003</v>
      </c>
      <c r="P44">
        <f t="shared" si="4"/>
        <v>16.8</v>
      </c>
    </row>
    <row r="45" spans="1:24" x14ac:dyDescent="0.35">
      <c r="A45">
        <v>2017</v>
      </c>
      <c r="B45" t="s">
        <v>46</v>
      </c>
      <c r="C45" s="1" t="s">
        <v>17</v>
      </c>
      <c r="D45" s="1" t="s">
        <v>49</v>
      </c>
      <c r="E45" t="s">
        <v>8</v>
      </c>
      <c r="F45" t="s">
        <v>34</v>
      </c>
      <c r="G45">
        <v>38</v>
      </c>
      <c r="H45">
        <v>24</v>
      </c>
      <c r="I45">
        <f t="shared" si="0"/>
        <v>-14</v>
      </c>
      <c r="J45">
        <f t="shared" si="1"/>
        <v>-3</v>
      </c>
      <c r="K45" t="str">
        <f t="shared" si="2"/>
        <v>20173824</v>
      </c>
      <c r="L45" t="s">
        <v>82</v>
      </c>
      <c r="M45">
        <f>VLOOKUP(B45,S:X,5,FALSE)</f>
        <v>-8.9</v>
      </c>
      <c r="N45">
        <f>VLOOKUP(D45,S:X,5,FALSE)</f>
        <v>1.2</v>
      </c>
      <c r="O45">
        <f t="shared" si="3"/>
        <v>-13.1</v>
      </c>
      <c r="P45">
        <f t="shared" si="4"/>
        <v>-0.90000000000000036</v>
      </c>
    </row>
    <row r="46" spans="1:24" x14ac:dyDescent="0.35">
      <c r="A46">
        <v>2016</v>
      </c>
      <c r="B46" t="s">
        <v>46</v>
      </c>
      <c r="C46" s="1" t="s">
        <v>17</v>
      </c>
      <c r="D46" s="1" t="s">
        <v>45</v>
      </c>
      <c r="E46" t="s">
        <v>71</v>
      </c>
      <c r="F46" t="s">
        <v>72</v>
      </c>
      <c r="G46">
        <v>10</v>
      </c>
      <c r="H46">
        <v>23</v>
      </c>
      <c r="I46">
        <f t="shared" si="0"/>
        <v>-13</v>
      </c>
      <c r="J46">
        <f t="shared" si="1"/>
        <v>3</v>
      </c>
      <c r="K46" t="str">
        <f t="shared" si="2"/>
        <v>20161023</v>
      </c>
      <c r="L46" t="s">
        <v>82</v>
      </c>
      <c r="M46">
        <f>VLOOKUP(B46,S:X,4,FALSE)</f>
        <v>-9.4</v>
      </c>
      <c r="N46">
        <f>VLOOKUP(D46,S:X,4,FALSE)</f>
        <v>1.6</v>
      </c>
      <c r="O46">
        <f t="shared" si="3"/>
        <v>-8</v>
      </c>
      <c r="P46">
        <f t="shared" si="4"/>
        <v>-5</v>
      </c>
    </row>
    <row r="47" spans="1:24" x14ac:dyDescent="0.35">
      <c r="A47">
        <v>2015</v>
      </c>
      <c r="B47" t="s">
        <v>46</v>
      </c>
      <c r="C47" s="1" t="s">
        <v>17</v>
      </c>
      <c r="D47" s="1" t="s">
        <v>41</v>
      </c>
      <c r="E47" t="s">
        <v>9</v>
      </c>
      <c r="F47" t="s">
        <v>72</v>
      </c>
      <c r="G47">
        <v>27</v>
      </c>
      <c r="H47">
        <v>33</v>
      </c>
      <c r="I47">
        <f t="shared" si="0"/>
        <v>-6</v>
      </c>
      <c r="J47">
        <f t="shared" si="1"/>
        <v>3</v>
      </c>
      <c r="K47" t="str">
        <f t="shared" si="2"/>
        <v>20152733</v>
      </c>
      <c r="L47" t="s">
        <v>82</v>
      </c>
      <c r="M47">
        <f>VLOOKUP(B47,S:X,3,FALSE)</f>
        <v>-6</v>
      </c>
      <c r="N47">
        <f>VLOOKUP(D47,S:X,3,FALSE)</f>
        <v>-1.1000000000000001</v>
      </c>
      <c r="O47">
        <f t="shared" si="3"/>
        <v>-1.9</v>
      </c>
      <c r="P47">
        <f t="shared" si="4"/>
        <v>-4.0999999999999996</v>
      </c>
    </row>
    <row r="48" spans="1:24" x14ac:dyDescent="0.35">
      <c r="A48">
        <v>2014</v>
      </c>
      <c r="B48" t="s">
        <v>46</v>
      </c>
      <c r="C48" s="1" t="s">
        <v>17</v>
      </c>
      <c r="D48" s="1" t="s">
        <v>66</v>
      </c>
      <c r="E48" t="s">
        <v>1</v>
      </c>
      <c r="F48" t="s">
        <v>34</v>
      </c>
      <c r="G48">
        <v>28</v>
      </c>
      <c r="H48">
        <v>29</v>
      </c>
      <c r="I48">
        <f t="shared" si="0"/>
        <v>1</v>
      </c>
      <c r="J48">
        <f t="shared" si="1"/>
        <v>-3</v>
      </c>
      <c r="K48" t="str">
        <f t="shared" si="2"/>
        <v>20142829</v>
      </c>
      <c r="L48" t="s">
        <v>82</v>
      </c>
      <c r="M48">
        <f>VLOOKUP(B48,S:X,2,FALSE)</f>
        <v>-4.9000000000000004</v>
      </c>
      <c r="N48">
        <f>VLOOKUP(D48,S:X,2,FALSE)</f>
        <v>-3</v>
      </c>
      <c r="O48">
        <f t="shared" si="3"/>
        <v>-4.9000000000000004</v>
      </c>
      <c r="P48">
        <f t="shared" si="4"/>
        <v>5.9</v>
      </c>
    </row>
    <row r="49" spans="1:16" x14ac:dyDescent="0.35">
      <c r="A49">
        <v>2018</v>
      </c>
      <c r="B49" t="s">
        <v>47</v>
      </c>
      <c r="C49" s="1" t="s">
        <v>24</v>
      </c>
      <c r="D49" s="1" t="s">
        <v>66</v>
      </c>
      <c r="E49" t="s">
        <v>1</v>
      </c>
      <c r="F49" t="s">
        <v>72</v>
      </c>
      <c r="G49">
        <v>14</v>
      </c>
      <c r="H49">
        <v>28</v>
      </c>
      <c r="I49">
        <f t="shared" si="0"/>
        <v>-14</v>
      </c>
      <c r="J49">
        <f t="shared" si="1"/>
        <v>3</v>
      </c>
      <c r="K49" t="str">
        <f t="shared" si="2"/>
        <v>20181428</v>
      </c>
      <c r="L49" t="s">
        <v>81</v>
      </c>
      <c r="M49">
        <f>VLOOKUP(B49,S:X,6,FALSE)</f>
        <v>0.9</v>
      </c>
      <c r="N49">
        <f>VLOOKUP(D49,S:X,6,FALSE)</f>
        <v>-0.4</v>
      </c>
      <c r="O49">
        <f t="shared" si="3"/>
        <v>4.3</v>
      </c>
      <c r="P49">
        <f t="shared" si="4"/>
        <v>-18.3</v>
      </c>
    </row>
    <row r="50" spans="1:16" x14ac:dyDescent="0.35">
      <c r="A50">
        <v>2017</v>
      </c>
      <c r="B50" t="s">
        <v>47</v>
      </c>
      <c r="C50" s="1" t="s">
        <v>24</v>
      </c>
      <c r="D50" s="1" t="s">
        <v>65</v>
      </c>
      <c r="E50" t="s">
        <v>73</v>
      </c>
      <c r="F50" t="s">
        <v>34</v>
      </c>
      <c r="G50">
        <v>10</v>
      </c>
      <c r="H50">
        <v>40</v>
      </c>
      <c r="I50">
        <f t="shared" si="0"/>
        <v>30</v>
      </c>
      <c r="J50">
        <f t="shared" si="1"/>
        <v>-3</v>
      </c>
      <c r="K50" t="str">
        <f t="shared" si="2"/>
        <v>20171040</v>
      </c>
      <c r="L50" t="s">
        <v>82</v>
      </c>
      <c r="M50">
        <f>VLOOKUP(B50,S:X,5,FALSE)</f>
        <v>2.2000000000000002</v>
      </c>
      <c r="N50">
        <f>VLOOKUP(D50,S:X,5,FALSE)</f>
        <v>-4.3</v>
      </c>
      <c r="O50">
        <f t="shared" si="3"/>
        <v>3.5</v>
      </c>
      <c r="P50">
        <f t="shared" si="4"/>
        <v>26.5</v>
      </c>
    </row>
    <row r="51" spans="1:16" x14ac:dyDescent="0.35">
      <c r="A51">
        <v>2016</v>
      </c>
      <c r="B51" t="s">
        <v>47</v>
      </c>
      <c r="C51" s="1" t="s">
        <v>24</v>
      </c>
      <c r="D51" s="1" t="s">
        <v>62</v>
      </c>
      <c r="E51" t="s">
        <v>74</v>
      </c>
      <c r="F51" t="s">
        <v>72</v>
      </c>
      <c r="G51">
        <v>29</v>
      </c>
      <c r="H51">
        <v>23</v>
      </c>
      <c r="I51">
        <f t="shared" si="0"/>
        <v>6</v>
      </c>
      <c r="J51">
        <f t="shared" si="1"/>
        <v>3</v>
      </c>
      <c r="K51" t="str">
        <f t="shared" si="2"/>
        <v>20162923</v>
      </c>
      <c r="L51" t="s">
        <v>82</v>
      </c>
      <c r="M51">
        <f>VLOOKUP(B51,S:X,4,FALSE)</f>
        <v>3.7</v>
      </c>
      <c r="N51">
        <f>VLOOKUP(D51,S:X,4,FALSE)</f>
        <v>1.2</v>
      </c>
      <c r="O51">
        <f t="shared" si="3"/>
        <v>5.5</v>
      </c>
      <c r="P51">
        <f t="shared" si="4"/>
        <v>0.5</v>
      </c>
    </row>
    <row r="52" spans="1:16" x14ac:dyDescent="0.35">
      <c r="A52">
        <v>2015</v>
      </c>
      <c r="B52" t="s">
        <v>47</v>
      </c>
      <c r="C52" s="1" t="s">
        <v>24</v>
      </c>
      <c r="D52" s="1" t="s">
        <v>59</v>
      </c>
      <c r="E52" t="s">
        <v>12</v>
      </c>
      <c r="F52" t="s">
        <v>34</v>
      </c>
      <c r="G52">
        <v>27</v>
      </c>
      <c r="H52">
        <v>20</v>
      </c>
      <c r="I52">
        <f t="shared" si="0"/>
        <v>-7</v>
      </c>
      <c r="J52">
        <f t="shared" si="1"/>
        <v>-3</v>
      </c>
      <c r="K52" t="str">
        <f t="shared" si="2"/>
        <v>20152720</v>
      </c>
      <c r="L52" t="s">
        <v>82</v>
      </c>
      <c r="M52">
        <f>VLOOKUP(B52,S:X,3,FALSE)</f>
        <v>-2.9</v>
      </c>
      <c r="N52">
        <f>VLOOKUP(D52,S:X,3,FALSE)</f>
        <v>-1.9</v>
      </c>
      <c r="O52">
        <f t="shared" si="3"/>
        <v>-4</v>
      </c>
      <c r="P52">
        <f t="shared" si="4"/>
        <v>-3</v>
      </c>
    </row>
    <row r="53" spans="1:16" x14ac:dyDescent="0.35">
      <c r="A53">
        <v>2014</v>
      </c>
      <c r="B53" t="s">
        <v>47</v>
      </c>
      <c r="C53" s="1" t="s">
        <v>24</v>
      </c>
      <c r="D53" s="1" t="s">
        <v>59</v>
      </c>
      <c r="E53" t="s">
        <v>12</v>
      </c>
      <c r="F53" t="s">
        <v>34</v>
      </c>
      <c r="G53">
        <v>28</v>
      </c>
      <c r="H53">
        <v>31</v>
      </c>
      <c r="I53">
        <f t="shared" si="0"/>
        <v>3</v>
      </c>
      <c r="J53">
        <f t="shared" si="1"/>
        <v>-3</v>
      </c>
      <c r="K53" t="str">
        <f t="shared" si="2"/>
        <v>20142831</v>
      </c>
      <c r="L53" t="s">
        <v>82</v>
      </c>
      <c r="M53">
        <f>VLOOKUP(B53,S:X,2,FALSE)</f>
        <v>0.6</v>
      </c>
      <c r="N53">
        <f>VLOOKUP(D53,S:X,2,FALSE)</f>
        <v>-2.2000000000000002</v>
      </c>
      <c r="O53">
        <f t="shared" si="3"/>
        <v>-0.19999999999999973</v>
      </c>
      <c r="P53">
        <f t="shared" si="4"/>
        <v>3.1999999999999997</v>
      </c>
    </row>
    <row r="54" spans="1:16" x14ac:dyDescent="0.35">
      <c r="A54">
        <v>2018</v>
      </c>
      <c r="B54" t="s">
        <v>48</v>
      </c>
      <c r="C54" s="1" t="s">
        <v>11</v>
      </c>
      <c r="D54" s="1" t="s">
        <v>69</v>
      </c>
      <c r="E54" t="s">
        <v>5</v>
      </c>
      <c r="F54" t="s">
        <v>34</v>
      </c>
      <c r="G54">
        <v>22</v>
      </c>
      <c r="H54">
        <v>23</v>
      </c>
      <c r="I54">
        <f t="shared" si="0"/>
        <v>1</v>
      </c>
      <c r="J54">
        <f t="shared" si="1"/>
        <v>-3</v>
      </c>
      <c r="K54" t="str">
        <f t="shared" si="2"/>
        <v>20182223</v>
      </c>
      <c r="L54" t="s">
        <v>82</v>
      </c>
      <c r="M54">
        <f>VLOOKUP(B54,S:X,6,FALSE)</f>
        <v>-1</v>
      </c>
      <c r="N54">
        <f>VLOOKUP(D54,S:X,6,FALSE)</f>
        <v>4.2</v>
      </c>
      <c r="O54">
        <f t="shared" si="3"/>
        <v>-8.1999999999999993</v>
      </c>
      <c r="P54">
        <f t="shared" si="4"/>
        <v>9.1999999999999993</v>
      </c>
    </row>
    <row r="55" spans="1:16" x14ac:dyDescent="0.35">
      <c r="A55">
        <v>2017</v>
      </c>
      <c r="B55" t="s">
        <v>48</v>
      </c>
      <c r="C55" s="1" t="s">
        <v>11</v>
      </c>
      <c r="D55" s="1" t="s">
        <v>59</v>
      </c>
      <c r="E55" t="s">
        <v>12</v>
      </c>
      <c r="F55" t="s">
        <v>72</v>
      </c>
      <c r="G55">
        <v>10</v>
      </c>
      <c r="H55">
        <v>23</v>
      </c>
      <c r="I55">
        <f t="shared" si="0"/>
        <v>-13</v>
      </c>
      <c r="J55">
        <f t="shared" si="1"/>
        <v>3</v>
      </c>
      <c r="K55" t="str">
        <f t="shared" si="2"/>
        <v>20171023</v>
      </c>
      <c r="L55" t="s">
        <v>82</v>
      </c>
      <c r="M55">
        <f>VLOOKUP(B55,S:X,5,FALSE)</f>
        <v>-3.2</v>
      </c>
      <c r="N55">
        <f>VLOOKUP(D55,S:X,5,FALSE)</f>
        <v>-4.4000000000000004</v>
      </c>
      <c r="O55">
        <f t="shared" si="3"/>
        <v>4.2</v>
      </c>
      <c r="P55">
        <f t="shared" si="4"/>
        <v>-17.2</v>
      </c>
    </row>
    <row r="56" spans="1:16" x14ac:dyDescent="0.35">
      <c r="A56">
        <v>2016</v>
      </c>
      <c r="B56" t="s">
        <v>48</v>
      </c>
      <c r="C56" s="1" t="s">
        <v>11</v>
      </c>
      <c r="D56" s="1" t="s">
        <v>54</v>
      </c>
      <c r="E56" t="s">
        <v>3</v>
      </c>
      <c r="F56" t="s">
        <v>72</v>
      </c>
      <c r="G56">
        <v>27</v>
      </c>
      <c r="H56">
        <v>30</v>
      </c>
      <c r="I56">
        <f t="shared" si="0"/>
        <v>-3</v>
      </c>
      <c r="J56">
        <f t="shared" si="1"/>
        <v>3</v>
      </c>
      <c r="K56" t="str">
        <f t="shared" si="2"/>
        <v>20162730</v>
      </c>
      <c r="L56" t="s">
        <v>82</v>
      </c>
      <c r="M56">
        <f>VLOOKUP(B56,S:X,4,FALSE)</f>
        <v>3.5</v>
      </c>
      <c r="N56">
        <f>VLOOKUP(D56,S:X,4,FALSE)</f>
        <v>4.9000000000000004</v>
      </c>
      <c r="O56">
        <f t="shared" si="3"/>
        <v>1.5999999999999996</v>
      </c>
      <c r="P56">
        <f t="shared" si="4"/>
        <v>-4.5999999999999996</v>
      </c>
    </row>
    <row r="57" spans="1:16" x14ac:dyDescent="0.35">
      <c r="A57">
        <v>2015</v>
      </c>
      <c r="B57" t="s">
        <v>48</v>
      </c>
      <c r="C57" s="1" t="s">
        <v>11</v>
      </c>
      <c r="D57" s="1" t="s">
        <v>50</v>
      </c>
      <c r="E57" t="s">
        <v>26</v>
      </c>
      <c r="F57" t="s">
        <v>72</v>
      </c>
      <c r="G57">
        <v>29</v>
      </c>
      <c r="H57">
        <v>10</v>
      </c>
      <c r="I57">
        <f t="shared" si="0"/>
        <v>19</v>
      </c>
      <c r="J57">
        <f t="shared" si="1"/>
        <v>3</v>
      </c>
      <c r="K57" t="str">
        <f t="shared" si="2"/>
        <v>20152910</v>
      </c>
      <c r="L57" t="s">
        <v>81</v>
      </c>
      <c r="M57">
        <f>VLOOKUP(B57,S:X,3,FALSE)</f>
        <v>6.1</v>
      </c>
      <c r="N57">
        <f>VLOOKUP(D57,S:X,3,FALSE)</f>
        <v>5.2</v>
      </c>
      <c r="O57">
        <f t="shared" si="3"/>
        <v>3.8999999999999995</v>
      </c>
      <c r="P57">
        <f t="shared" si="4"/>
        <v>15.100000000000001</v>
      </c>
    </row>
    <row r="58" spans="1:16" x14ac:dyDescent="0.35">
      <c r="A58">
        <v>2014</v>
      </c>
      <c r="B58" t="s">
        <v>48</v>
      </c>
      <c r="C58" s="1" t="s">
        <v>11</v>
      </c>
      <c r="D58" s="1" t="s">
        <v>39</v>
      </c>
      <c r="E58" t="s">
        <v>19</v>
      </c>
      <c r="F58" t="s">
        <v>72</v>
      </c>
      <c r="G58">
        <v>41</v>
      </c>
      <c r="H58">
        <v>20</v>
      </c>
      <c r="I58">
        <f t="shared" si="0"/>
        <v>21</v>
      </c>
      <c r="J58">
        <f t="shared" si="1"/>
        <v>3</v>
      </c>
      <c r="K58" t="str">
        <f t="shared" si="2"/>
        <v>20144120</v>
      </c>
      <c r="L58" t="s">
        <v>81</v>
      </c>
      <c r="M58">
        <f>VLOOKUP(B58,S:X,2,FALSE)</f>
        <v>9.6</v>
      </c>
      <c r="N58">
        <f>VLOOKUP(D58,S:X,2,FALSE)</f>
        <v>1.5</v>
      </c>
      <c r="O58">
        <f t="shared" si="3"/>
        <v>11.1</v>
      </c>
      <c r="P58">
        <f t="shared" si="4"/>
        <v>9.9</v>
      </c>
    </row>
    <row r="59" spans="1:16" x14ac:dyDescent="0.35">
      <c r="A59">
        <v>2018</v>
      </c>
      <c r="B59" t="s">
        <v>49</v>
      </c>
      <c r="C59" s="1" t="s">
        <v>8</v>
      </c>
      <c r="D59" s="1" t="s">
        <v>55</v>
      </c>
      <c r="E59" t="s">
        <v>27</v>
      </c>
      <c r="F59" t="s">
        <v>34</v>
      </c>
      <c r="G59">
        <v>21</v>
      </c>
      <c r="H59">
        <v>32</v>
      </c>
      <c r="I59">
        <f t="shared" si="0"/>
        <v>11</v>
      </c>
      <c r="J59">
        <f t="shared" si="1"/>
        <v>-3</v>
      </c>
      <c r="K59" t="str">
        <f t="shared" si="2"/>
        <v>20182132</v>
      </c>
      <c r="L59" t="s">
        <v>82</v>
      </c>
      <c r="M59">
        <f>VLOOKUP(B59,S:X,6,FALSE)</f>
        <v>-2</v>
      </c>
      <c r="N59">
        <f>VLOOKUP(D59,S:X,6,FALSE)</f>
        <v>-6.2</v>
      </c>
      <c r="O59">
        <f t="shared" si="3"/>
        <v>1.2000000000000002</v>
      </c>
      <c r="P59">
        <f t="shared" si="4"/>
        <v>9.8000000000000007</v>
      </c>
    </row>
    <row r="60" spans="1:16" x14ac:dyDescent="0.35">
      <c r="A60">
        <v>2017</v>
      </c>
      <c r="B60" t="s">
        <v>49</v>
      </c>
      <c r="C60" s="1" t="s">
        <v>8</v>
      </c>
      <c r="D60" s="1" t="s">
        <v>63</v>
      </c>
      <c r="E60" t="s">
        <v>6</v>
      </c>
      <c r="F60" t="s">
        <v>72</v>
      </c>
      <c r="G60">
        <v>15</v>
      </c>
      <c r="H60">
        <v>20</v>
      </c>
      <c r="I60">
        <f t="shared" si="0"/>
        <v>-5</v>
      </c>
      <c r="J60">
        <f t="shared" si="1"/>
        <v>3</v>
      </c>
      <c r="K60" t="str">
        <f t="shared" si="2"/>
        <v>20171520</v>
      </c>
      <c r="L60" t="s">
        <v>82</v>
      </c>
      <c r="M60">
        <f>VLOOKUP(B60,S:X,5,FALSE)</f>
        <v>1.2</v>
      </c>
      <c r="N60">
        <f>VLOOKUP(D60,S:X,5,FALSE)</f>
        <v>5.2</v>
      </c>
      <c r="O60">
        <f t="shared" si="3"/>
        <v>-1</v>
      </c>
      <c r="P60">
        <f t="shared" si="4"/>
        <v>-4</v>
      </c>
    </row>
    <row r="61" spans="1:16" x14ac:dyDescent="0.35">
      <c r="A61">
        <v>2016</v>
      </c>
      <c r="B61" t="s">
        <v>49</v>
      </c>
      <c r="C61" s="1" t="s">
        <v>8</v>
      </c>
      <c r="D61" s="1" t="s">
        <v>53</v>
      </c>
      <c r="E61" t="s">
        <v>20</v>
      </c>
      <c r="F61" t="s">
        <v>72</v>
      </c>
      <c r="G61">
        <v>26</v>
      </c>
      <c r="H61">
        <v>19</v>
      </c>
      <c r="I61">
        <f t="shared" si="0"/>
        <v>7</v>
      </c>
      <c r="J61">
        <f t="shared" si="1"/>
        <v>3</v>
      </c>
      <c r="K61" t="str">
        <f t="shared" si="2"/>
        <v>20162619</v>
      </c>
      <c r="L61" t="s">
        <v>82</v>
      </c>
      <c r="M61">
        <f>VLOOKUP(B61,S:X,4,FALSE)</f>
        <v>-2.2000000000000002</v>
      </c>
      <c r="N61">
        <f>VLOOKUP(D61,S:X,4,FALSE)</f>
        <v>-4.2</v>
      </c>
      <c r="O61">
        <f t="shared" si="3"/>
        <v>5</v>
      </c>
      <c r="P61">
        <f t="shared" si="4"/>
        <v>2</v>
      </c>
    </row>
    <row r="62" spans="1:16" x14ac:dyDescent="0.35">
      <c r="A62">
        <v>2015</v>
      </c>
      <c r="B62" t="s">
        <v>49</v>
      </c>
      <c r="C62" s="1" t="s">
        <v>8</v>
      </c>
      <c r="D62" s="1" t="s">
        <v>50</v>
      </c>
      <c r="E62" t="s">
        <v>26</v>
      </c>
      <c r="F62" t="s">
        <v>34</v>
      </c>
      <c r="G62">
        <v>16</v>
      </c>
      <c r="H62">
        <v>18</v>
      </c>
      <c r="I62">
        <f t="shared" si="0"/>
        <v>2</v>
      </c>
      <c r="J62">
        <f t="shared" si="1"/>
        <v>-3</v>
      </c>
      <c r="K62" t="str">
        <f t="shared" si="2"/>
        <v>20151618</v>
      </c>
      <c r="L62" t="s">
        <v>82</v>
      </c>
      <c r="M62">
        <f>VLOOKUP(B62,S:X,3,FALSE)</f>
        <v>-0.9</v>
      </c>
      <c r="N62">
        <f>VLOOKUP(D62,S:X,3,FALSE)</f>
        <v>5.2</v>
      </c>
      <c r="O62">
        <f t="shared" si="3"/>
        <v>-9.1</v>
      </c>
      <c r="P62">
        <f t="shared" si="4"/>
        <v>11.1</v>
      </c>
    </row>
    <row r="63" spans="1:16" x14ac:dyDescent="0.35">
      <c r="A63">
        <v>2014</v>
      </c>
      <c r="B63" t="s">
        <v>49</v>
      </c>
      <c r="C63" s="1" t="s">
        <v>8</v>
      </c>
      <c r="D63" s="1" t="s">
        <v>55</v>
      </c>
      <c r="E63" t="s">
        <v>27</v>
      </c>
      <c r="F63" t="s">
        <v>72</v>
      </c>
      <c r="G63">
        <v>20</v>
      </c>
      <c r="H63">
        <v>16</v>
      </c>
      <c r="I63">
        <f t="shared" si="0"/>
        <v>4</v>
      </c>
      <c r="J63">
        <f t="shared" si="1"/>
        <v>3</v>
      </c>
      <c r="K63" t="str">
        <f t="shared" si="2"/>
        <v>20142016</v>
      </c>
      <c r="L63" t="s">
        <v>82</v>
      </c>
      <c r="M63">
        <f>VLOOKUP(B63,S:X,2,FALSE)</f>
        <v>1.4</v>
      </c>
      <c r="N63">
        <f>VLOOKUP(D63,S:X,2,FALSE)</f>
        <v>-1</v>
      </c>
      <c r="O63">
        <f t="shared" si="3"/>
        <v>5.4</v>
      </c>
      <c r="P63">
        <f t="shared" si="4"/>
        <v>-1.4000000000000004</v>
      </c>
    </row>
    <row r="64" spans="1:16" x14ac:dyDescent="0.35">
      <c r="A64">
        <v>2018</v>
      </c>
      <c r="B64" t="s">
        <v>50</v>
      </c>
      <c r="C64" s="1" t="s">
        <v>26</v>
      </c>
      <c r="D64" s="1" t="s">
        <v>70</v>
      </c>
      <c r="E64" t="s">
        <v>4</v>
      </c>
      <c r="F64" t="s">
        <v>34</v>
      </c>
      <c r="G64">
        <v>29</v>
      </c>
      <c r="H64">
        <v>27</v>
      </c>
      <c r="I64">
        <f t="shared" si="0"/>
        <v>-2</v>
      </c>
      <c r="J64">
        <f t="shared" si="1"/>
        <v>-3</v>
      </c>
      <c r="K64" t="str">
        <f t="shared" si="2"/>
        <v>20182927</v>
      </c>
      <c r="L64" t="s">
        <v>82</v>
      </c>
      <c r="M64">
        <f>VLOOKUP(B64,S:X,6,FALSE)</f>
        <v>-0.7</v>
      </c>
      <c r="N64">
        <f>VLOOKUP(D64,S:X,6,FALSE)</f>
        <v>6.8</v>
      </c>
      <c r="O64">
        <f t="shared" si="3"/>
        <v>-10.5</v>
      </c>
      <c r="P64">
        <f t="shared" si="4"/>
        <v>8.5</v>
      </c>
    </row>
    <row r="65" spans="1:16" x14ac:dyDescent="0.35">
      <c r="A65">
        <v>2017</v>
      </c>
      <c r="B65" t="s">
        <v>50</v>
      </c>
      <c r="C65" s="1" t="s">
        <v>26</v>
      </c>
      <c r="D65" s="1" t="s">
        <v>49</v>
      </c>
      <c r="E65" t="s">
        <v>8</v>
      </c>
      <c r="F65" t="s">
        <v>72</v>
      </c>
      <c r="G65">
        <v>17</v>
      </c>
      <c r="H65">
        <v>30</v>
      </c>
      <c r="I65">
        <f t="shared" si="0"/>
        <v>-13</v>
      </c>
      <c r="J65">
        <f t="shared" si="1"/>
        <v>3</v>
      </c>
      <c r="K65" t="str">
        <f t="shared" si="2"/>
        <v>20171730</v>
      </c>
      <c r="L65" t="s">
        <v>82</v>
      </c>
      <c r="M65">
        <f>VLOOKUP(B65,S:X,5,FALSE)</f>
        <v>-0.1</v>
      </c>
      <c r="N65">
        <f>VLOOKUP(D65,S:X,5,FALSE)</f>
        <v>1.2</v>
      </c>
      <c r="O65">
        <f t="shared" si="3"/>
        <v>1.7</v>
      </c>
      <c r="P65">
        <f t="shared" si="4"/>
        <v>-14.7</v>
      </c>
    </row>
    <row r="66" spans="1:16" x14ac:dyDescent="0.35">
      <c r="A66">
        <v>2016</v>
      </c>
      <c r="B66" t="s">
        <v>50</v>
      </c>
      <c r="C66" s="1" t="s">
        <v>26</v>
      </c>
      <c r="D66" s="1" t="s">
        <v>59</v>
      </c>
      <c r="E66" t="s">
        <v>12</v>
      </c>
      <c r="F66" t="s">
        <v>72</v>
      </c>
      <c r="G66">
        <v>23</v>
      </c>
      <c r="H66">
        <v>16</v>
      </c>
      <c r="I66">
        <f t="shared" si="0"/>
        <v>7</v>
      </c>
      <c r="J66">
        <f t="shared" si="1"/>
        <v>3</v>
      </c>
      <c r="K66" t="str">
        <f t="shared" si="2"/>
        <v>20162316</v>
      </c>
      <c r="L66" t="s">
        <v>82</v>
      </c>
      <c r="M66">
        <f>VLOOKUP(B66,S:X,4,FALSE)</f>
        <v>3.2</v>
      </c>
      <c r="N66">
        <f>VLOOKUP(D66,S:X,4,FALSE)</f>
        <v>-0.4</v>
      </c>
      <c r="O66">
        <f t="shared" si="3"/>
        <v>6.6000000000000005</v>
      </c>
      <c r="P66">
        <f t="shared" si="4"/>
        <v>0.39999999999999947</v>
      </c>
    </row>
    <row r="67" spans="1:16" x14ac:dyDescent="0.35">
      <c r="A67">
        <v>2015</v>
      </c>
      <c r="B67" t="s">
        <v>50</v>
      </c>
      <c r="C67" s="1" t="s">
        <v>26</v>
      </c>
      <c r="D67" s="1" t="s">
        <v>48</v>
      </c>
      <c r="E67" t="s">
        <v>11</v>
      </c>
      <c r="F67" t="s">
        <v>34</v>
      </c>
      <c r="G67">
        <v>29</v>
      </c>
      <c r="H67">
        <v>10</v>
      </c>
      <c r="I67">
        <f t="shared" si="0"/>
        <v>-19</v>
      </c>
      <c r="J67">
        <f t="shared" si="1"/>
        <v>-3</v>
      </c>
      <c r="K67" t="str">
        <f t="shared" si="2"/>
        <v>20152910</v>
      </c>
      <c r="L67" t="s">
        <v>81</v>
      </c>
      <c r="M67">
        <f>VLOOKUP(B67,S:X,3,FALSE)</f>
        <v>5.2</v>
      </c>
      <c r="N67">
        <f>VLOOKUP(D67,S:X,3,FALSE)</f>
        <v>6.1</v>
      </c>
      <c r="O67">
        <f t="shared" si="3"/>
        <v>-3.8999999999999995</v>
      </c>
      <c r="P67">
        <f t="shared" si="4"/>
        <v>-15.100000000000001</v>
      </c>
    </row>
    <row r="68" spans="1:16" x14ac:dyDescent="0.35">
      <c r="A68">
        <v>2014</v>
      </c>
      <c r="B68" t="s">
        <v>50</v>
      </c>
      <c r="C68" s="1" t="s">
        <v>26</v>
      </c>
      <c r="D68" s="1" t="s">
        <v>44</v>
      </c>
      <c r="E68" t="s">
        <v>25</v>
      </c>
      <c r="F68" t="s">
        <v>72</v>
      </c>
      <c r="G68">
        <v>55</v>
      </c>
      <c r="H68">
        <v>14</v>
      </c>
      <c r="I68">
        <f t="shared" si="0"/>
        <v>41</v>
      </c>
      <c r="J68">
        <f t="shared" si="1"/>
        <v>3</v>
      </c>
      <c r="K68" t="str">
        <f t="shared" si="2"/>
        <v>20145514</v>
      </c>
      <c r="L68" t="s">
        <v>81</v>
      </c>
      <c r="M68">
        <f>VLOOKUP(B68,S:X,2,FALSE)</f>
        <v>1.7</v>
      </c>
      <c r="N68">
        <f>VLOOKUP(D68,S:X,2,FALSE)</f>
        <v>-1.8</v>
      </c>
      <c r="O68">
        <f t="shared" si="3"/>
        <v>6.5</v>
      </c>
      <c r="P68">
        <f t="shared" si="4"/>
        <v>34.5</v>
      </c>
    </row>
    <row r="69" spans="1:16" x14ac:dyDescent="0.35">
      <c r="A69">
        <v>2018</v>
      </c>
      <c r="B69" t="s">
        <v>51</v>
      </c>
      <c r="C69" s="1" t="s">
        <v>10</v>
      </c>
      <c r="D69" s="1" t="s">
        <v>67</v>
      </c>
      <c r="E69" t="s">
        <v>31</v>
      </c>
      <c r="F69" t="s">
        <v>34</v>
      </c>
      <c r="G69">
        <v>21</v>
      </c>
      <c r="H69">
        <v>23</v>
      </c>
      <c r="I69">
        <f t="shared" si="0"/>
        <v>2</v>
      </c>
      <c r="J69">
        <f t="shared" si="1"/>
        <v>-3</v>
      </c>
      <c r="K69" t="str">
        <f t="shared" si="2"/>
        <v>20182123</v>
      </c>
      <c r="L69" t="s">
        <v>82</v>
      </c>
      <c r="M69">
        <f>VLOOKUP(B69,S:X,6,FALSE)</f>
        <v>2</v>
      </c>
      <c r="N69">
        <f>VLOOKUP(D69,S:X,6,FALSE)</f>
        <v>-3</v>
      </c>
      <c r="O69">
        <f t="shared" si="3"/>
        <v>2</v>
      </c>
      <c r="P69">
        <f t="shared" si="4"/>
        <v>0</v>
      </c>
    </row>
    <row r="70" spans="1:16" x14ac:dyDescent="0.35">
      <c r="A70">
        <v>2017</v>
      </c>
      <c r="B70" t="s">
        <v>51</v>
      </c>
      <c r="C70" s="1" t="s">
        <v>10</v>
      </c>
      <c r="D70" s="1" t="s">
        <v>64</v>
      </c>
      <c r="E70" t="s">
        <v>15</v>
      </c>
      <c r="F70" t="s">
        <v>34</v>
      </c>
      <c r="G70">
        <v>41</v>
      </c>
      <c r="H70">
        <v>38</v>
      </c>
      <c r="I70">
        <f t="shared" si="0"/>
        <v>-3</v>
      </c>
      <c r="J70">
        <f t="shared" si="1"/>
        <v>-3</v>
      </c>
      <c r="K70" t="str">
        <f t="shared" si="2"/>
        <v>20174138</v>
      </c>
      <c r="L70" t="s">
        <v>82</v>
      </c>
      <c r="M70">
        <f>VLOOKUP(B70,S:X,5,FALSE)</f>
        <v>-3.5</v>
      </c>
      <c r="N70">
        <f>VLOOKUP(D70,S:X,5,FALSE)</f>
        <v>3</v>
      </c>
      <c r="O70">
        <f t="shared" si="3"/>
        <v>-9.5</v>
      </c>
      <c r="P70">
        <f t="shared" si="4"/>
        <v>6.5</v>
      </c>
    </row>
    <row r="71" spans="1:16" x14ac:dyDescent="0.35">
      <c r="A71">
        <v>2016</v>
      </c>
      <c r="B71" t="s">
        <v>51</v>
      </c>
      <c r="C71" s="1" t="s">
        <v>10</v>
      </c>
      <c r="D71" s="1" t="s">
        <v>53</v>
      </c>
      <c r="E71" t="s">
        <v>20</v>
      </c>
      <c r="F71" t="s">
        <v>34</v>
      </c>
      <c r="G71">
        <v>21</v>
      </c>
      <c r="H71">
        <v>24</v>
      </c>
      <c r="I71">
        <f t="shared" si="0"/>
        <v>3</v>
      </c>
      <c r="J71">
        <f t="shared" si="1"/>
        <v>-3</v>
      </c>
      <c r="K71" t="str">
        <f t="shared" si="2"/>
        <v>20162124</v>
      </c>
      <c r="L71" t="s">
        <v>82</v>
      </c>
      <c r="M71">
        <f>VLOOKUP(B71,S:X,4,FALSE)</f>
        <v>-1.7</v>
      </c>
      <c r="N71">
        <f>VLOOKUP(D71,S:X,4,FALSE)</f>
        <v>-4.2</v>
      </c>
      <c r="O71">
        <f t="shared" si="3"/>
        <v>-0.5</v>
      </c>
      <c r="P71">
        <f t="shared" si="4"/>
        <v>3.5</v>
      </c>
    </row>
    <row r="72" spans="1:16" x14ac:dyDescent="0.35">
      <c r="A72">
        <v>2015</v>
      </c>
      <c r="B72" t="s">
        <v>51</v>
      </c>
      <c r="C72" s="1" t="s">
        <v>10</v>
      </c>
      <c r="D72" s="1" t="s">
        <v>45</v>
      </c>
      <c r="E72" t="s">
        <v>71</v>
      </c>
      <c r="F72" t="s">
        <v>34</v>
      </c>
      <c r="G72">
        <v>6</v>
      </c>
      <c r="H72">
        <v>10</v>
      </c>
      <c r="I72">
        <f t="shared" si="0"/>
        <v>4</v>
      </c>
      <c r="J72">
        <f t="shared" si="1"/>
        <v>-3</v>
      </c>
      <c r="K72" t="str">
        <f t="shared" si="2"/>
        <v>2015610</v>
      </c>
      <c r="L72" t="s">
        <v>82</v>
      </c>
      <c r="M72">
        <f>VLOOKUP(B72,S:X,3,FALSE)</f>
        <v>-1</v>
      </c>
      <c r="N72">
        <f>VLOOKUP(D72,S:X,3,FALSE)</f>
        <v>6.1</v>
      </c>
      <c r="O72">
        <f t="shared" si="3"/>
        <v>-10.1</v>
      </c>
      <c r="P72">
        <f t="shared" si="4"/>
        <v>14.1</v>
      </c>
    </row>
    <row r="73" spans="1:16" x14ac:dyDescent="0.35">
      <c r="A73">
        <v>2014</v>
      </c>
      <c r="B73" t="s">
        <v>51</v>
      </c>
      <c r="C73" s="1" t="s">
        <v>10</v>
      </c>
      <c r="D73" s="1" t="s">
        <v>46</v>
      </c>
      <c r="E73" t="s">
        <v>17</v>
      </c>
      <c r="F73" t="s">
        <v>34</v>
      </c>
      <c r="G73">
        <v>7</v>
      </c>
      <c r="H73">
        <v>23</v>
      </c>
      <c r="I73">
        <f t="shared" si="0"/>
        <v>16</v>
      </c>
      <c r="J73">
        <f t="shared" si="1"/>
        <v>-3</v>
      </c>
      <c r="K73" t="str">
        <f t="shared" si="2"/>
        <v>2014723</v>
      </c>
      <c r="L73" t="s">
        <v>82</v>
      </c>
      <c r="M73">
        <f>VLOOKUP(B73,S:X,2,FALSE)</f>
        <v>-5.2</v>
      </c>
      <c r="N73">
        <f>VLOOKUP(D73,S:X,2,FALSE)</f>
        <v>-4.9000000000000004</v>
      </c>
      <c r="O73">
        <f t="shared" si="3"/>
        <v>-3.2999999999999989</v>
      </c>
      <c r="P73">
        <f t="shared" si="4"/>
        <v>19.299999999999997</v>
      </c>
    </row>
    <row r="74" spans="1:16" x14ac:dyDescent="0.35">
      <c r="A74">
        <v>2018</v>
      </c>
      <c r="B74" t="s">
        <v>52</v>
      </c>
      <c r="C74" s="1" t="s">
        <v>13</v>
      </c>
      <c r="D74" s="1" t="s">
        <v>53</v>
      </c>
      <c r="E74" t="s">
        <v>20</v>
      </c>
      <c r="F74" t="s">
        <v>72</v>
      </c>
      <c r="G74">
        <v>29</v>
      </c>
      <c r="H74">
        <v>26</v>
      </c>
      <c r="I74">
        <f t="shared" ref="I74:I137" si="5">IF(F74="Away",H74-G74,G74-H74)</f>
        <v>3</v>
      </c>
      <c r="J74">
        <f t="shared" ref="J74:J137" si="6">IF(F74="Away",-3,3)</f>
        <v>3</v>
      </c>
      <c r="K74" t="str">
        <f t="shared" ref="K74:K137" si="7">CONCATENATE(A74,G74,H74)</f>
        <v>20182926</v>
      </c>
      <c r="L74" t="s">
        <v>81</v>
      </c>
      <c r="M74">
        <f>VLOOKUP(B74,S:X,6,FALSE)</f>
        <v>1.5</v>
      </c>
      <c r="N74">
        <f>VLOOKUP(D74,S:X,6,FALSE)</f>
        <v>-2</v>
      </c>
      <c r="O74">
        <f t="shared" ref="O74:O137" si="8">J74+M74-N74</f>
        <v>6.5</v>
      </c>
      <c r="P74">
        <f t="shared" ref="P74:P137" si="9">I74-O74</f>
        <v>-3.5</v>
      </c>
    </row>
    <row r="75" spans="1:16" x14ac:dyDescent="0.35">
      <c r="A75">
        <v>2017</v>
      </c>
      <c r="B75" t="s">
        <v>52</v>
      </c>
      <c r="C75" s="1" t="s">
        <v>13</v>
      </c>
      <c r="D75" s="1" t="s">
        <v>66</v>
      </c>
      <c r="E75" t="s">
        <v>1</v>
      </c>
      <c r="F75" t="s">
        <v>72</v>
      </c>
      <c r="G75">
        <v>16</v>
      </c>
      <c r="H75">
        <v>20</v>
      </c>
      <c r="I75">
        <f t="shared" si="5"/>
        <v>-4</v>
      </c>
      <c r="J75">
        <f t="shared" si="6"/>
        <v>3</v>
      </c>
      <c r="K75" t="str">
        <f t="shared" si="7"/>
        <v>20171620</v>
      </c>
      <c r="L75" t="s">
        <v>82</v>
      </c>
      <c r="M75">
        <f>VLOOKUP(B75,S:X,5,FALSE)</f>
        <v>-6.4</v>
      </c>
      <c r="N75">
        <f>VLOOKUP(D75,S:X,5,FALSE)</f>
        <v>-1.2</v>
      </c>
      <c r="O75">
        <f t="shared" si="8"/>
        <v>-2.2000000000000002</v>
      </c>
      <c r="P75">
        <f t="shared" si="9"/>
        <v>-1.7999999999999998</v>
      </c>
    </row>
    <row r="76" spans="1:16" x14ac:dyDescent="0.35">
      <c r="A76">
        <v>2016</v>
      </c>
      <c r="B76" t="s">
        <v>52</v>
      </c>
      <c r="C76" s="1" t="s">
        <v>13</v>
      </c>
      <c r="D76" s="1" t="s">
        <v>66</v>
      </c>
      <c r="E76" t="s">
        <v>1</v>
      </c>
      <c r="F76" t="s">
        <v>72</v>
      </c>
      <c r="G76">
        <v>24</v>
      </c>
      <c r="H76">
        <v>17</v>
      </c>
      <c r="I76">
        <f t="shared" si="5"/>
        <v>7</v>
      </c>
      <c r="J76">
        <f t="shared" si="6"/>
        <v>3</v>
      </c>
      <c r="K76" t="str">
        <f t="shared" si="7"/>
        <v>20162417</v>
      </c>
      <c r="L76" t="s">
        <v>82</v>
      </c>
      <c r="M76">
        <f>VLOOKUP(B76,S:X,4,FALSE)</f>
        <v>0</v>
      </c>
      <c r="N76">
        <f>VLOOKUP(D76,S:X,4,FALSE)</f>
        <v>-2.2000000000000002</v>
      </c>
      <c r="O76">
        <f t="shared" si="8"/>
        <v>5.2</v>
      </c>
      <c r="P76">
        <f t="shared" si="9"/>
        <v>1.7999999999999998</v>
      </c>
    </row>
    <row r="77" spans="1:16" x14ac:dyDescent="0.35">
      <c r="A77">
        <v>2015</v>
      </c>
      <c r="B77" t="s">
        <v>52</v>
      </c>
      <c r="C77" s="1" t="s">
        <v>13</v>
      </c>
      <c r="D77" s="1" t="s">
        <v>40</v>
      </c>
      <c r="E77" t="s">
        <v>18</v>
      </c>
      <c r="F77" t="s">
        <v>34</v>
      </c>
      <c r="G77">
        <v>21</v>
      </c>
      <c r="H77">
        <v>24</v>
      </c>
      <c r="I77">
        <f t="shared" si="5"/>
        <v>3</v>
      </c>
      <c r="J77">
        <f t="shared" si="6"/>
        <v>-3</v>
      </c>
      <c r="K77" t="str">
        <f t="shared" si="7"/>
        <v>20152124</v>
      </c>
      <c r="L77" t="s">
        <v>81</v>
      </c>
      <c r="M77">
        <f>VLOOKUP(B77,S:X,3,FALSE)</f>
        <v>-1.7</v>
      </c>
      <c r="N77">
        <f>VLOOKUP(D77,S:X,3,FALSE)</f>
        <v>-2.7</v>
      </c>
      <c r="O77">
        <f t="shared" si="8"/>
        <v>-2</v>
      </c>
      <c r="P77">
        <f t="shared" si="9"/>
        <v>5</v>
      </c>
    </row>
    <row r="78" spans="1:16" x14ac:dyDescent="0.35">
      <c r="A78">
        <v>2014</v>
      </c>
      <c r="B78" t="s">
        <v>52</v>
      </c>
      <c r="C78" s="1" t="s">
        <v>13</v>
      </c>
      <c r="D78" s="1" t="s">
        <v>57</v>
      </c>
      <c r="E78" t="s">
        <v>16</v>
      </c>
      <c r="F78" t="s">
        <v>72</v>
      </c>
      <c r="G78">
        <v>20</v>
      </c>
      <c r="H78">
        <v>42</v>
      </c>
      <c r="I78">
        <f t="shared" si="5"/>
        <v>-22</v>
      </c>
      <c r="J78">
        <f t="shared" si="6"/>
        <v>3</v>
      </c>
      <c r="K78" t="str">
        <f t="shared" si="7"/>
        <v>20142042</v>
      </c>
      <c r="L78" t="s">
        <v>82</v>
      </c>
      <c r="M78">
        <f>VLOOKUP(B78,S:X,2,FALSE)</f>
        <v>-0.1</v>
      </c>
      <c r="N78">
        <f>VLOOKUP(D78,S:X,2,FALSE)</f>
        <v>7.8</v>
      </c>
      <c r="O78">
        <f t="shared" si="8"/>
        <v>-4.9000000000000004</v>
      </c>
      <c r="P78">
        <f t="shared" si="9"/>
        <v>-17.100000000000001</v>
      </c>
    </row>
    <row r="79" spans="1:16" x14ac:dyDescent="0.35">
      <c r="A79">
        <v>2018</v>
      </c>
      <c r="B79" t="s">
        <v>53</v>
      </c>
      <c r="C79" s="1" t="s">
        <v>20</v>
      </c>
      <c r="D79" s="1" t="s">
        <v>52</v>
      </c>
      <c r="E79" t="s">
        <v>13</v>
      </c>
      <c r="F79" t="s">
        <v>34</v>
      </c>
      <c r="G79">
        <v>29</v>
      </c>
      <c r="H79">
        <v>26</v>
      </c>
      <c r="I79">
        <f t="shared" si="5"/>
        <v>-3</v>
      </c>
      <c r="J79">
        <f t="shared" si="6"/>
        <v>-3</v>
      </c>
      <c r="K79" t="str">
        <f t="shared" si="7"/>
        <v>20182926</v>
      </c>
      <c r="L79" t="s">
        <v>81</v>
      </c>
      <c r="M79">
        <f>VLOOKUP(B79,S:X,6,FALSE)</f>
        <v>-2</v>
      </c>
      <c r="N79">
        <f>VLOOKUP(D79,S:X,6,FALSE)</f>
        <v>1.5</v>
      </c>
      <c r="O79">
        <f t="shared" si="8"/>
        <v>-6.5</v>
      </c>
      <c r="P79">
        <f t="shared" si="9"/>
        <v>3.5</v>
      </c>
    </row>
    <row r="80" spans="1:16" x14ac:dyDescent="0.35">
      <c r="A80">
        <v>2017</v>
      </c>
      <c r="B80" t="s">
        <v>53</v>
      </c>
      <c r="C80" s="1" t="s">
        <v>20</v>
      </c>
      <c r="D80" s="1" t="s">
        <v>45</v>
      </c>
      <c r="E80" t="s">
        <v>71</v>
      </c>
      <c r="F80" t="s">
        <v>72</v>
      </c>
      <c r="G80">
        <v>23</v>
      </c>
      <c r="H80">
        <v>7</v>
      </c>
      <c r="I80">
        <f t="shared" si="5"/>
        <v>16</v>
      </c>
      <c r="J80">
        <f t="shared" si="6"/>
        <v>3</v>
      </c>
      <c r="K80" t="str">
        <f t="shared" si="7"/>
        <v>2017237</v>
      </c>
      <c r="L80" t="s">
        <v>82</v>
      </c>
      <c r="M80">
        <f>VLOOKUP(B80,S:X,5,FALSE)</f>
        <v>4.0999999999999996</v>
      </c>
      <c r="N80">
        <f>VLOOKUP(D80,S:X,5,FALSE)</f>
        <v>-2.2000000000000002</v>
      </c>
      <c r="O80">
        <f t="shared" si="8"/>
        <v>9.3000000000000007</v>
      </c>
      <c r="P80">
        <f t="shared" si="9"/>
        <v>6.6999999999999993</v>
      </c>
    </row>
    <row r="81" spans="1:16" x14ac:dyDescent="0.35">
      <c r="A81">
        <v>2016</v>
      </c>
      <c r="B81" t="s">
        <v>53</v>
      </c>
      <c r="C81" s="1" t="s">
        <v>20</v>
      </c>
      <c r="D81" s="1" t="s">
        <v>44</v>
      </c>
      <c r="E81" t="s">
        <v>25</v>
      </c>
      <c r="F81" t="s">
        <v>34</v>
      </c>
      <c r="G81">
        <v>16</v>
      </c>
      <c r="H81">
        <v>17</v>
      </c>
      <c r="I81">
        <f t="shared" si="5"/>
        <v>1</v>
      </c>
      <c r="J81">
        <f t="shared" si="6"/>
        <v>-3</v>
      </c>
      <c r="K81" t="str">
        <f t="shared" si="7"/>
        <v>20161617</v>
      </c>
      <c r="L81" t="s">
        <v>82</v>
      </c>
      <c r="M81">
        <f>VLOOKUP(B81,S:X,4,FALSE)</f>
        <v>-4.2</v>
      </c>
      <c r="N81">
        <f>VLOOKUP(D81,S:X,4,FALSE)</f>
        <v>-6.7</v>
      </c>
      <c r="O81">
        <f t="shared" si="8"/>
        <v>-0.5</v>
      </c>
      <c r="P81">
        <f t="shared" si="9"/>
        <v>1.5</v>
      </c>
    </row>
    <row r="82" spans="1:16" x14ac:dyDescent="0.35">
      <c r="A82">
        <v>2015</v>
      </c>
      <c r="B82" t="s">
        <v>53</v>
      </c>
      <c r="C82" s="1" t="s">
        <v>20</v>
      </c>
      <c r="D82" s="1" t="s">
        <v>60</v>
      </c>
      <c r="E82" t="s">
        <v>28</v>
      </c>
      <c r="F82" t="s">
        <v>34</v>
      </c>
      <c r="G82">
        <v>28</v>
      </c>
      <c r="H82">
        <v>23</v>
      </c>
      <c r="I82">
        <f t="shared" si="5"/>
        <v>-5</v>
      </c>
      <c r="J82">
        <f t="shared" si="6"/>
        <v>-3</v>
      </c>
      <c r="K82" t="str">
        <f t="shared" si="7"/>
        <v>20152823</v>
      </c>
      <c r="L82" t="s">
        <v>82</v>
      </c>
      <c r="M82">
        <f>VLOOKUP(B82,S:X,3,FALSE)</f>
        <v>-6.2</v>
      </c>
      <c r="N82">
        <f>VLOOKUP(D82,S:X,3,FALSE)</f>
        <v>1.4</v>
      </c>
      <c r="O82">
        <f t="shared" si="8"/>
        <v>-10.6</v>
      </c>
      <c r="P82">
        <f t="shared" si="9"/>
        <v>5.6</v>
      </c>
    </row>
    <row r="83" spans="1:16" x14ac:dyDescent="0.35">
      <c r="A83">
        <v>2014</v>
      </c>
      <c r="B83" t="s">
        <v>53</v>
      </c>
      <c r="C83" s="1" t="s">
        <v>20</v>
      </c>
      <c r="D83" s="1" t="s">
        <v>52</v>
      </c>
      <c r="E83" t="s">
        <v>13</v>
      </c>
      <c r="F83" t="s">
        <v>34</v>
      </c>
      <c r="G83">
        <v>23</v>
      </c>
      <c r="H83">
        <v>3</v>
      </c>
      <c r="I83">
        <f t="shared" si="5"/>
        <v>-20</v>
      </c>
      <c r="J83">
        <f t="shared" si="6"/>
        <v>-3</v>
      </c>
      <c r="K83" t="str">
        <f t="shared" si="7"/>
        <v>2014233</v>
      </c>
      <c r="L83" t="s">
        <v>82</v>
      </c>
      <c r="M83">
        <f>VLOOKUP(B83,S:X,2,FALSE)</f>
        <v>-11.6</v>
      </c>
      <c r="N83">
        <f>VLOOKUP(D83,S:X,2,FALSE)</f>
        <v>-0.1</v>
      </c>
      <c r="O83">
        <f t="shared" si="8"/>
        <v>-14.5</v>
      </c>
      <c r="P83">
        <f t="shared" si="9"/>
        <v>-5.5</v>
      </c>
    </row>
    <row r="84" spans="1:16" x14ac:dyDescent="0.35">
      <c r="A84">
        <v>2018</v>
      </c>
      <c r="B84" t="s">
        <v>54</v>
      </c>
      <c r="C84" s="1" t="s">
        <v>3</v>
      </c>
      <c r="D84" s="1" t="s">
        <v>61</v>
      </c>
      <c r="E84" t="s">
        <v>32</v>
      </c>
      <c r="F84" t="s">
        <v>34</v>
      </c>
      <c r="G84">
        <v>33</v>
      </c>
      <c r="H84">
        <v>40</v>
      </c>
      <c r="I84">
        <f t="shared" si="5"/>
        <v>7</v>
      </c>
      <c r="J84">
        <f t="shared" si="6"/>
        <v>-3</v>
      </c>
      <c r="K84" t="str">
        <f t="shared" si="7"/>
        <v>20183340</v>
      </c>
      <c r="L84" t="s">
        <v>82</v>
      </c>
      <c r="M84">
        <f>VLOOKUP(B84,S:X,6,FALSE)</f>
        <v>6.1</v>
      </c>
      <c r="N84">
        <f>VLOOKUP(D84,S:X,6,FALSE)</f>
        <v>-6.6</v>
      </c>
      <c r="O84">
        <f t="shared" si="8"/>
        <v>9.6999999999999993</v>
      </c>
      <c r="P84">
        <f t="shared" si="9"/>
        <v>-2.6999999999999993</v>
      </c>
    </row>
    <row r="85" spans="1:16" x14ac:dyDescent="0.35">
      <c r="A85">
        <v>2017</v>
      </c>
      <c r="B85" t="s">
        <v>54</v>
      </c>
      <c r="C85" s="1" t="s">
        <v>3</v>
      </c>
      <c r="D85" s="1" t="s">
        <v>59</v>
      </c>
      <c r="E85" t="s">
        <v>12</v>
      </c>
      <c r="F85" t="s">
        <v>34</v>
      </c>
      <c r="G85">
        <v>12</v>
      </c>
      <c r="H85">
        <v>9</v>
      </c>
      <c r="I85">
        <f t="shared" si="5"/>
        <v>-3</v>
      </c>
      <c r="J85">
        <f t="shared" si="6"/>
        <v>-3</v>
      </c>
      <c r="K85" t="str">
        <f t="shared" si="7"/>
        <v>2017129</v>
      </c>
      <c r="L85" t="s">
        <v>82</v>
      </c>
      <c r="M85">
        <f>VLOOKUP(B85,S:X,5,FALSE)</f>
        <v>3.4</v>
      </c>
      <c r="N85">
        <f>VLOOKUP(D85,S:X,5,FALSE)</f>
        <v>-4.4000000000000004</v>
      </c>
      <c r="O85">
        <f t="shared" si="8"/>
        <v>4.8000000000000007</v>
      </c>
      <c r="P85">
        <f t="shared" si="9"/>
        <v>-7.8000000000000007</v>
      </c>
    </row>
    <row r="86" spans="1:16" x14ac:dyDescent="0.35">
      <c r="A86">
        <v>2016</v>
      </c>
      <c r="B86" t="s">
        <v>54</v>
      </c>
      <c r="C86" s="1" t="s">
        <v>3</v>
      </c>
      <c r="D86" s="1" t="s">
        <v>61</v>
      </c>
      <c r="E86" t="s">
        <v>32</v>
      </c>
      <c r="F86" t="s">
        <v>34</v>
      </c>
      <c r="G86">
        <v>10</v>
      </c>
      <c r="H86">
        <v>26</v>
      </c>
      <c r="I86">
        <f t="shared" si="5"/>
        <v>16</v>
      </c>
      <c r="J86">
        <f t="shared" si="6"/>
        <v>-3</v>
      </c>
      <c r="K86" t="str">
        <f t="shared" si="7"/>
        <v>20161026</v>
      </c>
      <c r="L86" t="s">
        <v>82</v>
      </c>
      <c r="M86">
        <f>VLOOKUP(B86,S:X,4,FALSE)</f>
        <v>4.9000000000000004</v>
      </c>
      <c r="N86">
        <f>VLOOKUP(D86,S:X,4,FALSE)</f>
        <v>1.8</v>
      </c>
      <c r="O86">
        <f t="shared" si="8"/>
        <v>0.10000000000000031</v>
      </c>
      <c r="P86">
        <f t="shared" si="9"/>
        <v>15.9</v>
      </c>
    </row>
    <row r="87" spans="1:16" x14ac:dyDescent="0.35">
      <c r="A87">
        <v>2015</v>
      </c>
      <c r="B87" t="s">
        <v>54</v>
      </c>
      <c r="C87" s="1" t="s">
        <v>3</v>
      </c>
      <c r="D87" s="1" t="s">
        <v>48</v>
      </c>
      <c r="E87" t="s">
        <v>11</v>
      </c>
      <c r="F87" t="s">
        <v>34</v>
      </c>
      <c r="G87">
        <v>13</v>
      </c>
      <c r="H87">
        <v>29</v>
      </c>
      <c r="I87">
        <f t="shared" si="5"/>
        <v>16</v>
      </c>
      <c r="J87">
        <f t="shared" si="6"/>
        <v>-3</v>
      </c>
      <c r="K87" t="str">
        <f t="shared" si="7"/>
        <v>20151329</v>
      </c>
      <c r="L87" t="s">
        <v>82</v>
      </c>
      <c r="M87">
        <f>VLOOKUP(B87,S:X,3,FALSE)</f>
        <v>6.7</v>
      </c>
      <c r="N87">
        <f>VLOOKUP(D87,S:X,3,FALSE)</f>
        <v>6.1</v>
      </c>
      <c r="O87">
        <f t="shared" si="8"/>
        <v>-2.3999999999999995</v>
      </c>
      <c r="P87">
        <f t="shared" si="9"/>
        <v>18.399999999999999</v>
      </c>
    </row>
    <row r="88" spans="1:16" x14ac:dyDescent="0.35">
      <c r="A88">
        <v>2014</v>
      </c>
      <c r="B88" t="s">
        <v>54</v>
      </c>
      <c r="C88" s="1" t="s">
        <v>3</v>
      </c>
      <c r="D88" s="1" t="s">
        <v>70</v>
      </c>
      <c r="E88" t="s">
        <v>4</v>
      </c>
      <c r="F88" t="s">
        <v>34</v>
      </c>
      <c r="G88">
        <v>20</v>
      </c>
      <c r="H88">
        <v>23</v>
      </c>
      <c r="I88">
        <f t="shared" si="5"/>
        <v>3</v>
      </c>
      <c r="J88">
        <f t="shared" si="6"/>
        <v>-3</v>
      </c>
      <c r="K88" t="str">
        <f t="shared" si="7"/>
        <v>20142023</v>
      </c>
      <c r="L88" t="s">
        <v>82</v>
      </c>
      <c r="M88">
        <f>VLOOKUP(B88,S:X,2,FALSE)</f>
        <v>3.6</v>
      </c>
      <c r="N88">
        <f>VLOOKUP(D88,S:X,2,FALSE)</f>
        <v>-1.2</v>
      </c>
      <c r="O88">
        <f t="shared" si="8"/>
        <v>1.8</v>
      </c>
      <c r="P88">
        <f t="shared" si="9"/>
        <v>1.2</v>
      </c>
    </row>
    <row r="89" spans="1:16" x14ac:dyDescent="0.35">
      <c r="A89">
        <v>2018</v>
      </c>
      <c r="B89" t="s">
        <v>69</v>
      </c>
      <c r="C89" s="1" t="s">
        <v>5</v>
      </c>
      <c r="D89" s="1" t="s">
        <v>64</v>
      </c>
      <c r="E89" t="s">
        <v>15</v>
      </c>
      <c r="F89" t="s">
        <v>34</v>
      </c>
      <c r="G89">
        <v>17</v>
      </c>
      <c r="H89">
        <v>25</v>
      </c>
      <c r="I89">
        <f t="shared" si="5"/>
        <v>8</v>
      </c>
      <c r="J89">
        <f t="shared" si="6"/>
        <v>-3</v>
      </c>
      <c r="K89" t="str">
        <f t="shared" si="7"/>
        <v>20181725</v>
      </c>
      <c r="L89" t="s">
        <v>82</v>
      </c>
      <c r="M89">
        <f>VLOOKUP(B89,S:X,6,FALSE)</f>
        <v>4.2</v>
      </c>
      <c r="N89">
        <f>VLOOKUP(D89,S:X,6,FALSE)</f>
        <v>2.6</v>
      </c>
      <c r="O89">
        <f t="shared" si="8"/>
        <v>-1.4</v>
      </c>
      <c r="P89">
        <f t="shared" si="9"/>
        <v>9.4</v>
      </c>
    </row>
    <row r="90" spans="1:16" x14ac:dyDescent="0.35">
      <c r="A90">
        <v>2017</v>
      </c>
      <c r="B90" t="s">
        <v>69</v>
      </c>
      <c r="C90" s="1" t="s">
        <v>5</v>
      </c>
      <c r="D90" s="1" t="s">
        <v>53</v>
      </c>
      <c r="E90" t="s">
        <v>20</v>
      </c>
      <c r="F90" t="s">
        <v>34</v>
      </c>
      <c r="G90">
        <v>17</v>
      </c>
      <c r="H90">
        <v>20</v>
      </c>
      <c r="I90">
        <f t="shared" si="5"/>
        <v>3</v>
      </c>
      <c r="J90">
        <f t="shared" si="6"/>
        <v>-3</v>
      </c>
      <c r="K90" t="str">
        <f t="shared" si="7"/>
        <v>20171720</v>
      </c>
      <c r="L90" t="s">
        <v>82</v>
      </c>
      <c r="M90">
        <f>VLOOKUP(B90,S:X,5,FALSE)</f>
        <v>2.2000000000000002</v>
      </c>
      <c r="N90">
        <f>VLOOKUP(D90,S:X,5,FALSE)</f>
        <v>4.0999999999999996</v>
      </c>
      <c r="O90">
        <f t="shared" si="8"/>
        <v>-4.8999999999999995</v>
      </c>
      <c r="P90">
        <f t="shared" si="9"/>
        <v>7.8999999999999995</v>
      </c>
    </row>
    <row r="91" spans="1:16" x14ac:dyDescent="0.35">
      <c r="A91">
        <v>2016</v>
      </c>
      <c r="B91" t="s">
        <v>69</v>
      </c>
      <c r="C91" s="1" t="s">
        <v>5</v>
      </c>
      <c r="D91" s="1" t="s">
        <v>51</v>
      </c>
      <c r="E91" t="s">
        <v>10</v>
      </c>
      <c r="F91" t="s">
        <v>34</v>
      </c>
      <c r="G91">
        <v>13</v>
      </c>
      <c r="H91">
        <v>21</v>
      </c>
      <c r="I91">
        <f t="shared" si="5"/>
        <v>8</v>
      </c>
      <c r="J91">
        <f t="shared" si="6"/>
        <v>-3</v>
      </c>
      <c r="K91" t="str">
        <f t="shared" si="7"/>
        <v>20161321</v>
      </c>
      <c r="L91" t="s">
        <v>82</v>
      </c>
      <c r="M91">
        <f>VLOOKUP(B91,S:X,4,FALSE)</f>
        <v>-0.4</v>
      </c>
      <c r="N91">
        <f>VLOOKUP(D91,S:X,4,FALSE)</f>
        <v>-1.7</v>
      </c>
      <c r="O91">
        <f t="shared" si="8"/>
        <v>-1.7</v>
      </c>
      <c r="P91">
        <f t="shared" si="9"/>
        <v>9.6999999999999993</v>
      </c>
    </row>
    <row r="92" spans="1:16" x14ac:dyDescent="0.35">
      <c r="A92">
        <v>2015</v>
      </c>
      <c r="B92" t="s">
        <v>69</v>
      </c>
      <c r="C92" s="1" t="s">
        <v>5</v>
      </c>
      <c r="D92" s="1" t="s">
        <v>54</v>
      </c>
      <c r="E92" t="s">
        <v>3</v>
      </c>
      <c r="F92" t="s">
        <v>72</v>
      </c>
      <c r="G92">
        <v>3</v>
      </c>
      <c r="H92">
        <v>33</v>
      </c>
      <c r="I92">
        <f t="shared" si="5"/>
        <v>-30</v>
      </c>
      <c r="J92">
        <f t="shared" si="6"/>
        <v>3</v>
      </c>
      <c r="K92" t="str">
        <f t="shared" si="7"/>
        <v>2015333</v>
      </c>
      <c r="L92" t="s">
        <v>82</v>
      </c>
      <c r="M92">
        <f>VLOOKUP(B92,S:X,3,FALSE)</f>
        <v>-1.5</v>
      </c>
      <c r="N92">
        <f>VLOOKUP(D92,S:X,3,FALSE)</f>
        <v>6.7</v>
      </c>
      <c r="O92">
        <f t="shared" si="8"/>
        <v>-5.2</v>
      </c>
      <c r="P92">
        <f t="shared" si="9"/>
        <v>-24.8</v>
      </c>
    </row>
    <row r="93" spans="1:16" x14ac:dyDescent="0.35">
      <c r="A93">
        <v>2014</v>
      </c>
      <c r="B93" t="s">
        <v>69</v>
      </c>
      <c r="C93" s="1" t="s">
        <v>5</v>
      </c>
      <c r="D93" s="1" t="s">
        <v>61</v>
      </c>
      <c r="E93" t="s">
        <v>32</v>
      </c>
      <c r="F93" t="s">
        <v>72</v>
      </c>
      <c r="G93">
        <v>13</v>
      </c>
      <c r="H93">
        <v>6</v>
      </c>
      <c r="I93">
        <f t="shared" si="5"/>
        <v>7</v>
      </c>
      <c r="J93">
        <f t="shared" si="6"/>
        <v>3</v>
      </c>
      <c r="K93" t="str">
        <f t="shared" si="7"/>
        <v>2014136</v>
      </c>
      <c r="L93" t="s">
        <v>82</v>
      </c>
      <c r="M93">
        <f>VLOOKUP(B93,S:X,2,FALSE)</f>
        <v>2.1</v>
      </c>
      <c r="N93">
        <f>VLOOKUP(D93,S:X,2,FALSE)</f>
        <v>-6.5</v>
      </c>
      <c r="O93">
        <f t="shared" si="8"/>
        <v>11.6</v>
      </c>
      <c r="P93">
        <f t="shared" si="9"/>
        <v>-4.5999999999999996</v>
      </c>
    </row>
    <row r="94" spans="1:16" x14ac:dyDescent="0.35">
      <c r="A94">
        <v>2018</v>
      </c>
      <c r="B94" t="s">
        <v>70</v>
      </c>
      <c r="C94" s="1" t="s">
        <v>4</v>
      </c>
      <c r="D94" s="1" t="s">
        <v>49</v>
      </c>
      <c r="E94" t="s">
        <v>8</v>
      </c>
      <c r="F94" t="s">
        <v>34</v>
      </c>
      <c r="G94">
        <v>16</v>
      </c>
      <c r="H94">
        <v>30</v>
      </c>
      <c r="I94">
        <f t="shared" si="5"/>
        <v>14</v>
      </c>
      <c r="J94">
        <f t="shared" si="6"/>
        <v>-3</v>
      </c>
      <c r="K94" t="str">
        <f t="shared" si="7"/>
        <v>20181630</v>
      </c>
      <c r="L94" t="s">
        <v>82</v>
      </c>
      <c r="M94">
        <f>VLOOKUP(B94,S:X,6,FALSE)</f>
        <v>6.8</v>
      </c>
      <c r="N94">
        <f>VLOOKUP(D94,S:X,6,FALSE)</f>
        <v>-2</v>
      </c>
      <c r="O94">
        <f t="shared" si="8"/>
        <v>5.8</v>
      </c>
      <c r="P94">
        <f t="shared" si="9"/>
        <v>8.1999999999999993</v>
      </c>
    </row>
    <row r="95" spans="1:16" x14ac:dyDescent="0.35">
      <c r="A95">
        <v>2017</v>
      </c>
      <c r="B95" t="s">
        <v>70</v>
      </c>
      <c r="C95" s="1" t="s">
        <v>4</v>
      </c>
      <c r="D95" s="1" t="s">
        <v>59</v>
      </c>
      <c r="E95" t="s">
        <v>12</v>
      </c>
      <c r="F95" t="s">
        <v>34</v>
      </c>
      <c r="G95">
        <v>17</v>
      </c>
      <c r="H95">
        <v>51</v>
      </c>
      <c r="I95">
        <f t="shared" si="5"/>
        <v>34</v>
      </c>
      <c r="J95">
        <f t="shared" si="6"/>
        <v>-3</v>
      </c>
      <c r="K95" t="str">
        <f t="shared" si="7"/>
        <v>20171751</v>
      </c>
      <c r="L95" t="s">
        <v>81</v>
      </c>
      <c r="M95">
        <f>VLOOKUP(B95,S:X,5,FALSE)</f>
        <v>3</v>
      </c>
      <c r="N95">
        <f>VLOOKUP(D95,S:X,5,FALSE)</f>
        <v>-4.4000000000000004</v>
      </c>
      <c r="O95">
        <f t="shared" si="8"/>
        <v>4.4000000000000004</v>
      </c>
      <c r="P95">
        <f t="shared" si="9"/>
        <v>29.6</v>
      </c>
    </row>
    <row r="96" spans="1:16" x14ac:dyDescent="0.35">
      <c r="A96">
        <v>2016</v>
      </c>
      <c r="B96" t="s">
        <v>70</v>
      </c>
      <c r="C96" s="1" t="s">
        <v>4</v>
      </c>
      <c r="D96" s="1" t="s">
        <v>43</v>
      </c>
      <c r="E96" t="s">
        <v>14</v>
      </c>
      <c r="F96" t="s">
        <v>72</v>
      </c>
      <c r="G96">
        <v>10</v>
      </c>
      <c r="H96">
        <v>13</v>
      </c>
      <c r="I96">
        <f t="shared" si="5"/>
        <v>-3</v>
      </c>
      <c r="J96">
        <f t="shared" si="6"/>
        <v>3</v>
      </c>
      <c r="K96" t="str">
        <f t="shared" si="7"/>
        <v>20161013</v>
      </c>
      <c r="L96" t="s">
        <v>82</v>
      </c>
      <c r="M96">
        <f>VLOOKUP(B96,S:X,4,FALSE)</f>
        <v>-7.6</v>
      </c>
      <c r="N96">
        <f>VLOOKUP(D96,S:X,4,FALSE)</f>
        <v>0.1</v>
      </c>
      <c r="O96">
        <f t="shared" si="8"/>
        <v>-4.6999999999999993</v>
      </c>
      <c r="P96">
        <f t="shared" si="9"/>
        <v>1.6999999999999993</v>
      </c>
    </row>
    <row r="97" spans="1:16" x14ac:dyDescent="0.35">
      <c r="A97">
        <v>2015</v>
      </c>
      <c r="B97" t="s">
        <v>70</v>
      </c>
      <c r="C97" s="1" t="s">
        <v>4</v>
      </c>
      <c r="D97" s="1" t="s">
        <v>46</v>
      </c>
      <c r="E97" t="s">
        <v>17</v>
      </c>
      <c r="F97" t="s">
        <v>72</v>
      </c>
      <c r="G97">
        <v>24</v>
      </c>
      <c r="H97">
        <v>6</v>
      </c>
      <c r="I97">
        <f t="shared" si="5"/>
        <v>18</v>
      </c>
      <c r="J97">
        <f t="shared" si="6"/>
        <v>3</v>
      </c>
      <c r="K97" t="str">
        <f t="shared" si="7"/>
        <v>2015246</v>
      </c>
      <c r="L97" t="s">
        <v>82</v>
      </c>
      <c r="M97">
        <f>VLOOKUP(B97,S:X,3,FALSE)</f>
        <v>-1.2</v>
      </c>
      <c r="N97">
        <f>VLOOKUP(D97,S:X,3,FALSE)</f>
        <v>-6</v>
      </c>
      <c r="O97">
        <f t="shared" si="8"/>
        <v>7.8</v>
      </c>
      <c r="P97">
        <f t="shared" si="9"/>
        <v>10.199999999999999</v>
      </c>
    </row>
    <row r="98" spans="1:16" x14ac:dyDescent="0.35">
      <c r="A98">
        <v>2014</v>
      </c>
      <c r="B98" t="s">
        <v>70</v>
      </c>
      <c r="C98" s="1" t="s">
        <v>4</v>
      </c>
      <c r="D98" s="1" t="s">
        <v>62</v>
      </c>
      <c r="E98" t="s">
        <v>74</v>
      </c>
      <c r="F98" t="s">
        <v>34</v>
      </c>
      <c r="G98">
        <v>34</v>
      </c>
      <c r="H98">
        <v>28</v>
      </c>
      <c r="I98">
        <f t="shared" si="5"/>
        <v>-6</v>
      </c>
      <c r="J98">
        <f t="shared" si="6"/>
        <v>-3</v>
      </c>
      <c r="K98" t="str">
        <f t="shared" si="7"/>
        <v>20143428</v>
      </c>
      <c r="L98" t="s">
        <v>82</v>
      </c>
      <c r="M98">
        <f>VLOOKUP(B98,S:X,2,FALSE)</f>
        <v>-1.2</v>
      </c>
      <c r="N98">
        <f>VLOOKUP(D98,S:X,2,FALSE)</f>
        <v>1.9</v>
      </c>
      <c r="O98">
        <f t="shared" si="8"/>
        <v>-6.1</v>
      </c>
      <c r="P98">
        <f t="shared" si="9"/>
        <v>9.9999999999999645E-2</v>
      </c>
    </row>
    <row r="99" spans="1:16" x14ac:dyDescent="0.35">
      <c r="A99">
        <v>2018</v>
      </c>
      <c r="B99" t="s">
        <v>55</v>
      </c>
      <c r="C99" s="1" t="s">
        <v>27</v>
      </c>
      <c r="D99" s="1" t="s">
        <v>52</v>
      </c>
      <c r="E99" t="s">
        <v>13</v>
      </c>
      <c r="F99" t="s">
        <v>34</v>
      </c>
      <c r="G99">
        <v>27</v>
      </c>
      <c r="H99">
        <v>24</v>
      </c>
      <c r="I99">
        <f t="shared" si="5"/>
        <v>-3</v>
      </c>
      <c r="J99">
        <f t="shared" si="6"/>
        <v>-3</v>
      </c>
      <c r="K99" t="str">
        <f t="shared" si="7"/>
        <v>20182724</v>
      </c>
      <c r="L99" t="s">
        <v>82</v>
      </c>
      <c r="M99">
        <f>VLOOKUP(B99,S:X,6,FALSE)</f>
        <v>-6.2</v>
      </c>
      <c r="N99">
        <f>VLOOKUP(D99,S:X,6,FALSE)</f>
        <v>1.5</v>
      </c>
      <c r="O99">
        <f t="shared" si="8"/>
        <v>-10.7</v>
      </c>
      <c r="P99">
        <f t="shared" si="9"/>
        <v>7.6999999999999993</v>
      </c>
    </row>
    <row r="100" spans="1:16" x14ac:dyDescent="0.35">
      <c r="A100">
        <v>2016</v>
      </c>
      <c r="B100" t="s">
        <v>55</v>
      </c>
      <c r="C100" s="1" t="s">
        <v>27</v>
      </c>
      <c r="D100" s="1" t="s">
        <v>60</v>
      </c>
      <c r="E100" t="s">
        <v>28</v>
      </c>
      <c r="F100" t="s">
        <v>72</v>
      </c>
      <c r="G100">
        <v>27</v>
      </c>
      <c r="H100">
        <v>23</v>
      </c>
      <c r="I100">
        <f t="shared" si="5"/>
        <v>4</v>
      </c>
      <c r="J100">
        <f t="shared" si="6"/>
        <v>3</v>
      </c>
      <c r="K100" t="str">
        <f t="shared" si="7"/>
        <v>20162723</v>
      </c>
      <c r="L100" t="s">
        <v>82</v>
      </c>
      <c r="M100">
        <f>VLOOKUP(B100,S:X,4,FALSE)</f>
        <v>-1.7</v>
      </c>
      <c r="N100">
        <f>VLOOKUP(D100,S:X,4,FALSE)</f>
        <v>-5.7</v>
      </c>
      <c r="O100">
        <f t="shared" si="8"/>
        <v>7</v>
      </c>
      <c r="P100">
        <f t="shared" si="9"/>
        <v>-3</v>
      </c>
    </row>
    <row r="101" spans="1:16" x14ac:dyDescent="0.35">
      <c r="A101">
        <v>2015</v>
      </c>
      <c r="B101" t="s">
        <v>55</v>
      </c>
      <c r="C101" s="1" t="s">
        <v>27</v>
      </c>
      <c r="D101" s="1" t="s">
        <v>66</v>
      </c>
      <c r="E101" t="s">
        <v>1</v>
      </c>
      <c r="F101" t="s">
        <v>34</v>
      </c>
      <c r="G101">
        <v>10</v>
      </c>
      <c r="H101">
        <v>38</v>
      </c>
      <c r="I101">
        <f t="shared" si="5"/>
        <v>28</v>
      </c>
      <c r="J101">
        <f t="shared" si="6"/>
        <v>-3</v>
      </c>
      <c r="K101" t="str">
        <f t="shared" si="7"/>
        <v>20151038</v>
      </c>
      <c r="L101" t="s">
        <v>82</v>
      </c>
      <c r="M101">
        <f>VLOOKUP(B101,S:X,3,FALSE)</f>
        <v>-2.2999999999999998</v>
      </c>
      <c r="N101">
        <f>VLOOKUP(D101,S:X,3,FALSE)</f>
        <v>-7.9</v>
      </c>
      <c r="O101">
        <f t="shared" si="8"/>
        <v>2.6000000000000005</v>
      </c>
      <c r="P101">
        <f t="shared" si="9"/>
        <v>25.4</v>
      </c>
    </row>
    <row r="102" spans="1:16" x14ac:dyDescent="0.35">
      <c r="A102">
        <v>2014</v>
      </c>
      <c r="B102" t="s">
        <v>55</v>
      </c>
      <c r="C102" s="1" t="s">
        <v>27</v>
      </c>
      <c r="D102" s="1" t="s">
        <v>50</v>
      </c>
      <c r="E102" t="s">
        <v>26</v>
      </c>
      <c r="F102" t="s">
        <v>72</v>
      </c>
      <c r="G102">
        <v>24</v>
      </c>
      <c r="H102">
        <v>27</v>
      </c>
      <c r="I102">
        <f t="shared" si="5"/>
        <v>-3</v>
      </c>
      <c r="J102">
        <f t="shared" si="6"/>
        <v>3</v>
      </c>
      <c r="K102" t="str">
        <f t="shared" si="7"/>
        <v>20142427</v>
      </c>
      <c r="L102" t="s">
        <v>82</v>
      </c>
      <c r="M102">
        <f>VLOOKUP(B102,S:X,2,FALSE)</f>
        <v>-1</v>
      </c>
      <c r="N102">
        <f>VLOOKUP(D102,S:X,2,FALSE)</f>
        <v>1.7</v>
      </c>
      <c r="O102">
        <f t="shared" si="8"/>
        <v>0.30000000000000004</v>
      </c>
      <c r="P102">
        <f t="shared" si="9"/>
        <v>-3.3</v>
      </c>
    </row>
    <row r="103" spans="1:16" x14ac:dyDescent="0.35">
      <c r="A103">
        <v>2018</v>
      </c>
      <c r="B103" t="s">
        <v>56</v>
      </c>
      <c r="C103" s="1" t="s">
        <v>23</v>
      </c>
      <c r="D103" s="1" t="s">
        <v>44</v>
      </c>
      <c r="E103" t="s">
        <v>25</v>
      </c>
      <c r="F103" t="s">
        <v>34</v>
      </c>
      <c r="G103">
        <v>25</v>
      </c>
      <c r="H103">
        <v>20</v>
      </c>
      <c r="I103">
        <f t="shared" si="5"/>
        <v>-5</v>
      </c>
      <c r="J103">
        <f t="shared" si="6"/>
        <v>-3</v>
      </c>
      <c r="K103" t="str">
        <f t="shared" si="7"/>
        <v>20182520</v>
      </c>
      <c r="L103" t="s">
        <v>82</v>
      </c>
      <c r="M103">
        <f>VLOOKUP(B103,S:X,6,FALSE)</f>
        <v>2.2999999999999998</v>
      </c>
      <c r="N103">
        <f>VLOOKUP(D103,S:X,6,FALSE)</f>
        <v>3.4</v>
      </c>
      <c r="O103">
        <f t="shared" si="8"/>
        <v>-4.0999999999999996</v>
      </c>
      <c r="P103">
        <f t="shared" si="9"/>
        <v>-0.90000000000000036</v>
      </c>
    </row>
    <row r="104" spans="1:16" x14ac:dyDescent="0.35">
      <c r="A104">
        <v>2017</v>
      </c>
      <c r="B104" t="s">
        <v>56</v>
      </c>
      <c r="C104" s="1" t="s">
        <v>23</v>
      </c>
      <c r="D104" s="1" t="s">
        <v>67</v>
      </c>
      <c r="E104" t="s">
        <v>31</v>
      </c>
      <c r="F104" t="s">
        <v>34</v>
      </c>
      <c r="G104">
        <v>30</v>
      </c>
      <c r="H104">
        <v>38</v>
      </c>
      <c r="I104">
        <f t="shared" si="5"/>
        <v>8</v>
      </c>
      <c r="J104">
        <f t="shared" si="6"/>
        <v>-3</v>
      </c>
      <c r="K104" t="str">
        <f t="shared" si="7"/>
        <v>20173038</v>
      </c>
      <c r="L104" t="s">
        <v>82</v>
      </c>
      <c r="M104">
        <f>VLOOKUP(B104,S:X,5,FALSE)</f>
        <v>4.5999999999999996</v>
      </c>
      <c r="N104">
        <f>VLOOKUP(D104,S:X,5,FALSE)</f>
        <v>-1.6</v>
      </c>
      <c r="O104">
        <f t="shared" si="8"/>
        <v>3.1999999999999997</v>
      </c>
      <c r="P104">
        <f t="shared" si="9"/>
        <v>4.8000000000000007</v>
      </c>
    </row>
    <row r="105" spans="1:16" x14ac:dyDescent="0.35">
      <c r="A105">
        <v>2016</v>
      </c>
      <c r="B105" t="s">
        <v>56</v>
      </c>
      <c r="C105" s="1" t="s">
        <v>23</v>
      </c>
      <c r="D105" s="1" t="s">
        <v>62</v>
      </c>
      <c r="E105" t="s">
        <v>74</v>
      </c>
      <c r="F105" t="s">
        <v>34</v>
      </c>
      <c r="G105">
        <v>21</v>
      </c>
      <c r="H105">
        <v>10</v>
      </c>
      <c r="I105">
        <f t="shared" si="5"/>
        <v>-11</v>
      </c>
      <c r="J105">
        <f t="shared" si="6"/>
        <v>-3</v>
      </c>
      <c r="K105" t="str">
        <f t="shared" si="7"/>
        <v>20162110</v>
      </c>
      <c r="L105" t="s">
        <v>82</v>
      </c>
      <c r="M105">
        <f>VLOOKUP(B105,S:X,4,FALSE)</f>
        <v>0.6</v>
      </c>
      <c r="N105">
        <f>VLOOKUP(D105,S:X,4,FALSE)</f>
        <v>1.2</v>
      </c>
      <c r="O105">
        <f t="shared" si="8"/>
        <v>-3.5999999999999996</v>
      </c>
      <c r="P105">
        <f t="shared" si="9"/>
        <v>-7.4</v>
      </c>
    </row>
    <row r="106" spans="1:16" x14ac:dyDescent="0.35">
      <c r="A106">
        <v>2015</v>
      </c>
      <c r="B106" t="s">
        <v>56</v>
      </c>
      <c r="C106" s="1" t="s">
        <v>23</v>
      </c>
      <c r="D106" s="1" t="s">
        <v>54</v>
      </c>
      <c r="E106" t="s">
        <v>3</v>
      </c>
      <c r="F106" t="s">
        <v>72</v>
      </c>
      <c r="G106">
        <v>16</v>
      </c>
      <c r="H106">
        <v>10</v>
      </c>
      <c r="I106">
        <f t="shared" si="5"/>
        <v>6</v>
      </c>
      <c r="J106">
        <f t="shared" si="6"/>
        <v>3</v>
      </c>
      <c r="K106" t="str">
        <f t="shared" si="7"/>
        <v>20151610</v>
      </c>
      <c r="L106" t="s">
        <v>82</v>
      </c>
      <c r="M106">
        <f>VLOOKUP(B106,S:X,3,FALSE)</f>
        <v>3.4</v>
      </c>
      <c r="N106">
        <f>VLOOKUP(D106,S:X,3,FALSE)</f>
        <v>6.7</v>
      </c>
      <c r="O106">
        <f t="shared" si="8"/>
        <v>-0.29999999999999982</v>
      </c>
      <c r="P106">
        <f t="shared" si="9"/>
        <v>6.3</v>
      </c>
    </row>
    <row r="107" spans="1:16" x14ac:dyDescent="0.35">
      <c r="A107">
        <v>2014</v>
      </c>
      <c r="B107" t="s">
        <v>56</v>
      </c>
      <c r="C107" s="1" t="s">
        <v>23</v>
      </c>
      <c r="D107" s="1" t="s">
        <v>86</v>
      </c>
      <c r="E107" t="s">
        <v>25</v>
      </c>
      <c r="F107" t="s">
        <v>34</v>
      </c>
      <c r="G107">
        <v>21</v>
      </c>
      <c r="H107">
        <v>13</v>
      </c>
      <c r="I107">
        <f t="shared" si="5"/>
        <v>-8</v>
      </c>
      <c r="J107">
        <f t="shared" si="6"/>
        <v>-3</v>
      </c>
      <c r="K107" t="str">
        <f t="shared" si="7"/>
        <v>20142113</v>
      </c>
      <c r="L107" t="s">
        <v>82</v>
      </c>
      <c r="M107">
        <f>VLOOKUP(B107,S:X,2,FALSE)</f>
        <v>-4</v>
      </c>
      <c r="N107">
        <f>VLOOKUP(D107,S:X,2,FALSE)</f>
        <v>-1.8</v>
      </c>
      <c r="O107">
        <f t="shared" si="8"/>
        <v>-5.2</v>
      </c>
      <c r="P107">
        <f t="shared" si="9"/>
        <v>-2.8</v>
      </c>
    </row>
    <row r="108" spans="1:16" x14ac:dyDescent="0.35">
      <c r="A108">
        <v>2018</v>
      </c>
      <c r="B108" t="s">
        <v>57</v>
      </c>
      <c r="C108" s="1" t="s">
        <v>16</v>
      </c>
      <c r="D108" s="1" t="s">
        <v>60</v>
      </c>
      <c r="E108" t="s">
        <v>28</v>
      </c>
      <c r="F108" t="s">
        <v>34</v>
      </c>
      <c r="G108">
        <v>13</v>
      </c>
      <c r="H108">
        <v>27</v>
      </c>
      <c r="I108">
        <f t="shared" si="5"/>
        <v>14</v>
      </c>
      <c r="J108">
        <f t="shared" si="6"/>
        <v>-3</v>
      </c>
      <c r="K108" t="str">
        <f t="shared" si="7"/>
        <v>20181327</v>
      </c>
      <c r="L108" t="s">
        <v>81</v>
      </c>
      <c r="M108">
        <f>VLOOKUP(B108,S:X,6,FALSE)</f>
        <v>6.7</v>
      </c>
      <c r="N108">
        <f>VLOOKUP(D108,S:X,6,FALSE)</f>
        <v>-6.2</v>
      </c>
      <c r="O108">
        <f t="shared" si="8"/>
        <v>9.9</v>
      </c>
      <c r="P108">
        <f t="shared" si="9"/>
        <v>4.0999999999999996</v>
      </c>
    </row>
    <row r="109" spans="1:16" x14ac:dyDescent="0.35">
      <c r="A109">
        <v>2017</v>
      </c>
      <c r="B109" t="s">
        <v>57</v>
      </c>
      <c r="C109" s="1" t="s">
        <v>16</v>
      </c>
      <c r="D109" s="1" t="s">
        <v>48</v>
      </c>
      <c r="E109" t="s">
        <v>11</v>
      </c>
      <c r="F109" t="s">
        <v>34</v>
      </c>
      <c r="G109">
        <v>16</v>
      </c>
      <c r="H109">
        <v>41</v>
      </c>
      <c r="I109">
        <f t="shared" si="5"/>
        <v>25</v>
      </c>
      <c r="J109">
        <f t="shared" si="6"/>
        <v>-3</v>
      </c>
      <c r="K109" t="str">
        <f t="shared" si="7"/>
        <v>20171641</v>
      </c>
      <c r="L109" t="s">
        <v>82</v>
      </c>
      <c r="M109">
        <f>VLOOKUP(B109,S:X,5,FALSE)</f>
        <v>8.6</v>
      </c>
      <c r="N109">
        <f>VLOOKUP(D109,S:X,5,FALSE)</f>
        <v>-3.2</v>
      </c>
      <c r="O109">
        <f t="shared" si="8"/>
        <v>8.8000000000000007</v>
      </c>
      <c r="P109">
        <f t="shared" si="9"/>
        <v>16.2</v>
      </c>
    </row>
    <row r="110" spans="1:16" x14ac:dyDescent="0.35">
      <c r="A110">
        <v>2016</v>
      </c>
      <c r="B110" t="s">
        <v>57</v>
      </c>
      <c r="C110" s="1" t="s">
        <v>16</v>
      </c>
      <c r="D110" s="1" t="s">
        <v>64</v>
      </c>
      <c r="E110" t="s">
        <v>15</v>
      </c>
      <c r="F110" t="s">
        <v>72</v>
      </c>
      <c r="G110">
        <v>24</v>
      </c>
      <c r="H110">
        <v>31</v>
      </c>
      <c r="I110">
        <f t="shared" si="5"/>
        <v>-7</v>
      </c>
      <c r="J110">
        <f t="shared" si="6"/>
        <v>3</v>
      </c>
      <c r="K110" t="str">
        <f t="shared" si="7"/>
        <v>20162431</v>
      </c>
      <c r="L110" t="s">
        <v>82</v>
      </c>
      <c r="M110">
        <f>VLOOKUP(B110,S:X,4,FALSE)</f>
        <v>10</v>
      </c>
      <c r="N110">
        <f>VLOOKUP(D110,S:X,4,FALSE)</f>
        <v>-8.6</v>
      </c>
      <c r="O110">
        <f t="shared" si="8"/>
        <v>21.6</v>
      </c>
      <c r="P110">
        <f t="shared" si="9"/>
        <v>-28.6</v>
      </c>
    </row>
    <row r="111" spans="1:16" x14ac:dyDescent="0.35">
      <c r="A111">
        <v>2015</v>
      </c>
      <c r="B111" t="s">
        <v>57</v>
      </c>
      <c r="C111" s="1" t="s">
        <v>16</v>
      </c>
      <c r="D111" s="1" t="s">
        <v>47</v>
      </c>
      <c r="E111" t="s">
        <v>24</v>
      </c>
      <c r="F111" t="s">
        <v>34</v>
      </c>
      <c r="G111">
        <v>6</v>
      </c>
      <c r="H111">
        <v>30</v>
      </c>
      <c r="I111">
        <f t="shared" si="5"/>
        <v>24</v>
      </c>
      <c r="J111">
        <f t="shared" si="6"/>
        <v>-3</v>
      </c>
      <c r="K111" t="str">
        <f t="shared" si="7"/>
        <v>2015630</v>
      </c>
      <c r="L111" t="s">
        <v>82</v>
      </c>
      <c r="M111">
        <f>VLOOKUP(B111,S:X,3,FALSE)</f>
        <v>7.7</v>
      </c>
      <c r="N111">
        <f>VLOOKUP(D111,S:X,3,FALSE)</f>
        <v>-2.9</v>
      </c>
      <c r="O111">
        <f t="shared" si="8"/>
        <v>7.6</v>
      </c>
      <c r="P111">
        <f t="shared" si="9"/>
        <v>16.399999999999999</v>
      </c>
    </row>
    <row r="112" spans="1:16" x14ac:dyDescent="0.35">
      <c r="A112">
        <v>2014</v>
      </c>
      <c r="B112" t="s">
        <v>57</v>
      </c>
      <c r="C112" s="1" t="s">
        <v>16</v>
      </c>
      <c r="D112" s="1" t="s">
        <v>52</v>
      </c>
      <c r="E112" t="s">
        <v>13</v>
      </c>
      <c r="F112" t="s">
        <v>34</v>
      </c>
      <c r="G112">
        <v>20</v>
      </c>
      <c r="H112">
        <v>42</v>
      </c>
      <c r="I112">
        <f t="shared" si="5"/>
        <v>22</v>
      </c>
      <c r="J112">
        <f t="shared" si="6"/>
        <v>-3</v>
      </c>
      <c r="K112" t="str">
        <f t="shared" si="7"/>
        <v>20142042</v>
      </c>
      <c r="L112" t="s">
        <v>82</v>
      </c>
      <c r="M112">
        <f>VLOOKUP(B112,S:X,2,FALSE)</f>
        <v>7.8</v>
      </c>
      <c r="N112">
        <f>VLOOKUP(D112,S:X,2,FALSE)</f>
        <v>-0.1</v>
      </c>
      <c r="O112">
        <f t="shared" si="8"/>
        <v>4.8999999999999995</v>
      </c>
      <c r="P112">
        <f t="shared" si="9"/>
        <v>17.100000000000001</v>
      </c>
    </row>
    <row r="113" spans="1:16" x14ac:dyDescent="0.35">
      <c r="A113">
        <v>2018</v>
      </c>
      <c r="B113" t="s">
        <v>58</v>
      </c>
      <c r="C113" s="1" t="s">
        <v>2</v>
      </c>
      <c r="D113" s="1" t="s">
        <v>41</v>
      </c>
      <c r="E113" t="s">
        <v>9</v>
      </c>
      <c r="F113" t="s">
        <v>34</v>
      </c>
      <c r="G113">
        <v>23</v>
      </c>
      <c r="H113">
        <v>24</v>
      </c>
      <c r="I113">
        <f t="shared" si="5"/>
        <v>1</v>
      </c>
      <c r="J113">
        <f t="shared" si="6"/>
        <v>-3</v>
      </c>
      <c r="K113" t="str">
        <f t="shared" si="7"/>
        <v>20182324</v>
      </c>
      <c r="L113" t="s">
        <v>82</v>
      </c>
      <c r="M113">
        <f>VLOOKUP(B113,S:X,6,FALSE)</f>
        <v>7.6</v>
      </c>
      <c r="N113">
        <f>VLOOKUP(D113,S:X,6,FALSE)</f>
        <v>3.8</v>
      </c>
      <c r="O113">
        <f t="shared" si="8"/>
        <v>0.79999999999999982</v>
      </c>
      <c r="P113">
        <f t="shared" si="9"/>
        <v>0.20000000000000018</v>
      </c>
    </row>
    <row r="114" spans="1:16" x14ac:dyDescent="0.35">
      <c r="A114">
        <v>2017</v>
      </c>
      <c r="B114" t="s">
        <v>58</v>
      </c>
      <c r="C114" s="1" t="s">
        <v>2</v>
      </c>
      <c r="D114" s="1" t="s">
        <v>49</v>
      </c>
      <c r="E114" t="s">
        <v>8</v>
      </c>
      <c r="F114" t="s">
        <v>72</v>
      </c>
      <c r="G114">
        <v>52</v>
      </c>
      <c r="H114">
        <v>38</v>
      </c>
      <c r="I114">
        <f t="shared" si="5"/>
        <v>14</v>
      </c>
      <c r="J114">
        <f t="shared" si="6"/>
        <v>3</v>
      </c>
      <c r="K114" t="str">
        <f t="shared" si="7"/>
        <v>20175238</v>
      </c>
      <c r="L114" t="s">
        <v>82</v>
      </c>
      <c r="M114">
        <f>VLOOKUP(B114,S:X,5,FALSE)</f>
        <v>4.3</v>
      </c>
      <c r="N114">
        <f>VLOOKUP(D114,S:X,5,FALSE)</f>
        <v>1.2</v>
      </c>
      <c r="O114">
        <f t="shared" si="8"/>
        <v>6.1</v>
      </c>
      <c r="P114">
        <f t="shared" si="9"/>
        <v>7.9</v>
      </c>
    </row>
    <row r="115" spans="1:16" x14ac:dyDescent="0.35">
      <c r="A115">
        <v>2016</v>
      </c>
      <c r="B115" t="s">
        <v>58</v>
      </c>
      <c r="C115" s="1" t="s">
        <v>2</v>
      </c>
      <c r="D115" s="1" t="s">
        <v>43</v>
      </c>
      <c r="E115" t="s">
        <v>14</v>
      </c>
      <c r="F115" t="s">
        <v>72</v>
      </c>
      <c r="G115">
        <v>41</v>
      </c>
      <c r="H115">
        <v>38</v>
      </c>
      <c r="I115">
        <f t="shared" si="5"/>
        <v>3</v>
      </c>
      <c r="J115">
        <f t="shared" si="6"/>
        <v>3</v>
      </c>
      <c r="K115" t="str">
        <f t="shared" si="7"/>
        <v>20164138</v>
      </c>
      <c r="L115" t="s">
        <v>82</v>
      </c>
      <c r="M115">
        <f>VLOOKUP(B115,S:X,4,FALSE)</f>
        <v>0.7</v>
      </c>
      <c r="N115">
        <f>VLOOKUP(D115,S:X,4,FALSE)</f>
        <v>0.1</v>
      </c>
      <c r="O115">
        <f t="shared" si="8"/>
        <v>3.6</v>
      </c>
      <c r="P115">
        <f t="shared" si="9"/>
        <v>-0.60000000000000009</v>
      </c>
    </row>
    <row r="116" spans="1:16" x14ac:dyDescent="0.35">
      <c r="A116">
        <v>2015</v>
      </c>
      <c r="B116" t="s">
        <v>58</v>
      </c>
      <c r="C116" s="1" t="s">
        <v>2</v>
      </c>
      <c r="D116" s="1" t="s">
        <v>51</v>
      </c>
      <c r="E116" t="s">
        <v>10</v>
      </c>
      <c r="F116" t="s">
        <v>34</v>
      </c>
      <c r="G116">
        <v>24</v>
      </c>
      <c r="H116">
        <v>6</v>
      </c>
      <c r="I116">
        <f t="shared" si="5"/>
        <v>-18</v>
      </c>
      <c r="J116">
        <f t="shared" si="6"/>
        <v>-3</v>
      </c>
      <c r="K116" t="str">
        <f t="shared" si="7"/>
        <v>2015246</v>
      </c>
      <c r="L116" t="s">
        <v>82</v>
      </c>
      <c r="M116">
        <f>VLOOKUP(B116,S:X,3,FALSE)</f>
        <v>-4</v>
      </c>
      <c r="N116">
        <f>VLOOKUP(D116,S:X,3,FALSE)</f>
        <v>-1</v>
      </c>
      <c r="O116">
        <f t="shared" si="8"/>
        <v>-6</v>
      </c>
      <c r="P116">
        <f t="shared" si="9"/>
        <v>-12</v>
      </c>
    </row>
    <row r="117" spans="1:16" x14ac:dyDescent="0.35">
      <c r="A117">
        <v>2014</v>
      </c>
      <c r="B117" t="s">
        <v>58</v>
      </c>
      <c r="C117" s="1" t="s">
        <v>2</v>
      </c>
      <c r="D117" s="1" t="s">
        <v>49</v>
      </c>
      <c r="E117" t="s">
        <v>8</v>
      </c>
      <c r="F117" t="s">
        <v>34</v>
      </c>
      <c r="G117">
        <v>24</v>
      </c>
      <c r="H117">
        <v>23</v>
      </c>
      <c r="I117">
        <f t="shared" si="5"/>
        <v>-1</v>
      </c>
      <c r="J117">
        <f t="shared" si="6"/>
        <v>-3</v>
      </c>
      <c r="K117" t="str">
        <f t="shared" si="7"/>
        <v>20142423</v>
      </c>
      <c r="L117" t="s">
        <v>82</v>
      </c>
      <c r="M117">
        <f>VLOOKUP(B117,S:X,2,FALSE)</f>
        <v>5.9</v>
      </c>
      <c r="N117">
        <f>VLOOKUP(D117,S:X,2,FALSE)</f>
        <v>1.4</v>
      </c>
      <c r="O117">
        <f t="shared" si="8"/>
        <v>1.5000000000000004</v>
      </c>
      <c r="P117">
        <f t="shared" si="9"/>
        <v>-2.5000000000000004</v>
      </c>
    </row>
    <row r="118" spans="1:16" x14ac:dyDescent="0.35">
      <c r="A118">
        <v>2018</v>
      </c>
      <c r="B118" t="s">
        <v>59</v>
      </c>
      <c r="C118" s="1" t="s">
        <v>12</v>
      </c>
      <c r="D118" s="1" t="s">
        <v>65</v>
      </c>
      <c r="E118" t="s">
        <v>73</v>
      </c>
      <c r="F118" t="s">
        <v>34</v>
      </c>
      <c r="G118">
        <v>23</v>
      </c>
      <c r="H118">
        <v>27</v>
      </c>
      <c r="I118">
        <f t="shared" si="5"/>
        <v>4</v>
      </c>
      <c r="J118">
        <f t="shared" si="6"/>
        <v>-3</v>
      </c>
      <c r="K118" t="str">
        <f t="shared" si="7"/>
        <v>20182327</v>
      </c>
      <c r="L118" t="s">
        <v>82</v>
      </c>
      <c r="M118">
        <f>VLOOKUP(B118,S:X,6,FALSE)</f>
        <v>-2.2000000000000002</v>
      </c>
      <c r="N118">
        <f>VLOOKUP(D118,S:X,6,FALSE)</f>
        <v>-5.4</v>
      </c>
      <c r="O118">
        <f t="shared" si="8"/>
        <v>0.20000000000000018</v>
      </c>
      <c r="P118">
        <f t="shared" si="9"/>
        <v>3.8</v>
      </c>
    </row>
    <row r="119" spans="1:16" x14ac:dyDescent="0.35">
      <c r="A119">
        <v>2017</v>
      </c>
      <c r="B119" t="s">
        <v>59</v>
      </c>
      <c r="C119" s="1" t="s">
        <v>12</v>
      </c>
      <c r="D119" s="1" t="s">
        <v>70</v>
      </c>
      <c r="E119" t="s">
        <v>4</v>
      </c>
      <c r="F119" t="s">
        <v>72</v>
      </c>
      <c r="G119">
        <v>17</v>
      </c>
      <c r="H119">
        <v>51</v>
      </c>
      <c r="I119">
        <f t="shared" si="5"/>
        <v>-34</v>
      </c>
      <c r="J119">
        <f t="shared" si="6"/>
        <v>3</v>
      </c>
      <c r="K119" t="str">
        <f t="shared" si="7"/>
        <v>20171751</v>
      </c>
      <c r="L119" t="s">
        <v>81</v>
      </c>
      <c r="M119">
        <f>VLOOKUP(B119,S:X,5,FALSE)</f>
        <v>-4.4000000000000004</v>
      </c>
      <c r="N119">
        <f>VLOOKUP(D119,S:X,5,FALSE)</f>
        <v>3</v>
      </c>
      <c r="O119">
        <f t="shared" si="8"/>
        <v>-4.4000000000000004</v>
      </c>
      <c r="P119">
        <f t="shared" si="9"/>
        <v>-29.6</v>
      </c>
    </row>
    <row r="120" spans="1:16" x14ac:dyDescent="0.35">
      <c r="A120">
        <v>2016</v>
      </c>
      <c r="B120" t="s">
        <v>59</v>
      </c>
      <c r="C120" s="1" t="s">
        <v>12</v>
      </c>
      <c r="D120" s="1" t="s">
        <v>62</v>
      </c>
      <c r="E120" t="s">
        <v>74</v>
      </c>
      <c r="F120" t="s">
        <v>72</v>
      </c>
      <c r="G120">
        <v>28</v>
      </c>
      <c r="H120">
        <v>23</v>
      </c>
      <c r="I120">
        <f t="shared" si="5"/>
        <v>5</v>
      </c>
      <c r="J120">
        <f t="shared" si="6"/>
        <v>3</v>
      </c>
      <c r="K120" t="str">
        <f t="shared" si="7"/>
        <v>20162823</v>
      </c>
      <c r="L120" t="s">
        <v>82</v>
      </c>
      <c r="M120">
        <f>VLOOKUP(B120,S:X,4,FALSE)</f>
        <v>-0.4</v>
      </c>
      <c r="N120">
        <f>VLOOKUP(D120,S:X,4,FALSE)</f>
        <v>1.2</v>
      </c>
      <c r="O120">
        <f t="shared" si="8"/>
        <v>1.4000000000000001</v>
      </c>
      <c r="P120">
        <f t="shared" si="9"/>
        <v>3.5999999999999996</v>
      </c>
    </row>
    <row r="121" spans="1:16" x14ac:dyDescent="0.35">
      <c r="A121">
        <v>2015</v>
      </c>
      <c r="B121" t="s">
        <v>59</v>
      </c>
      <c r="C121" s="1" t="s">
        <v>12</v>
      </c>
      <c r="D121" s="1" t="s">
        <v>67</v>
      </c>
      <c r="E121" t="s">
        <v>31</v>
      </c>
      <c r="F121" t="s">
        <v>34</v>
      </c>
      <c r="G121">
        <v>20</v>
      </c>
      <c r="H121">
        <v>14</v>
      </c>
      <c r="I121">
        <f t="shared" si="5"/>
        <v>-6</v>
      </c>
      <c r="J121">
        <f t="shared" si="6"/>
        <v>-3</v>
      </c>
      <c r="K121" t="str">
        <f t="shared" si="7"/>
        <v>20152014</v>
      </c>
      <c r="L121" t="s">
        <v>82</v>
      </c>
      <c r="M121">
        <f>VLOOKUP(B121,S:X,3,FALSE)</f>
        <v>-1.9</v>
      </c>
      <c r="N121">
        <f>VLOOKUP(D121,S:X,3,FALSE)</f>
        <v>-2.9</v>
      </c>
      <c r="O121">
        <f t="shared" si="8"/>
        <v>-2.0000000000000004</v>
      </c>
      <c r="P121">
        <f t="shared" si="9"/>
        <v>-3.9999999999999996</v>
      </c>
    </row>
    <row r="122" spans="1:16" x14ac:dyDescent="0.35">
      <c r="A122">
        <v>2014</v>
      </c>
      <c r="B122" t="s">
        <v>59</v>
      </c>
      <c r="C122" s="1" t="s">
        <v>12</v>
      </c>
      <c r="D122" s="1" t="s">
        <v>52</v>
      </c>
      <c r="E122" t="s">
        <v>13</v>
      </c>
      <c r="F122" t="s">
        <v>72</v>
      </c>
      <c r="G122">
        <v>24</v>
      </c>
      <c r="H122">
        <v>40</v>
      </c>
      <c r="I122">
        <f t="shared" si="5"/>
        <v>-16</v>
      </c>
      <c r="J122">
        <f t="shared" si="6"/>
        <v>3</v>
      </c>
      <c r="K122" t="str">
        <f t="shared" si="7"/>
        <v>20142440</v>
      </c>
      <c r="L122" t="s">
        <v>82</v>
      </c>
      <c r="M122">
        <f>VLOOKUP(B122,S:X,2,FALSE)</f>
        <v>-2.2000000000000002</v>
      </c>
      <c r="N122">
        <f>VLOOKUP(D122,S:X,2,FALSE)</f>
        <v>-0.1</v>
      </c>
      <c r="O122">
        <f t="shared" si="8"/>
        <v>0.8999999999999998</v>
      </c>
      <c r="P122">
        <f t="shared" si="9"/>
        <v>-16.899999999999999</v>
      </c>
    </row>
    <row r="123" spans="1:16" x14ac:dyDescent="0.35">
      <c r="A123">
        <v>2018</v>
      </c>
      <c r="B123" t="s">
        <v>60</v>
      </c>
      <c r="C123" s="1" t="s">
        <v>28</v>
      </c>
      <c r="D123" s="1" t="s">
        <v>57</v>
      </c>
      <c r="E123" t="s">
        <v>16</v>
      </c>
      <c r="F123" t="s">
        <v>72</v>
      </c>
      <c r="G123">
        <v>13</v>
      </c>
      <c r="H123">
        <v>27</v>
      </c>
      <c r="I123">
        <f t="shared" si="5"/>
        <v>-14</v>
      </c>
      <c r="J123">
        <f t="shared" si="6"/>
        <v>3</v>
      </c>
      <c r="K123" t="str">
        <f t="shared" si="7"/>
        <v>20181327</v>
      </c>
      <c r="L123" t="s">
        <v>81</v>
      </c>
      <c r="M123">
        <f>VLOOKUP(B123,S:X,6,FALSE)</f>
        <v>-6.2</v>
      </c>
      <c r="N123">
        <f>VLOOKUP(D123,S:X,6,FALSE)</f>
        <v>6.7</v>
      </c>
      <c r="O123">
        <f t="shared" si="8"/>
        <v>-9.9</v>
      </c>
      <c r="P123">
        <f t="shared" si="9"/>
        <v>-4.0999999999999996</v>
      </c>
    </row>
    <row r="124" spans="1:16" x14ac:dyDescent="0.35">
      <c r="A124">
        <v>2017</v>
      </c>
      <c r="B124" t="s">
        <v>60</v>
      </c>
      <c r="C124" s="1" t="s">
        <v>28</v>
      </c>
      <c r="D124" s="1" t="s">
        <v>43</v>
      </c>
      <c r="E124" t="s">
        <v>14</v>
      </c>
      <c r="F124" t="s">
        <v>72</v>
      </c>
      <c r="G124">
        <v>27</v>
      </c>
      <c r="H124">
        <v>35</v>
      </c>
      <c r="I124">
        <f t="shared" si="5"/>
        <v>-8</v>
      </c>
      <c r="J124">
        <f t="shared" si="6"/>
        <v>3</v>
      </c>
      <c r="K124" t="str">
        <f t="shared" si="7"/>
        <v>20172735</v>
      </c>
      <c r="L124" t="s">
        <v>81</v>
      </c>
      <c r="M124">
        <f>VLOOKUP(B124,S:X,5,FALSE)</f>
        <v>-6.1</v>
      </c>
      <c r="N124">
        <f>VLOOKUP(D124,S:X,5,FALSE)</f>
        <v>2.2999999999999998</v>
      </c>
      <c r="O124">
        <f t="shared" si="8"/>
        <v>-5.3999999999999995</v>
      </c>
      <c r="P124">
        <f t="shared" si="9"/>
        <v>-2.6000000000000005</v>
      </c>
    </row>
    <row r="125" spans="1:16" x14ac:dyDescent="0.35">
      <c r="A125">
        <v>2016</v>
      </c>
      <c r="B125" t="s">
        <v>60</v>
      </c>
      <c r="C125" s="1" t="s">
        <v>28</v>
      </c>
      <c r="D125" s="1" t="s">
        <v>57</v>
      </c>
      <c r="E125" t="s">
        <v>16</v>
      </c>
      <c r="F125" t="s">
        <v>72</v>
      </c>
      <c r="G125">
        <v>17</v>
      </c>
      <c r="H125">
        <v>22</v>
      </c>
      <c r="I125">
        <f t="shared" si="5"/>
        <v>-5</v>
      </c>
      <c r="J125">
        <f t="shared" si="6"/>
        <v>3</v>
      </c>
      <c r="K125" t="str">
        <f t="shared" si="7"/>
        <v>20161722</v>
      </c>
      <c r="L125" t="s">
        <v>82</v>
      </c>
      <c r="M125">
        <f>VLOOKUP(B125,S:X,4,FALSE)</f>
        <v>-5.7</v>
      </c>
      <c r="N125">
        <f>VLOOKUP(D125,S:X,4,FALSE)</f>
        <v>10</v>
      </c>
      <c r="O125">
        <f t="shared" si="8"/>
        <v>-12.7</v>
      </c>
      <c r="P125">
        <f t="shared" si="9"/>
        <v>7.6999999999999993</v>
      </c>
    </row>
    <row r="126" spans="1:16" x14ac:dyDescent="0.35">
      <c r="A126">
        <v>2015</v>
      </c>
      <c r="B126" t="s">
        <v>60</v>
      </c>
      <c r="C126" s="1" t="s">
        <v>28</v>
      </c>
      <c r="D126" s="1" t="s">
        <v>67</v>
      </c>
      <c r="E126" t="s">
        <v>31</v>
      </c>
      <c r="F126" t="s">
        <v>72</v>
      </c>
      <c r="G126">
        <v>34</v>
      </c>
      <c r="H126">
        <v>20</v>
      </c>
      <c r="I126">
        <f t="shared" si="5"/>
        <v>14</v>
      </c>
      <c r="J126">
        <f t="shared" si="6"/>
        <v>3</v>
      </c>
      <c r="K126" t="str">
        <f t="shared" si="7"/>
        <v>20153420</v>
      </c>
      <c r="L126" t="s">
        <v>82</v>
      </c>
      <c r="M126">
        <f>VLOOKUP(B126,S:X,3,FALSE)</f>
        <v>1.4</v>
      </c>
      <c r="N126">
        <f>VLOOKUP(D126,S:X,3,FALSE)</f>
        <v>-2.9</v>
      </c>
      <c r="O126">
        <f t="shared" si="8"/>
        <v>7.3000000000000007</v>
      </c>
      <c r="P126">
        <f t="shared" si="9"/>
        <v>6.6999999999999993</v>
      </c>
    </row>
    <row r="127" spans="1:16" x14ac:dyDescent="0.35">
      <c r="A127">
        <v>2014</v>
      </c>
      <c r="B127" t="s">
        <v>60</v>
      </c>
      <c r="C127" s="1" t="s">
        <v>28</v>
      </c>
      <c r="D127" s="1" t="s">
        <v>42</v>
      </c>
      <c r="E127" t="s">
        <v>7</v>
      </c>
      <c r="F127" t="s">
        <v>72</v>
      </c>
      <c r="G127">
        <v>3</v>
      </c>
      <c r="H127">
        <v>38</v>
      </c>
      <c r="I127">
        <f t="shared" si="5"/>
        <v>-35</v>
      </c>
      <c r="J127">
        <f t="shared" si="6"/>
        <v>3</v>
      </c>
      <c r="K127" t="str">
        <f t="shared" si="7"/>
        <v>2014338</v>
      </c>
      <c r="L127" t="s">
        <v>82</v>
      </c>
      <c r="M127">
        <f>VLOOKUP(B127,S:X,2,FALSE)</f>
        <v>-4.4000000000000004</v>
      </c>
      <c r="N127">
        <f>VLOOKUP(D127,S:X,2,FALSE)</f>
        <v>-2.8</v>
      </c>
      <c r="O127">
        <f t="shared" si="8"/>
        <v>1.3999999999999995</v>
      </c>
      <c r="P127">
        <f t="shared" si="9"/>
        <v>-36.4</v>
      </c>
    </row>
    <row r="128" spans="1:16" x14ac:dyDescent="0.35">
      <c r="A128">
        <v>2018</v>
      </c>
      <c r="B128" t="s">
        <v>61</v>
      </c>
      <c r="C128" s="1" t="s">
        <v>32</v>
      </c>
      <c r="D128" s="1" t="s">
        <v>52</v>
      </c>
      <c r="E128" t="s">
        <v>13</v>
      </c>
      <c r="F128" t="s">
        <v>72</v>
      </c>
      <c r="G128">
        <v>28</v>
      </c>
      <c r="H128">
        <v>42</v>
      </c>
      <c r="I128">
        <f t="shared" si="5"/>
        <v>-14</v>
      </c>
      <c r="J128">
        <f t="shared" si="6"/>
        <v>3</v>
      </c>
      <c r="K128" t="str">
        <f t="shared" si="7"/>
        <v>20182842</v>
      </c>
      <c r="L128" t="s">
        <v>82</v>
      </c>
      <c r="M128">
        <f>VLOOKUP(B128,S:X,6,FALSE)</f>
        <v>-6.6</v>
      </c>
      <c r="N128">
        <f>VLOOKUP(D128,S:X,6,FALSE)</f>
        <v>1.5</v>
      </c>
      <c r="O128">
        <f t="shared" si="8"/>
        <v>-5.0999999999999996</v>
      </c>
      <c r="P128">
        <f t="shared" si="9"/>
        <v>-8.9</v>
      </c>
    </row>
    <row r="129" spans="1:16" x14ac:dyDescent="0.35">
      <c r="A129">
        <v>2017</v>
      </c>
      <c r="B129" t="s">
        <v>61</v>
      </c>
      <c r="C129" s="1" t="s">
        <v>32</v>
      </c>
      <c r="D129" s="1" t="s">
        <v>57</v>
      </c>
      <c r="E129" t="s">
        <v>16</v>
      </c>
      <c r="F129" t="s">
        <v>72</v>
      </c>
      <c r="G129">
        <v>8</v>
      </c>
      <c r="H129">
        <v>33</v>
      </c>
      <c r="I129">
        <f t="shared" si="5"/>
        <v>-25</v>
      </c>
      <c r="J129">
        <f t="shared" si="6"/>
        <v>3</v>
      </c>
      <c r="K129" t="str">
        <f t="shared" si="7"/>
        <v>2017833</v>
      </c>
      <c r="L129" t="s">
        <v>82</v>
      </c>
      <c r="M129">
        <f>VLOOKUP(B129,S:X,5,FALSE)</f>
        <v>-1.6</v>
      </c>
      <c r="N129">
        <f>VLOOKUP(D129,S:X,5,FALSE)</f>
        <v>8.6</v>
      </c>
      <c r="O129">
        <f t="shared" si="8"/>
        <v>-7.1999999999999993</v>
      </c>
      <c r="P129">
        <f t="shared" si="9"/>
        <v>-17.8</v>
      </c>
    </row>
    <row r="130" spans="1:16" x14ac:dyDescent="0.35">
      <c r="A130">
        <v>2016</v>
      </c>
      <c r="B130" t="s">
        <v>61</v>
      </c>
      <c r="C130" s="1" t="s">
        <v>32</v>
      </c>
      <c r="D130" s="1" t="s">
        <v>51</v>
      </c>
      <c r="E130" t="s">
        <v>10</v>
      </c>
      <c r="F130" t="s">
        <v>72</v>
      </c>
      <c r="G130">
        <v>27</v>
      </c>
      <c r="H130">
        <v>20</v>
      </c>
      <c r="I130">
        <f t="shared" si="5"/>
        <v>7</v>
      </c>
      <c r="J130">
        <f t="shared" si="6"/>
        <v>3</v>
      </c>
      <c r="K130" t="str">
        <f t="shared" si="7"/>
        <v>20162720</v>
      </c>
      <c r="L130" t="s">
        <v>82</v>
      </c>
      <c r="M130">
        <f>VLOOKUP(B130,S:X,4,FALSE)</f>
        <v>1.8</v>
      </c>
      <c r="N130">
        <f>VLOOKUP(D130,S:X,4,FALSE)</f>
        <v>-1.7</v>
      </c>
      <c r="O130">
        <f t="shared" si="8"/>
        <v>6.5</v>
      </c>
      <c r="P130">
        <f t="shared" si="9"/>
        <v>0.5</v>
      </c>
    </row>
    <row r="131" spans="1:16" x14ac:dyDescent="0.35">
      <c r="A131">
        <v>2015</v>
      </c>
      <c r="B131" t="s">
        <v>61</v>
      </c>
      <c r="C131" s="1" t="s">
        <v>32</v>
      </c>
      <c r="D131" s="1" t="s">
        <v>70</v>
      </c>
      <c r="E131" t="s">
        <v>4</v>
      </c>
      <c r="F131" t="s">
        <v>34</v>
      </c>
      <c r="G131">
        <v>29</v>
      </c>
      <c r="H131">
        <v>37</v>
      </c>
      <c r="I131">
        <f t="shared" si="5"/>
        <v>8</v>
      </c>
      <c r="J131">
        <f t="shared" si="6"/>
        <v>-3</v>
      </c>
      <c r="K131" t="str">
        <f t="shared" si="7"/>
        <v>20152937</v>
      </c>
      <c r="L131" t="s">
        <v>82</v>
      </c>
      <c r="M131">
        <f>VLOOKUP(B131,S:X,3,FALSE)</f>
        <v>-2.6</v>
      </c>
      <c r="N131">
        <f>VLOOKUP(D131,S:X,3,FALSE)</f>
        <v>-1.2</v>
      </c>
      <c r="O131">
        <f t="shared" si="8"/>
        <v>-4.3999999999999995</v>
      </c>
      <c r="P131">
        <f t="shared" si="9"/>
        <v>12.399999999999999</v>
      </c>
    </row>
    <row r="132" spans="1:16" x14ac:dyDescent="0.35">
      <c r="A132">
        <v>2014</v>
      </c>
      <c r="B132" t="s">
        <v>61</v>
      </c>
      <c r="C132" s="1" t="s">
        <v>32</v>
      </c>
      <c r="D132" s="1" t="s">
        <v>70</v>
      </c>
      <c r="E132" t="s">
        <v>4</v>
      </c>
      <c r="F132" t="s">
        <v>72</v>
      </c>
      <c r="G132">
        <v>28</v>
      </c>
      <c r="H132">
        <v>31</v>
      </c>
      <c r="I132">
        <f t="shared" si="5"/>
        <v>-3</v>
      </c>
      <c r="J132">
        <f t="shared" si="6"/>
        <v>3</v>
      </c>
      <c r="K132" t="str">
        <f t="shared" si="7"/>
        <v>20142831</v>
      </c>
      <c r="L132" t="s">
        <v>82</v>
      </c>
      <c r="M132">
        <f>VLOOKUP(B132,S:X,2,FALSE)</f>
        <v>-6.5</v>
      </c>
      <c r="N132">
        <f>VLOOKUP(D132,S:X,2,FALSE)</f>
        <v>-1.2</v>
      </c>
      <c r="O132">
        <f t="shared" si="8"/>
        <v>-2.2999999999999998</v>
      </c>
      <c r="P132">
        <f t="shared" si="9"/>
        <v>-0.70000000000000018</v>
      </c>
    </row>
    <row r="133" spans="1:16" x14ac:dyDescent="0.35">
      <c r="A133">
        <v>2018</v>
      </c>
      <c r="B133" t="s">
        <v>62</v>
      </c>
      <c r="C133" s="1" t="s">
        <v>22</v>
      </c>
      <c r="D133" s="1" t="s">
        <v>47</v>
      </c>
      <c r="E133" t="s">
        <v>24</v>
      </c>
      <c r="F133" t="s">
        <v>72</v>
      </c>
      <c r="G133">
        <v>20</v>
      </c>
      <c r="H133">
        <v>27</v>
      </c>
      <c r="I133">
        <f t="shared" si="5"/>
        <v>-7</v>
      </c>
      <c r="J133">
        <f t="shared" si="6"/>
        <v>3</v>
      </c>
      <c r="K133" t="str">
        <f t="shared" si="7"/>
        <v>20182027</v>
      </c>
      <c r="L133" t="s">
        <v>82</v>
      </c>
      <c r="M133">
        <f>VLOOKUP(B133,S:X,6,FALSE)</f>
        <v>2.5</v>
      </c>
      <c r="N133">
        <f>VLOOKUP(D133,S:X,6,FALSE)</f>
        <v>0.9</v>
      </c>
      <c r="O133">
        <f t="shared" si="8"/>
        <v>4.5999999999999996</v>
      </c>
      <c r="P133">
        <f t="shared" si="9"/>
        <v>-11.6</v>
      </c>
    </row>
    <row r="134" spans="1:16" x14ac:dyDescent="0.35">
      <c r="A134">
        <v>2017</v>
      </c>
      <c r="B134" t="s">
        <v>62</v>
      </c>
      <c r="C134" s="1" t="s">
        <v>22</v>
      </c>
      <c r="D134" s="1" t="s">
        <v>47</v>
      </c>
      <c r="E134" t="s">
        <v>24</v>
      </c>
      <c r="F134" t="s">
        <v>34</v>
      </c>
      <c r="G134">
        <v>9</v>
      </c>
      <c r="H134">
        <v>37</v>
      </c>
      <c r="I134">
        <f t="shared" si="5"/>
        <v>28</v>
      </c>
      <c r="J134">
        <f t="shared" si="6"/>
        <v>-3</v>
      </c>
      <c r="K134" t="str">
        <f t="shared" si="7"/>
        <v>2017937</v>
      </c>
      <c r="L134" t="s">
        <v>82</v>
      </c>
      <c r="M134">
        <f>VLOOKUP(B134,S:X,5,FALSE)</f>
        <v>7.1</v>
      </c>
      <c r="N134">
        <f>VLOOKUP(D134,S:X,5,FALSE)</f>
        <v>2.2000000000000002</v>
      </c>
      <c r="O134">
        <f t="shared" si="8"/>
        <v>1.8999999999999995</v>
      </c>
      <c r="P134">
        <f t="shared" si="9"/>
        <v>26.1</v>
      </c>
    </row>
    <row r="135" spans="1:16" x14ac:dyDescent="0.35">
      <c r="A135">
        <v>2016</v>
      </c>
      <c r="B135" t="s">
        <v>62</v>
      </c>
      <c r="C135" s="1" t="s">
        <v>22</v>
      </c>
      <c r="D135" s="1" t="s">
        <v>49</v>
      </c>
      <c r="E135" t="s">
        <v>8</v>
      </c>
      <c r="F135" t="s">
        <v>34</v>
      </c>
      <c r="G135">
        <v>24</v>
      </c>
      <c r="H135">
        <v>23</v>
      </c>
      <c r="I135">
        <f t="shared" si="5"/>
        <v>-1</v>
      </c>
      <c r="J135">
        <f t="shared" si="6"/>
        <v>-3</v>
      </c>
      <c r="K135" t="str">
        <f t="shared" si="7"/>
        <v>20162423</v>
      </c>
      <c r="L135" t="s">
        <v>82</v>
      </c>
      <c r="M135">
        <f>VLOOKUP(B135,S:X,4,FALSE)</f>
        <v>1.2</v>
      </c>
      <c r="N135">
        <f>VLOOKUP(D135,S:X,4,FALSE)</f>
        <v>-2.2000000000000002</v>
      </c>
      <c r="O135">
        <f t="shared" si="8"/>
        <v>0.40000000000000013</v>
      </c>
      <c r="P135">
        <f t="shared" si="9"/>
        <v>-1.4000000000000001</v>
      </c>
    </row>
    <row r="136" spans="1:16" x14ac:dyDescent="0.35">
      <c r="A136">
        <v>2015</v>
      </c>
      <c r="B136" t="s">
        <v>62</v>
      </c>
      <c r="C136" s="1" t="s">
        <v>22</v>
      </c>
      <c r="D136" s="1" t="s">
        <v>47</v>
      </c>
      <c r="E136" t="s">
        <v>24</v>
      </c>
      <c r="F136" t="s">
        <v>34</v>
      </c>
      <c r="G136">
        <v>27</v>
      </c>
      <c r="H136">
        <v>33</v>
      </c>
      <c r="I136">
        <f t="shared" si="5"/>
        <v>6</v>
      </c>
      <c r="J136">
        <f t="shared" si="6"/>
        <v>-3</v>
      </c>
      <c r="K136" t="str">
        <f t="shared" si="7"/>
        <v>20152733</v>
      </c>
      <c r="L136" t="s">
        <v>82</v>
      </c>
      <c r="M136">
        <f>VLOOKUP(B136,S:X,3,FALSE)</f>
        <v>-1.2</v>
      </c>
      <c r="N136">
        <f>VLOOKUP(D136,S:X,3,FALSE)</f>
        <v>-2.9</v>
      </c>
      <c r="O136">
        <f t="shared" si="8"/>
        <v>-1.3000000000000003</v>
      </c>
      <c r="P136">
        <f t="shared" si="9"/>
        <v>7.3000000000000007</v>
      </c>
    </row>
    <row r="137" spans="1:16" x14ac:dyDescent="0.35">
      <c r="A137">
        <v>2014</v>
      </c>
      <c r="B137" t="s">
        <v>62</v>
      </c>
      <c r="C137" s="1" t="s">
        <v>22</v>
      </c>
      <c r="D137" s="1" t="s">
        <v>39</v>
      </c>
      <c r="E137" t="s">
        <v>19</v>
      </c>
      <c r="F137" t="s">
        <v>34</v>
      </c>
      <c r="G137">
        <v>24</v>
      </c>
      <c r="H137">
        <v>20</v>
      </c>
      <c r="I137">
        <f t="shared" si="5"/>
        <v>-4</v>
      </c>
      <c r="J137">
        <f t="shared" si="6"/>
        <v>-3</v>
      </c>
      <c r="K137" t="str">
        <f t="shared" si="7"/>
        <v>20142420</v>
      </c>
      <c r="L137" t="s">
        <v>82</v>
      </c>
      <c r="M137">
        <f>VLOOKUP(B137,S:X,2,FALSE)</f>
        <v>1.9</v>
      </c>
      <c r="N137">
        <f>VLOOKUP(D137,S:X,2,FALSE)</f>
        <v>1.5</v>
      </c>
      <c r="O137">
        <f t="shared" si="8"/>
        <v>-2.6</v>
      </c>
      <c r="P137">
        <f t="shared" si="9"/>
        <v>-1.4</v>
      </c>
    </row>
    <row r="138" spans="1:16" x14ac:dyDescent="0.35">
      <c r="A138">
        <v>2018</v>
      </c>
      <c r="B138" t="s">
        <v>63</v>
      </c>
      <c r="C138" s="1" t="s">
        <v>6</v>
      </c>
      <c r="D138" s="1" t="s">
        <v>46</v>
      </c>
      <c r="E138" t="s">
        <v>17</v>
      </c>
      <c r="F138" t="s">
        <v>72</v>
      </c>
      <c r="G138">
        <v>33</v>
      </c>
      <c r="H138">
        <v>18</v>
      </c>
      <c r="I138">
        <f t="shared" ref="I138:I166" si="10">IF(F138="Away",H138-G138,G138-H138)</f>
        <v>15</v>
      </c>
      <c r="J138">
        <f t="shared" ref="J138:J166" si="11">IF(F138="Away",-3,3)</f>
        <v>3</v>
      </c>
      <c r="K138" t="str">
        <f t="shared" ref="K138:K166" si="12">CONCATENATE(A138,G138,H138)</f>
        <v>20183318</v>
      </c>
      <c r="L138" t="s">
        <v>82</v>
      </c>
      <c r="M138">
        <f>VLOOKUP(B138,S:X,6,FALSE)</f>
        <v>4.9000000000000004</v>
      </c>
      <c r="N138">
        <f>VLOOKUP(D138,S:X,6,FALSE)</f>
        <v>-1.7</v>
      </c>
      <c r="O138">
        <f t="shared" ref="O138:O166" si="13">J138+M138-N138</f>
        <v>9.6</v>
      </c>
      <c r="P138">
        <f t="shared" ref="P138:P166" si="14">I138-O138</f>
        <v>5.4</v>
      </c>
    </row>
    <row r="139" spans="1:16" x14ac:dyDescent="0.35">
      <c r="A139">
        <v>2017</v>
      </c>
      <c r="B139" t="s">
        <v>63</v>
      </c>
      <c r="C139" s="1" t="s">
        <v>6</v>
      </c>
      <c r="D139" s="1" t="s">
        <v>52</v>
      </c>
      <c r="E139" t="s">
        <v>13</v>
      </c>
      <c r="F139" t="s">
        <v>34</v>
      </c>
      <c r="G139">
        <v>17</v>
      </c>
      <c r="H139">
        <v>20</v>
      </c>
      <c r="I139">
        <f t="shared" si="10"/>
        <v>3</v>
      </c>
      <c r="J139">
        <f t="shared" si="11"/>
        <v>-3</v>
      </c>
      <c r="K139" t="str">
        <f t="shared" si="12"/>
        <v>20171720</v>
      </c>
      <c r="L139" t="s">
        <v>82</v>
      </c>
      <c r="M139">
        <f>VLOOKUP(B139,S:X,5,FALSE)</f>
        <v>5.2</v>
      </c>
      <c r="N139">
        <f>VLOOKUP(D139,S:X,5,FALSE)</f>
        <v>-6.4</v>
      </c>
      <c r="O139">
        <f t="shared" si="13"/>
        <v>8.6000000000000014</v>
      </c>
      <c r="P139">
        <f t="shared" si="14"/>
        <v>-5.6000000000000014</v>
      </c>
    </row>
    <row r="140" spans="1:16" x14ac:dyDescent="0.35">
      <c r="A140">
        <v>2016</v>
      </c>
      <c r="B140" t="s">
        <v>63</v>
      </c>
      <c r="C140" s="1" t="s">
        <v>6</v>
      </c>
      <c r="D140" s="1" t="s">
        <v>41</v>
      </c>
      <c r="E140" t="s">
        <v>9</v>
      </c>
      <c r="F140" t="s">
        <v>34</v>
      </c>
      <c r="G140">
        <v>21</v>
      </c>
      <c r="H140">
        <v>14</v>
      </c>
      <c r="I140">
        <f t="shared" si="10"/>
        <v>-7</v>
      </c>
      <c r="J140">
        <f t="shared" si="11"/>
        <v>-3</v>
      </c>
      <c r="K140" t="str">
        <f t="shared" si="12"/>
        <v>20162114</v>
      </c>
      <c r="L140" t="s">
        <v>81</v>
      </c>
      <c r="M140">
        <f>VLOOKUP(B140,S:X,4,FALSE)</f>
        <v>4.4000000000000004</v>
      </c>
      <c r="N140">
        <f>VLOOKUP(D140,S:X,4,FALSE)</f>
        <v>0.8</v>
      </c>
      <c r="O140">
        <f t="shared" si="13"/>
        <v>0.60000000000000031</v>
      </c>
      <c r="P140">
        <f t="shared" si="14"/>
        <v>-7.6000000000000005</v>
      </c>
    </row>
    <row r="141" spans="1:16" x14ac:dyDescent="0.35">
      <c r="A141">
        <v>2015</v>
      </c>
      <c r="B141" t="s">
        <v>63</v>
      </c>
      <c r="C141" s="1" t="s">
        <v>6</v>
      </c>
      <c r="D141" s="1" t="s">
        <v>64</v>
      </c>
      <c r="E141" t="s">
        <v>15</v>
      </c>
      <c r="F141" t="s">
        <v>34</v>
      </c>
      <c r="G141">
        <v>39</v>
      </c>
      <c r="H141">
        <v>30</v>
      </c>
      <c r="I141">
        <f t="shared" si="10"/>
        <v>-9</v>
      </c>
      <c r="J141">
        <f t="shared" si="11"/>
        <v>-3</v>
      </c>
      <c r="K141" t="str">
        <f t="shared" si="12"/>
        <v>20153930</v>
      </c>
      <c r="L141" t="s">
        <v>82</v>
      </c>
      <c r="M141">
        <f>VLOOKUP(B141,S:X,3,FALSE)</f>
        <v>5.2</v>
      </c>
      <c r="N141">
        <f>VLOOKUP(D141,S:X,3,FALSE)</f>
        <v>-5.5</v>
      </c>
      <c r="O141">
        <f t="shared" si="13"/>
        <v>7.7</v>
      </c>
      <c r="P141">
        <f t="shared" si="14"/>
        <v>-16.7</v>
      </c>
    </row>
    <row r="142" spans="1:16" x14ac:dyDescent="0.35">
      <c r="A142">
        <v>2014</v>
      </c>
      <c r="B142" t="s">
        <v>63</v>
      </c>
      <c r="C142" s="1" t="s">
        <v>6</v>
      </c>
      <c r="D142" s="1" t="s">
        <v>58</v>
      </c>
      <c r="E142" t="s">
        <v>2</v>
      </c>
      <c r="F142" t="s">
        <v>72</v>
      </c>
      <c r="G142">
        <v>32</v>
      </c>
      <c r="H142">
        <v>35</v>
      </c>
      <c r="I142">
        <f t="shared" si="10"/>
        <v>-3</v>
      </c>
      <c r="J142">
        <f t="shared" si="11"/>
        <v>3</v>
      </c>
      <c r="K142" t="str">
        <f t="shared" si="12"/>
        <v>20143235</v>
      </c>
      <c r="L142" t="s">
        <v>82</v>
      </c>
      <c r="M142">
        <f>VLOOKUP(B142,S:X,2,FALSE)</f>
        <v>1.2</v>
      </c>
      <c r="N142">
        <f>VLOOKUP(D142,S:X,2,FALSE)</f>
        <v>5.9</v>
      </c>
      <c r="O142">
        <f t="shared" si="13"/>
        <v>-1.7000000000000002</v>
      </c>
      <c r="P142">
        <f t="shared" si="14"/>
        <v>-1.2999999999999998</v>
      </c>
    </row>
    <row r="143" spans="1:16" x14ac:dyDescent="0.35">
      <c r="A143">
        <v>2018</v>
      </c>
      <c r="B143" t="s">
        <v>65</v>
      </c>
      <c r="C143" s="1" t="s">
        <v>21</v>
      </c>
      <c r="D143" s="1" t="s">
        <v>84</v>
      </c>
      <c r="E143" t="s">
        <v>30</v>
      </c>
      <c r="F143" t="s">
        <v>34</v>
      </c>
      <c r="G143">
        <v>27</v>
      </c>
      <c r="H143">
        <v>9</v>
      </c>
      <c r="I143">
        <f t="shared" si="10"/>
        <v>-18</v>
      </c>
      <c r="J143">
        <f t="shared" si="11"/>
        <v>-3</v>
      </c>
      <c r="K143" t="str">
        <f t="shared" si="12"/>
        <v>2018279</v>
      </c>
      <c r="L143" t="s">
        <v>82</v>
      </c>
      <c r="M143">
        <f>VLOOKUP(B143,S:X,6,FALSE)</f>
        <v>-5.4</v>
      </c>
      <c r="N143">
        <f>VLOOKUP(D143,S:X,6,FALSE)</f>
        <v>-2.5</v>
      </c>
      <c r="O143">
        <f t="shared" si="13"/>
        <v>-5.9</v>
      </c>
      <c r="P143">
        <f t="shared" si="14"/>
        <v>-12.1</v>
      </c>
    </row>
    <row r="144" spans="1:16" x14ac:dyDescent="0.35">
      <c r="A144">
        <v>2017</v>
      </c>
      <c r="B144" t="s">
        <v>65</v>
      </c>
      <c r="C144" s="1" t="s">
        <v>21</v>
      </c>
      <c r="D144" s="1" t="s">
        <v>64</v>
      </c>
      <c r="E144" t="s">
        <v>15</v>
      </c>
      <c r="F144" t="s">
        <v>72</v>
      </c>
      <c r="G144">
        <v>13</v>
      </c>
      <c r="H144">
        <v>24</v>
      </c>
      <c r="I144">
        <f t="shared" si="10"/>
        <v>-11</v>
      </c>
      <c r="J144">
        <f t="shared" si="11"/>
        <v>3</v>
      </c>
      <c r="K144" t="str">
        <f t="shared" si="12"/>
        <v>20171324</v>
      </c>
      <c r="L144" t="s">
        <v>82</v>
      </c>
      <c r="M144">
        <f>VLOOKUP(B144,S:X,5,FALSE)</f>
        <v>-4.3</v>
      </c>
      <c r="N144">
        <f>VLOOKUP(D144,S:X,5,FALSE)</f>
        <v>3</v>
      </c>
      <c r="O144">
        <f t="shared" si="13"/>
        <v>-4.3</v>
      </c>
      <c r="P144">
        <f t="shared" si="14"/>
        <v>-6.7</v>
      </c>
    </row>
    <row r="145" spans="1:16" x14ac:dyDescent="0.35">
      <c r="A145">
        <v>2016</v>
      </c>
      <c r="B145" t="s">
        <v>65</v>
      </c>
      <c r="C145" s="1" t="s">
        <v>21</v>
      </c>
      <c r="D145" s="1" t="s">
        <v>58</v>
      </c>
      <c r="E145" t="s">
        <v>2</v>
      </c>
      <c r="F145" t="s">
        <v>72</v>
      </c>
      <c r="G145">
        <v>23</v>
      </c>
      <c r="H145">
        <v>41</v>
      </c>
      <c r="I145">
        <f t="shared" si="10"/>
        <v>-18</v>
      </c>
      <c r="J145">
        <f t="shared" si="11"/>
        <v>3</v>
      </c>
      <c r="K145" t="str">
        <f t="shared" si="12"/>
        <v>20162341</v>
      </c>
      <c r="L145" t="s">
        <v>82</v>
      </c>
      <c r="M145">
        <f>VLOOKUP(B145,S:X,4,FALSE)</f>
        <v>4</v>
      </c>
      <c r="N145">
        <f>VLOOKUP(D145,S:X,4,FALSE)</f>
        <v>0.7</v>
      </c>
      <c r="O145">
        <f t="shared" si="13"/>
        <v>6.3</v>
      </c>
      <c r="P145">
        <f t="shared" si="14"/>
        <v>-24.3</v>
      </c>
    </row>
    <row r="146" spans="1:16" x14ac:dyDescent="0.35">
      <c r="A146">
        <v>2015</v>
      </c>
      <c r="B146" t="s">
        <v>65</v>
      </c>
      <c r="C146" s="1" t="s">
        <v>21</v>
      </c>
      <c r="D146" s="1" t="s">
        <v>64</v>
      </c>
      <c r="E146" t="s">
        <v>15</v>
      </c>
      <c r="F146" t="s">
        <v>34</v>
      </c>
      <c r="G146">
        <v>29</v>
      </c>
      <c r="H146">
        <v>13</v>
      </c>
      <c r="I146">
        <f t="shared" si="10"/>
        <v>-16</v>
      </c>
      <c r="J146">
        <f t="shared" si="11"/>
        <v>-3</v>
      </c>
      <c r="K146" t="str">
        <f t="shared" si="12"/>
        <v>20152913</v>
      </c>
      <c r="L146" t="s">
        <v>82</v>
      </c>
      <c r="M146">
        <f>VLOOKUP(B146,S:X,3,FALSE)</f>
        <v>8.3000000000000007</v>
      </c>
      <c r="N146">
        <f>VLOOKUP(D146,S:X,3,FALSE)</f>
        <v>-5.5</v>
      </c>
      <c r="O146">
        <f t="shared" si="13"/>
        <v>10.8</v>
      </c>
      <c r="P146">
        <f t="shared" si="14"/>
        <v>-26.8</v>
      </c>
    </row>
    <row r="147" spans="1:16" x14ac:dyDescent="0.35">
      <c r="A147">
        <v>2014</v>
      </c>
      <c r="B147" t="s">
        <v>65</v>
      </c>
      <c r="C147" s="1" t="s">
        <v>21</v>
      </c>
      <c r="D147" s="1" t="s">
        <v>70</v>
      </c>
      <c r="E147" t="s">
        <v>4</v>
      </c>
      <c r="F147" t="s">
        <v>72</v>
      </c>
      <c r="G147">
        <v>10</v>
      </c>
      <c r="H147">
        <v>13</v>
      </c>
      <c r="I147">
        <f t="shared" si="10"/>
        <v>-3</v>
      </c>
      <c r="J147">
        <f t="shared" si="11"/>
        <v>3</v>
      </c>
      <c r="K147" t="str">
        <f t="shared" si="12"/>
        <v>20141013</v>
      </c>
      <c r="L147" t="s">
        <v>82</v>
      </c>
      <c r="M147">
        <f>VLOOKUP(B147,S:X,2,FALSE)</f>
        <v>8.3000000000000007</v>
      </c>
      <c r="N147">
        <f>VLOOKUP(D147,S:X,2,FALSE)</f>
        <v>-1.2</v>
      </c>
      <c r="O147">
        <f t="shared" si="13"/>
        <v>12.5</v>
      </c>
      <c r="P147">
        <f t="shared" si="14"/>
        <v>-15.5</v>
      </c>
    </row>
    <row r="148" spans="1:16" x14ac:dyDescent="0.35">
      <c r="A148">
        <v>2018</v>
      </c>
      <c r="B148" t="s">
        <v>64</v>
      </c>
      <c r="C148" s="1" t="s">
        <v>15</v>
      </c>
      <c r="D148" s="1" t="s">
        <v>49</v>
      </c>
      <c r="E148" t="s">
        <v>8</v>
      </c>
      <c r="F148" t="s">
        <v>34</v>
      </c>
      <c r="G148">
        <v>14</v>
      </c>
      <c r="H148">
        <v>28</v>
      </c>
      <c r="I148">
        <f t="shared" si="10"/>
        <v>14</v>
      </c>
      <c r="J148">
        <f t="shared" si="11"/>
        <v>-3</v>
      </c>
      <c r="K148" t="str">
        <f t="shared" si="12"/>
        <v>20181428</v>
      </c>
      <c r="L148" t="s">
        <v>82</v>
      </c>
      <c r="M148">
        <f>VLOOKUP(B148,S:X,6,FALSE)</f>
        <v>2.6</v>
      </c>
      <c r="N148">
        <f>VLOOKUP(D148,S:X,6,FALSE)</f>
        <v>-2</v>
      </c>
      <c r="O148">
        <f t="shared" si="13"/>
        <v>1.6</v>
      </c>
      <c r="P148">
        <f t="shared" si="14"/>
        <v>12.4</v>
      </c>
    </row>
    <row r="149" spans="1:16" x14ac:dyDescent="0.35">
      <c r="A149">
        <v>2017</v>
      </c>
      <c r="B149" t="s">
        <v>64</v>
      </c>
      <c r="C149" s="1" t="s">
        <v>15</v>
      </c>
      <c r="D149" s="1" t="s">
        <v>59</v>
      </c>
      <c r="E149" t="s">
        <v>12</v>
      </c>
      <c r="F149" t="s">
        <v>34</v>
      </c>
      <c r="G149">
        <v>7</v>
      </c>
      <c r="H149">
        <v>24</v>
      </c>
      <c r="I149">
        <f t="shared" si="10"/>
        <v>17</v>
      </c>
      <c r="J149">
        <f t="shared" si="11"/>
        <v>-3</v>
      </c>
      <c r="K149" t="str">
        <f t="shared" si="12"/>
        <v>2017724</v>
      </c>
      <c r="L149" t="s">
        <v>82</v>
      </c>
      <c r="M149">
        <f>VLOOKUP(B149,S:X,5,FALSE)</f>
        <v>3</v>
      </c>
      <c r="N149">
        <f>VLOOKUP(D149,S:X,5,FALSE)</f>
        <v>-4.4000000000000004</v>
      </c>
      <c r="O149">
        <f t="shared" si="13"/>
        <v>4.4000000000000004</v>
      </c>
      <c r="P149">
        <f t="shared" si="14"/>
        <v>12.6</v>
      </c>
    </row>
    <row r="150" spans="1:16" x14ac:dyDescent="0.35">
      <c r="A150">
        <v>2016</v>
      </c>
      <c r="B150" t="s">
        <v>64</v>
      </c>
      <c r="C150" s="1" t="s">
        <v>15</v>
      </c>
      <c r="D150" s="1" t="s">
        <v>40</v>
      </c>
      <c r="E150" t="s">
        <v>18</v>
      </c>
      <c r="F150" t="s">
        <v>72</v>
      </c>
      <c r="G150">
        <v>26</v>
      </c>
      <c r="H150">
        <v>24</v>
      </c>
      <c r="I150">
        <f t="shared" si="10"/>
        <v>2</v>
      </c>
      <c r="J150">
        <f t="shared" si="11"/>
        <v>3</v>
      </c>
      <c r="K150" t="str">
        <f t="shared" si="12"/>
        <v>20162624</v>
      </c>
      <c r="L150" t="s">
        <v>82</v>
      </c>
      <c r="M150">
        <f>VLOOKUP(B150,S:X,4,FALSE)</f>
        <v>-8.6</v>
      </c>
      <c r="N150">
        <f>VLOOKUP(D150,S:X,4,FALSE)</f>
        <v>7</v>
      </c>
      <c r="O150">
        <f t="shared" si="13"/>
        <v>-12.6</v>
      </c>
      <c r="P150">
        <f t="shared" si="14"/>
        <v>14.6</v>
      </c>
    </row>
    <row r="151" spans="1:16" x14ac:dyDescent="0.35">
      <c r="A151">
        <v>2015</v>
      </c>
      <c r="B151" t="s">
        <v>64</v>
      </c>
      <c r="C151" s="1" t="s">
        <v>15</v>
      </c>
      <c r="D151" s="1" t="s">
        <v>39</v>
      </c>
      <c r="E151" t="s">
        <v>19</v>
      </c>
      <c r="F151" t="s">
        <v>72</v>
      </c>
      <c r="G151">
        <v>32</v>
      </c>
      <c r="H151">
        <v>39</v>
      </c>
      <c r="I151">
        <f t="shared" si="10"/>
        <v>-7</v>
      </c>
      <c r="J151">
        <f t="shared" si="11"/>
        <v>3</v>
      </c>
      <c r="K151" t="str">
        <f t="shared" si="12"/>
        <v>20153239</v>
      </c>
      <c r="L151" t="s">
        <v>81</v>
      </c>
      <c r="M151">
        <f>VLOOKUP(B151,S:X,3,FALSE)</f>
        <v>-5.5</v>
      </c>
      <c r="N151">
        <f>VLOOKUP(D151,S:X,3,FALSE)</f>
        <v>5.8</v>
      </c>
      <c r="O151">
        <f t="shared" si="13"/>
        <v>-8.3000000000000007</v>
      </c>
      <c r="P151">
        <f t="shared" si="14"/>
        <v>1.3000000000000007</v>
      </c>
    </row>
    <row r="152" spans="1:16" x14ac:dyDescent="0.35">
      <c r="A152">
        <v>2014</v>
      </c>
      <c r="B152" t="s">
        <v>64</v>
      </c>
      <c r="C152" s="1" t="s">
        <v>15</v>
      </c>
      <c r="D152" s="1" t="s">
        <v>67</v>
      </c>
      <c r="E152" t="s">
        <v>31</v>
      </c>
      <c r="F152" t="s">
        <v>34</v>
      </c>
      <c r="G152">
        <v>17</v>
      </c>
      <c r="H152">
        <v>27</v>
      </c>
      <c r="I152">
        <f t="shared" si="10"/>
        <v>10</v>
      </c>
      <c r="J152">
        <f t="shared" si="11"/>
        <v>-3</v>
      </c>
      <c r="K152" t="str">
        <f t="shared" si="12"/>
        <v>20141727</v>
      </c>
      <c r="L152" t="s">
        <v>82</v>
      </c>
      <c r="M152">
        <f>VLOOKUP(B152,S:X,2,FALSE)</f>
        <v>7.2</v>
      </c>
      <c r="N152">
        <f>VLOOKUP(D152,S:X,2,FALSE)</f>
        <v>-6.1</v>
      </c>
      <c r="O152">
        <f t="shared" si="13"/>
        <v>10.3</v>
      </c>
      <c r="P152">
        <f t="shared" si="14"/>
        <v>-0.30000000000000071</v>
      </c>
    </row>
    <row r="153" spans="1:16" x14ac:dyDescent="0.35">
      <c r="A153">
        <v>2018</v>
      </c>
      <c r="B153" t="s">
        <v>84</v>
      </c>
      <c r="C153" s="1" t="s">
        <v>30</v>
      </c>
      <c r="D153" s="1" t="s">
        <v>40</v>
      </c>
      <c r="E153" t="s">
        <v>18</v>
      </c>
      <c r="F153" t="s">
        <v>34</v>
      </c>
      <c r="G153">
        <v>34</v>
      </c>
      <c r="H153">
        <v>29</v>
      </c>
      <c r="I153">
        <f t="shared" si="10"/>
        <v>-5</v>
      </c>
      <c r="J153">
        <f t="shared" si="11"/>
        <v>-3</v>
      </c>
      <c r="K153" t="str">
        <f t="shared" si="12"/>
        <v>20183429</v>
      </c>
      <c r="L153" t="s">
        <v>82</v>
      </c>
      <c r="M153">
        <f>VLOOKUP(B153,S:X,6,FALSE)</f>
        <v>-2.5</v>
      </c>
      <c r="N153">
        <f>VLOOKUP(D153,S:X,6,FALSE)</f>
        <v>1.1000000000000001</v>
      </c>
      <c r="O153">
        <f t="shared" si="13"/>
        <v>-6.6</v>
      </c>
      <c r="P153">
        <f t="shared" si="14"/>
        <v>1.5999999999999996</v>
      </c>
    </row>
    <row r="154" spans="1:16" x14ac:dyDescent="0.35">
      <c r="A154">
        <v>2016</v>
      </c>
      <c r="B154" t="s">
        <v>84</v>
      </c>
      <c r="C154" s="1" t="s">
        <v>30</v>
      </c>
      <c r="D154" s="1" t="s">
        <v>65</v>
      </c>
      <c r="E154" t="s">
        <v>73</v>
      </c>
      <c r="F154" t="s">
        <v>34</v>
      </c>
      <c r="G154">
        <v>17</v>
      </c>
      <c r="H154">
        <v>34</v>
      </c>
      <c r="I154">
        <f t="shared" si="10"/>
        <v>17</v>
      </c>
      <c r="J154">
        <f t="shared" si="11"/>
        <v>-3</v>
      </c>
      <c r="K154" t="str">
        <f t="shared" si="12"/>
        <v>20161734</v>
      </c>
      <c r="L154" t="s">
        <v>82</v>
      </c>
      <c r="M154">
        <f>VLOOKUP(B154,S:X,4,FALSE)</f>
        <v>-0.7</v>
      </c>
      <c r="N154">
        <f>VLOOKUP(D154,S:X,4,FALSE)</f>
        <v>4</v>
      </c>
      <c r="O154">
        <f t="shared" si="13"/>
        <v>-7.7</v>
      </c>
      <c r="P154">
        <f t="shared" si="14"/>
        <v>24.7</v>
      </c>
    </row>
    <row r="155" spans="1:16" x14ac:dyDescent="0.35">
      <c r="A155">
        <v>2015</v>
      </c>
      <c r="B155" t="s">
        <v>84</v>
      </c>
      <c r="C155" s="1" t="s">
        <v>30</v>
      </c>
      <c r="D155" s="1" t="s">
        <v>67</v>
      </c>
      <c r="E155" t="s">
        <v>31</v>
      </c>
      <c r="F155" t="s">
        <v>34</v>
      </c>
      <c r="G155">
        <v>31</v>
      </c>
      <c r="H155">
        <v>30</v>
      </c>
      <c r="I155">
        <f t="shared" si="10"/>
        <v>-1</v>
      </c>
      <c r="J155">
        <f t="shared" si="11"/>
        <v>-3</v>
      </c>
      <c r="K155" t="str">
        <f t="shared" si="12"/>
        <v>20153130</v>
      </c>
      <c r="L155" t="s">
        <v>82</v>
      </c>
      <c r="M155">
        <f>VLOOKUP(B155,S:X,3,FALSE)</f>
        <v>-6.1</v>
      </c>
      <c r="N155">
        <f>VLOOKUP(D155,S:X,3,FALSE)</f>
        <v>-2.9</v>
      </c>
      <c r="O155">
        <f t="shared" si="13"/>
        <v>-6.1999999999999993</v>
      </c>
      <c r="P155">
        <f t="shared" si="14"/>
        <v>5.1999999999999993</v>
      </c>
    </row>
    <row r="156" spans="1:16" x14ac:dyDescent="0.35">
      <c r="A156">
        <v>2014</v>
      </c>
      <c r="B156" t="s">
        <v>84</v>
      </c>
      <c r="C156" s="1" t="s">
        <v>30</v>
      </c>
      <c r="D156" s="1" t="s">
        <v>56</v>
      </c>
      <c r="E156" t="s">
        <v>23</v>
      </c>
      <c r="F156" t="s">
        <v>72</v>
      </c>
      <c r="G156">
        <v>13</v>
      </c>
      <c r="H156">
        <v>19</v>
      </c>
      <c r="I156">
        <f t="shared" si="10"/>
        <v>-6</v>
      </c>
      <c r="J156">
        <f t="shared" si="11"/>
        <v>3</v>
      </c>
      <c r="K156" t="str">
        <f t="shared" si="12"/>
        <v>20141319</v>
      </c>
      <c r="L156" t="s">
        <v>82</v>
      </c>
      <c r="M156">
        <f>VLOOKUP(B156,S:X,2,FALSE)</f>
        <v>-3.1</v>
      </c>
      <c r="N156">
        <f>VLOOKUP(D156,S:X,2,FALSE)</f>
        <v>-4</v>
      </c>
      <c r="O156">
        <f t="shared" si="13"/>
        <v>3.9</v>
      </c>
      <c r="P156">
        <f t="shared" si="14"/>
        <v>-9.9</v>
      </c>
    </row>
    <row r="157" spans="1:16" x14ac:dyDescent="0.35">
      <c r="A157">
        <v>2018</v>
      </c>
      <c r="B157" t="s">
        <v>66</v>
      </c>
      <c r="C157" s="1" t="s">
        <v>1</v>
      </c>
      <c r="D157" s="1" t="s">
        <v>47</v>
      </c>
      <c r="E157" t="s">
        <v>24</v>
      </c>
      <c r="F157" t="s">
        <v>34</v>
      </c>
      <c r="G157">
        <v>14</v>
      </c>
      <c r="H157">
        <v>28</v>
      </c>
      <c r="I157">
        <f t="shared" si="10"/>
        <v>14</v>
      </c>
      <c r="J157">
        <f t="shared" si="11"/>
        <v>-3</v>
      </c>
      <c r="K157" t="str">
        <f t="shared" si="12"/>
        <v>20181428</v>
      </c>
      <c r="L157" t="s">
        <v>81</v>
      </c>
      <c r="M157">
        <f>VLOOKUP(B157,S:X,6,FALSE)</f>
        <v>-0.4</v>
      </c>
      <c r="N157">
        <f>VLOOKUP(D157,S:X,6,FALSE)</f>
        <v>0.9</v>
      </c>
      <c r="O157">
        <f t="shared" si="13"/>
        <v>-4.3</v>
      </c>
      <c r="P157">
        <f t="shared" si="14"/>
        <v>18.3</v>
      </c>
    </row>
    <row r="158" spans="1:16" x14ac:dyDescent="0.35">
      <c r="A158">
        <v>2017</v>
      </c>
      <c r="B158" t="s">
        <v>66</v>
      </c>
      <c r="C158" s="1" t="s">
        <v>1</v>
      </c>
      <c r="D158" s="1" t="s">
        <v>41</v>
      </c>
      <c r="E158" t="s">
        <v>9</v>
      </c>
      <c r="F158" t="s">
        <v>72</v>
      </c>
      <c r="G158">
        <v>23</v>
      </c>
      <c r="H158">
        <v>20</v>
      </c>
      <c r="I158">
        <f t="shared" si="10"/>
        <v>3</v>
      </c>
      <c r="J158">
        <f t="shared" si="11"/>
        <v>3</v>
      </c>
      <c r="K158" t="str">
        <f t="shared" si="12"/>
        <v>20172320</v>
      </c>
      <c r="L158" t="s">
        <v>82</v>
      </c>
      <c r="M158">
        <f>VLOOKUP(B158,S:X,5,FALSE)</f>
        <v>-1.2</v>
      </c>
      <c r="N158">
        <f>VLOOKUP(D158,S:X,5,FALSE)</f>
        <v>3</v>
      </c>
      <c r="O158">
        <f t="shared" si="13"/>
        <v>-1.2</v>
      </c>
      <c r="P158">
        <f t="shared" si="14"/>
        <v>4.2</v>
      </c>
    </row>
    <row r="159" spans="1:16" x14ac:dyDescent="0.35">
      <c r="A159">
        <v>2016</v>
      </c>
      <c r="B159" t="s">
        <v>66</v>
      </c>
      <c r="C159" s="1" t="s">
        <v>1</v>
      </c>
      <c r="D159" s="1" t="s">
        <v>48</v>
      </c>
      <c r="E159" t="s">
        <v>11</v>
      </c>
      <c r="F159" t="s">
        <v>72</v>
      </c>
      <c r="G159">
        <v>13</v>
      </c>
      <c r="H159">
        <v>10</v>
      </c>
      <c r="I159">
        <f t="shared" si="10"/>
        <v>3</v>
      </c>
      <c r="J159">
        <f t="shared" si="11"/>
        <v>3</v>
      </c>
      <c r="K159" t="str">
        <f t="shared" si="12"/>
        <v>20161310</v>
      </c>
      <c r="L159" t="s">
        <v>82</v>
      </c>
      <c r="M159">
        <f>VLOOKUP(B159,S:X,4,FALSE)</f>
        <v>-2.2000000000000002</v>
      </c>
      <c r="N159">
        <f>VLOOKUP(D159,S:X,4,FALSE)</f>
        <v>3.5</v>
      </c>
      <c r="O159">
        <f t="shared" si="13"/>
        <v>-2.7</v>
      </c>
      <c r="P159">
        <f t="shared" si="14"/>
        <v>5.7</v>
      </c>
    </row>
    <row r="160" spans="1:16" x14ac:dyDescent="0.35">
      <c r="A160">
        <v>2015</v>
      </c>
      <c r="B160" t="s">
        <v>66</v>
      </c>
      <c r="C160" s="1" t="s">
        <v>1</v>
      </c>
      <c r="D160" s="1" t="s">
        <v>42</v>
      </c>
      <c r="E160" t="s">
        <v>7</v>
      </c>
      <c r="F160" t="s">
        <v>72</v>
      </c>
      <c r="G160">
        <v>13</v>
      </c>
      <c r="H160">
        <v>14</v>
      </c>
      <c r="I160">
        <f t="shared" si="10"/>
        <v>-1</v>
      </c>
      <c r="J160">
        <f t="shared" si="11"/>
        <v>3</v>
      </c>
      <c r="K160" t="str">
        <f t="shared" si="12"/>
        <v>20151314</v>
      </c>
      <c r="L160" t="s">
        <v>82</v>
      </c>
      <c r="M160">
        <f>VLOOKUP(B160,S:X,3,FALSE)</f>
        <v>-7.9</v>
      </c>
      <c r="N160">
        <f>VLOOKUP(D160,S:X,3,FALSE)</f>
        <v>0.5</v>
      </c>
      <c r="O160">
        <f t="shared" si="13"/>
        <v>-5.4</v>
      </c>
      <c r="P160">
        <f t="shared" si="14"/>
        <v>4.4000000000000004</v>
      </c>
    </row>
    <row r="161" spans="1:16" x14ac:dyDescent="0.35">
      <c r="A161">
        <v>2014</v>
      </c>
      <c r="B161" t="s">
        <v>66</v>
      </c>
      <c r="C161" s="1" t="s">
        <v>1</v>
      </c>
      <c r="D161" s="1" t="s">
        <v>41</v>
      </c>
      <c r="E161" t="s">
        <v>9</v>
      </c>
      <c r="F161" t="s">
        <v>34</v>
      </c>
      <c r="G161">
        <v>7</v>
      </c>
      <c r="H161">
        <v>21</v>
      </c>
      <c r="I161">
        <f t="shared" si="10"/>
        <v>14</v>
      </c>
      <c r="J161">
        <f t="shared" si="11"/>
        <v>-3</v>
      </c>
      <c r="K161" t="str">
        <f t="shared" si="12"/>
        <v>2014721</v>
      </c>
      <c r="L161" t="s">
        <v>82</v>
      </c>
      <c r="M161">
        <f>VLOOKUP(B161,S:X,2,FALSE)</f>
        <v>-3</v>
      </c>
      <c r="N161">
        <f>VLOOKUP(D161,S:X,2,FALSE)</f>
        <v>0.1</v>
      </c>
      <c r="O161">
        <f t="shared" si="13"/>
        <v>-6.1</v>
      </c>
      <c r="P161">
        <f t="shared" si="14"/>
        <v>20.100000000000001</v>
      </c>
    </row>
    <row r="162" spans="1:16" x14ac:dyDescent="0.35">
      <c r="A162">
        <v>2018</v>
      </c>
      <c r="B162" t="s">
        <v>67</v>
      </c>
      <c r="C162" s="1" t="s">
        <v>31</v>
      </c>
      <c r="D162" s="1" t="s">
        <v>58</v>
      </c>
      <c r="E162" t="s">
        <v>2</v>
      </c>
      <c r="F162" t="s">
        <v>34</v>
      </c>
      <c r="G162">
        <v>43</v>
      </c>
      <c r="H162">
        <v>19</v>
      </c>
      <c r="I162">
        <f t="shared" si="10"/>
        <v>-24</v>
      </c>
      <c r="J162">
        <f t="shared" si="11"/>
        <v>-3</v>
      </c>
      <c r="K162" t="str">
        <f t="shared" si="12"/>
        <v>20184319</v>
      </c>
      <c r="L162" t="s">
        <v>82</v>
      </c>
      <c r="M162">
        <f>VLOOKUP(B162,S:X,6,FALSE)</f>
        <v>-3</v>
      </c>
      <c r="N162">
        <f>VLOOKUP(D162,S:X,6,FALSE)</f>
        <v>7.6</v>
      </c>
      <c r="O162">
        <f t="shared" si="13"/>
        <v>-13.6</v>
      </c>
      <c r="P162">
        <f t="shared" si="14"/>
        <v>-10.4</v>
      </c>
    </row>
    <row r="163" spans="1:16" x14ac:dyDescent="0.35">
      <c r="A163">
        <v>2017</v>
      </c>
      <c r="B163" t="s">
        <v>67</v>
      </c>
      <c r="C163" s="1" t="s">
        <v>31</v>
      </c>
      <c r="D163" s="1" t="s">
        <v>65</v>
      </c>
      <c r="E163" t="s">
        <v>73</v>
      </c>
      <c r="F163" t="s">
        <v>72</v>
      </c>
      <c r="G163">
        <v>26</v>
      </c>
      <c r="H163">
        <v>24</v>
      </c>
      <c r="I163">
        <f t="shared" si="10"/>
        <v>2</v>
      </c>
      <c r="J163">
        <f t="shared" si="11"/>
        <v>3</v>
      </c>
      <c r="K163" t="str">
        <f t="shared" si="12"/>
        <v>20172624</v>
      </c>
      <c r="L163" t="s">
        <v>82</v>
      </c>
      <c r="M163">
        <f>VLOOKUP(B163,S:X,5,FALSE)</f>
        <v>-1.6</v>
      </c>
      <c r="N163">
        <f>VLOOKUP(D163,S:X,5,FALSE)</f>
        <v>-4.3</v>
      </c>
      <c r="O163">
        <f t="shared" si="13"/>
        <v>5.6999999999999993</v>
      </c>
      <c r="P163">
        <f t="shared" si="14"/>
        <v>-3.6999999999999993</v>
      </c>
    </row>
    <row r="164" spans="1:16" x14ac:dyDescent="0.35">
      <c r="A164">
        <v>2016</v>
      </c>
      <c r="B164" t="s">
        <v>67</v>
      </c>
      <c r="C164" s="1" t="s">
        <v>31</v>
      </c>
      <c r="D164" s="1" t="s">
        <v>56</v>
      </c>
      <c r="E164" t="s">
        <v>23</v>
      </c>
      <c r="F164" t="s">
        <v>72</v>
      </c>
      <c r="G164">
        <v>26</v>
      </c>
      <c r="H164">
        <v>20</v>
      </c>
      <c r="I164">
        <f t="shared" si="10"/>
        <v>6</v>
      </c>
      <c r="J164">
        <f t="shared" si="11"/>
        <v>3</v>
      </c>
      <c r="K164" t="str">
        <f t="shared" si="12"/>
        <v>20162620</v>
      </c>
      <c r="L164" t="s">
        <v>82</v>
      </c>
      <c r="M164">
        <f>VLOOKUP(B164,S:X,4,FALSE)</f>
        <v>-0.1</v>
      </c>
      <c r="N164">
        <f>VLOOKUP(D164,S:X,4,FALSE)</f>
        <v>0.6</v>
      </c>
      <c r="O164">
        <f t="shared" si="13"/>
        <v>2.2999999999999998</v>
      </c>
      <c r="P164">
        <f t="shared" si="14"/>
        <v>3.7</v>
      </c>
    </row>
    <row r="165" spans="1:16" x14ac:dyDescent="0.35">
      <c r="A165">
        <v>2015</v>
      </c>
      <c r="B165" t="s">
        <v>67</v>
      </c>
      <c r="C165" s="1" t="s">
        <v>31</v>
      </c>
      <c r="D165" s="1" t="s">
        <v>57</v>
      </c>
      <c r="E165" t="s">
        <v>16</v>
      </c>
      <c r="F165" t="s">
        <v>34</v>
      </c>
      <c r="G165">
        <v>27</v>
      </c>
      <c r="H165">
        <v>10</v>
      </c>
      <c r="I165">
        <f t="shared" si="10"/>
        <v>-17</v>
      </c>
      <c r="J165">
        <f t="shared" si="11"/>
        <v>-3</v>
      </c>
      <c r="K165" t="str">
        <f t="shared" si="12"/>
        <v>20152710</v>
      </c>
      <c r="L165" t="s">
        <v>82</v>
      </c>
      <c r="M165">
        <f>VLOOKUP(B165,S:X,3,FALSE)</f>
        <v>-2.9</v>
      </c>
      <c r="N165">
        <f>VLOOKUP(D165,S:X,3,FALSE)</f>
        <v>7.7</v>
      </c>
      <c r="O165">
        <f t="shared" si="13"/>
        <v>-13.600000000000001</v>
      </c>
      <c r="P165">
        <f t="shared" si="14"/>
        <v>-3.3999999999999986</v>
      </c>
    </row>
    <row r="166" spans="1:16" x14ac:dyDescent="0.35">
      <c r="A166">
        <v>2014</v>
      </c>
      <c r="B166" t="s">
        <v>67</v>
      </c>
      <c r="C166" s="1" t="s">
        <v>31</v>
      </c>
      <c r="D166" s="1" t="s">
        <v>84</v>
      </c>
      <c r="E166" t="s">
        <v>30</v>
      </c>
      <c r="F166" t="s">
        <v>72</v>
      </c>
      <c r="G166">
        <v>7</v>
      </c>
      <c r="H166">
        <v>27</v>
      </c>
      <c r="I166">
        <f t="shared" si="10"/>
        <v>-20</v>
      </c>
      <c r="J166">
        <f t="shared" si="11"/>
        <v>3</v>
      </c>
      <c r="K166" t="str">
        <f t="shared" si="12"/>
        <v>2014727</v>
      </c>
      <c r="L166" t="s">
        <v>82</v>
      </c>
      <c r="M166">
        <f>VLOOKUP(B166,S:X,2,FALSE)</f>
        <v>-6.1</v>
      </c>
      <c r="N166">
        <f>VLOOKUP(D166,S:X,2,FALSE)</f>
        <v>-3.1</v>
      </c>
      <c r="O166">
        <f t="shared" si="13"/>
        <v>0</v>
      </c>
      <c r="P166">
        <f t="shared" si="14"/>
        <v>-20</v>
      </c>
    </row>
  </sheetData>
  <autoFilter ref="A8:X8" xr:uid="{558E8CBE-5448-4B74-96C0-808BBBEA20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B051-D36F-42EE-AA70-4666113BA43D}">
  <dimension ref="A7:X165"/>
  <sheetViews>
    <sheetView workbookViewId="0">
      <pane ySplit="7" topLeftCell="A8" activePane="bottomLeft" state="frozen"/>
      <selection pane="bottomLeft" sqref="A1:XFD1"/>
    </sheetView>
  </sheetViews>
  <sheetFormatPr defaultRowHeight="14.5" x14ac:dyDescent="0.35"/>
  <cols>
    <col min="3" max="3" width="12" bestFit="1" customWidth="1"/>
    <col min="4" max="4" width="12" customWidth="1"/>
    <col min="5" max="6" width="12" bestFit="1" customWidth="1"/>
    <col min="7" max="7" width="12.26953125" bestFit="1" customWidth="1"/>
    <col min="8" max="8" width="12" bestFit="1" customWidth="1"/>
    <col min="10" max="10" width="10.6328125" bestFit="1" customWidth="1"/>
    <col min="11" max="11" width="10.6328125" hidden="1" customWidth="1"/>
    <col min="12" max="12" width="10.6328125" customWidth="1"/>
  </cols>
  <sheetData>
    <row r="7" spans="1:24" ht="38" customHeight="1" thickBot="1" x14ac:dyDescent="0.4">
      <c r="A7" s="6" t="s">
        <v>33</v>
      </c>
      <c r="B7" s="6" t="s">
        <v>83</v>
      </c>
      <c r="C7" s="6" t="s">
        <v>0</v>
      </c>
      <c r="D7" s="8" t="s">
        <v>85</v>
      </c>
      <c r="E7" s="8" t="s">
        <v>35</v>
      </c>
      <c r="F7" s="8" t="s">
        <v>36</v>
      </c>
      <c r="G7" s="8" t="s">
        <v>37</v>
      </c>
      <c r="H7" s="8" t="s">
        <v>38</v>
      </c>
      <c r="I7" s="8" t="s">
        <v>75</v>
      </c>
      <c r="J7" s="8" t="s">
        <v>78</v>
      </c>
      <c r="K7" s="8" t="s">
        <v>79</v>
      </c>
      <c r="L7" s="8" t="s">
        <v>80</v>
      </c>
      <c r="M7" s="8" t="s">
        <v>76</v>
      </c>
      <c r="N7" s="8" t="s">
        <v>77</v>
      </c>
      <c r="O7" s="8" t="s">
        <v>87</v>
      </c>
      <c r="P7" s="7" t="s">
        <v>88</v>
      </c>
      <c r="Q7" s="7"/>
    </row>
    <row r="8" spans="1:24" ht="15" thickBot="1" x14ac:dyDescent="0.4">
      <c r="A8">
        <v>2018</v>
      </c>
      <c r="B8" t="s">
        <v>39</v>
      </c>
      <c r="C8" s="1" t="s">
        <v>19</v>
      </c>
      <c r="D8" s="1" t="s">
        <v>54</v>
      </c>
      <c r="E8" t="s">
        <v>3</v>
      </c>
      <c r="F8" t="s">
        <v>34</v>
      </c>
      <c r="G8">
        <v>26</v>
      </c>
      <c r="H8">
        <v>14</v>
      </c>
      <c r="I8">
        <f>IF(F8="Away",H8-G8,G8-H8)</f>
        <v>-12</v>
      </c>
      <c r="J8">
        <f>IF(F8="Away",-3,3)</f>
        <v>-3</v>
      </c>
      <c r="K8" t="str">
        <f>CONCATENATE(A8,G8,H8)</f>
        <v>20182614</v>
      </c>
      <c r="L8" t="s">
        <v>82</v>
      </c>
      <c r="M8">
        <f>VLOOKUP(B8,S:X,6,FALSE)</f>
        <v>-8.3000000000000007</v>
      </c>
      <c r="N8">
        <f>VLOOKUP(D8,S:X,6,FALSE)</f>
        <v>6.1</v>
      </c>
      <c r="O8">
        <f>J8+M8-N8</f>
        <v>-17.399999999999999</v>
      </c>
      <c r="P8">
        <f>I8-O8</f>
        <v>5.3999999999999986</v>
      </c>
      <c r="T8" t="s">
        <v>68</v>
      </c>
    </row>
    <row r="9" spans="1:24" ht="15" thickBot="1" x14ac:dyDescent="0.4">
      <c r="A9">
        <v>2017</v>
      </c>
      <c r="B9" t="s">
        <v>39</v>
      </c>
      <c r="C9" s="1" t="s">
        <v>19</v>
      </c>
      <c r="D9" s="1" t="s">
        <v>65</v>
      </c>
      <c r="E9" t="s">
        <v>73</v>
      </c>
      <c r="F9" t="s">
        <v>34</v>
      </c>
      <c r="G9">
        <v>10</v>
      </c>
      <c r="H9">
        <v>20</v>
      </c>
      <c r="I9">
        <f t="shared" ref="I9:I72" si="0">IF(F9="Away",H9-G9,G9-H9)</f>
        <v>10</v>
      </c>
      <c r="J9">
        <f t="shared" ref="J9:J72" si="1">IF(F9="Away",-3,3)</f>
        <v>-3</v>
      </c>
      <c r="K9" t="str">
        <f t="shared" ref="K9:K72" si="2">CONCATENATE(A9,G9,H9)</f>
        <v>20171020</v>
      </c>
      <c r="L9" t="s">
        <v>82</v>
      </c>
      <c r="M9">
        <f>VLOOKUP(B9,S:X,5,FALSE)</f>
        <v>-2</v>
      </c>
      <c r="N9">
        <f>VLOOKUP(D9,S:X,5,FALSE)</f>
        <v>-4.3</v>
      </c>
      <c r="O9">
        <f t="shared" ref="O9:O72" si="3">J9+M9-N9</f>
        <v>-0.70000000000000018</v>
      </c>
      <c r="P9">
        <f t="shared" ref="P9:P72" si="4">I9-O9</f>
        <v>10.7</v>
      </c>
      <c r="S9" s="2"/>
      <c r="T9" s="3">
        <v>2014</v>
      </c>
      <c r="U9" s="3">
        <v>2015</v>
      </c>
      <c r="V9" s="3">
        <v>2016</v>
      </c>
      <c r="W9" s="3">
        <v>2017</v>
      </c>
      <c r="X9" s="3">
        <v>2018</v>
      </c>
    </row>
    <row r="10" spans="1:24" ht="15" thickBot="1" x14ac:dyDescent="0.4">
      <c r="A10">
        <v>2016</v>
      </c>
      <c r="B10" t="s">
        <v>39</v>
      </c>
      <c r="C10" s="1" t="s">
        <v>19</v>
      </c>
      <c r="D10" s="1" t="s">
        <v>65</v>
      </c>
      <c r="E10" t="s">
        <v>73</v>
      </c>
      <c r="F10" t="s">
        <v>72</v>
      </c>
      <c r="G10">
        <v>23</v>
      </c>
      <c r="H10">
        <v>20</v>
      </c>
      <c r="I10">
        <f t="shared" si="0"/>
        <v>3</v>
      </c>
      <c r="J10">
        <f t="shared" si="1"/>
        <v>3</v>
      </c>
      <c r="K10" t="str">
        <f t="shared" si="2"/>
        <v>20162320</v>
      </c>
      <c r="L10" t="s">
        <v>82</v>
      </c>
      <c r="M10">
        <f>VLOOKUP(B10,S:X,4,FALSE)</f>
        <v>3.4</v>
      </c>
      <c r="N10">
        <f>VLOOKUP(D10,S:X,4,FALSE)</f>
        <v>4</v>
      </c>
      <c r="O10">
        <f t="shared" si="3"/>
        <v>2.4000000000000004</v>
      </c>
      <c r="P10">
        <f t="shared" si="4"/>
        <v>0.59999999999999964</v>
      </c>
      <c r="S10" s="4" t="s">
        <v>39</v>
      </c>
      <c r="T10" s="3">
        <v>1.5</v>
      </c>
      <c r="U10" s="3">
        <v>5.8</v>
      </c>
      <c r="V10" s="3">
        <v>3.4</v>
      </c>
      <c r="W10" s="3">
        <v>-2</v>
      </c>
      <c r="X10" s="3">
        <v>-8.3000000000000007</v>
      </c>
    </row>
    <row r="11" spans="1:24" ht="15" thickBot="1" x14ac:dyDescent="0.4">
      <c r="A11">
        <v>2015</v>
      </c>
      <c r="B11" t="s">
        <v>39</v>
      </c>
      <c r="C11" s="1" t="s">
        <v>19</v>
      </c>
      <c r="D11" s="1" t="s">
        <v>64</v>
      </c>
      <c r="E11" t="s">
        <v>15</v>
      </c>
      <c r="F11" t="s">
        <v>34</v>
      </c>
      <c r="G11">
        <v>32</v>
      </c>
      <c r="H11">
        <v>39</v>
      </c>
      <c r="I11">
        <f t="shared" si="0"/>
        <v>7</v>
      </c>
      <c r="J11">
        <f t="shared" si="1"/>
        <v>-3</v>
      </c>
      <c r="K11" t="str">
        <f t="shared" si="2"/>
        <v>20153239</v>
      </c>
      <c r="L11" t="s">
        <v>81</v>
      </c>
      <c r="M11">
        <f>VLOOKUP(B11,S:X,3,FALSE)</f>
        <v>5.8</v>
      </c>
      <c r="N11">
        <f>VLOOKUP(D11,S:X,3,FALSE)</f>
        <v>-5.5</v>
      </c>
      <c r="O11">
        <f t="shared" si="3"/>
        <v>8.3000000000000007</v>
      </c>
      <c r="P11">
        <f t="shared" si="4"/>
        <v>-1.3000000000000007</v>
      </c>
      <c r="S11" s="4" t="s">
        <v>40</v>
      </c>
      <c r="T11" s="3">
        <v>-2</v>
      </c>
      <c r="U11" s="3">
        <v>-2.7</v>
      </c>
      <c r="V11" s="3">
        <v>7</v>
      </c>
      <c r="W11" s="3">
        <v>3.5</v>
      </c>
      <c r="X11" s="3">
        <v>1.1000000000000001</v>
      </c>
    </row>
    <row r="12" spans="1:24" ht="15" thickBot="1" x14ac:dyDescent="0.4">
      <c r="A12">
        <v>2014</v>
      </c>
      <c r="B12" t="s">
        <v>39</v>
      </c>
      <c r="C12" s="1" t="s">
        <v>19</v>
      </c>
      <c r="D12" s="1" t="s">
        <v>48</v>
      </c>
      <c r="E12" t="s">
        <v>11</v>
      </c>
      <c r="F12" t="s">
        <v>34</v>
      </c>
      <c r="G12">
        <v>41</v>
      </c>
      <c r="H12">
        <v>20</v>
      </c>
      <c r="I12">
        <f t="shared" si="0"/>
        <v>-21</v>
      </c>
      <c r="J12">
        <f t="shared" si="1"/>
        <v>-3</v>
      </c>
      <c r="K12" t="str">
        <f t="shared" si="2"/>
        <v>20144120</v>
      </c>
      <c r="L12" t="s">
        <v>81</v>
      </c>
      <c r="M12">
        <f>VLOOKUP(B12,S:X,2,FALSE)</f>
        <v>1.5</v>
      </c>
      <c r="N12">
        <f>VLOOKUP(D12,S:X,2,FALSE)</f>
        <v>9.6</v>
      </c>
      <c r="O12">
        <f t="shared" si="3"/>
        <v>-11.1</v>
      </c>
      <c r="P12">
        <f t="shared" si="4"/>
        <v>-9.9</v>
      </c>
      <c r="S12" s="4" t="s">
        <v>41</v>
      </c>
      <c r="T12" s="3">
        <v>0.1</v>
      </c>
      <c r="U12" s="3">
        <v>-1.1000000000000001</v>
      </c>
      <c r="V12" s="3">
        <v>0.8</v>
      </c>
      <c r="W12" s="3">
        <v>3</v>
      </c>
      <c r="X12" s="3">
        <v>3.8</v>
      </c>
    </row>
    <row r="13" spans="1:24" ht="15" thickBot="1" x14ac:dyDescent="0.4">
      <c r="A13">
        <v>2018</v>
      </c>
      <c r="B13" t="s">
        <v>40</v>
      </c>
      <c r="C13" s="1" t="s">
        <v>18</v>
      </c>
      <c r="D13" s="1" t="s">
        <v>67</v>
      </c>
      <c r="E13" t="s">
        <v>31</v>
      </c>
      <c r="F13" t="s">
        <v>34</v>
      </c>
      <c r="G13">
        <v>14</v>
      </c>
      <c r="H13">
        <v>38</v>
      </c>
      <c r="I13">
        <f t="shared" si="0"/>
        <v>24</v>
      </c>
      <c r="J13">
        <f t="shared" si="1"/>
        <v>-3</v>
      </c>
      <c r="K13" t="str">
        <f t="shared" si="2"/>
        <v>20181438</v>
      </c>
      <c r="L13" t="s">
        <v>82</v>
      </c>
      <c r="M13">
        <f>VLOOKUP(B13,S:X,6,FALSE)</f>
        <v>1.1000000000000001</v>
      </c>
      <c r="N13">
        <f>VLOOKUP(D13,S:X,6,FALSE)</f>
        <v>-3</v>
      </c>
      <c r="O13">
        <f t="shared" si="3"/>
        <v>1.1000000000000001</v>
      </c>
      <c r="P13">
        <f t="shared" si="4"/>
        <v>22.9</v>
      </c>
      <c r="S13" s="4" t="s">
        <v>42</v>
      </c>
      <c r="T13" s="3">
        <v>-2.8</v>
      </c>
      <c r="U13" s="3">
        <v>0.5</v>
      </c>
      <c r="V13" s="3">
        <v>0.8</v>
      </c>
      <c r="W13" s="3">
        <v>-3.3</v>
      </c>
      <c r="X13" s="3">
        <v>-6.1</v>
      </c>
    </row>
    <row r="14" spans="1:24" ht="15" thickBot="1" x14ac:dyDescent="0.4">
      <c r="A14">
        <v>2017</v>
      </c>
      <c r="B14" t="s">
        <v>40</v>
      </c>
      <c r="C14" s="1" t="s">
        <v>18</v>
      </c>
      <c r="D14" s="1" t="s">
        <v>55</v>
      </c>
      <c r="E14" t="s">
        <v>27</v>
      </c>
      <c r="F14" t="s">
        <v>72</v>
      </c>
      <c r="G14">
        <v>17</v>
      </c>
      <c r="H14">
        <v>21</v>
      </c>
      <c r="I14">
        <f t="shared" si="0"/>
        <v>-4</v>
      </c>
      <c r="J14">
        <f t="shared" si="1"/>
        <v>3</v>
      </c>
      <c r="K14" t="str">
        <f t="shared" si="2"/>
        <v>20171721</v>
      </c>
      <c r="L14" t="s">
        <v>82</v>
      </c>
      <c r="M14">
        <f>VLOOKUP(B14,S:X,5,FALSE)</f>
        <v>3.5</v>
      </c>
      <c r="N14">
        <f>VLOOKUP(D14,S:X,5,FALSE)</f>
        <v>-4.7</v>
      </c>
      <c r="O14">
        <f t="shared" si="3"/>
        <v>11.2</v>
      </c>
      <c r="P14">
        <f t="shared" si="4"/>
        <v>-15.2</v>
      </c>
      <c r="S14" s="4" t="s">
        <v>43</v>
      </c>
      <c r="T14" s="3">
        <v>3.2</v>
      </c>
      <c r="U14" s="3">
        <v>6.3</v>
      </c>
      <c r="V14" s="3">
        <v>0.1</v>
      </c>
      <c r="W14" s="3">
        <v>2.2999999999999998</v>
      </c>
      <c r="X14" s="3">
        <v>0.8</v>
      </c>
    </row>
    <row r="15" spans="1:24" ht="15" thickBot="1" x14ac:dyDescent="0.4">
      <c r="A15">
        <v>2016</v>
      </c>
      <c r="B15" t="s">
        <v>40</v>
      </c>
      <c r="C15" s="1" t="s">
        <v>18</v>
      </c>
      <c r="D15" s="1" t="s">
        <v>39</v>
      </c>
      <c r="E15" t="s">
        <v>19</v>
      </c>
      <c r="F15" t="s">
        <v>72</v>
      </c>
      <c r="G15">
        <v>38</v>
      </c>
      <c r="H15">
        <v>19</v>
      </c>
      <c r="I15">
        <f t="shared" si="0"/>
        <v>19</v>
      </c>
      <c r="J15">
        <f t="shared" si="1"/>
        <v>3</v>
      </c>
      <c r="K15" t="str">
        <f t="shared" si="2"/>
        <v>20163819</v>
      </c>
      <c r="L15" t="s">
        <v>82</v>
      </c>
      <c r="M15">
        <f>VLOOKUP(B15,S:X,4,FALSE)</f>
        <v>7</v>
      </c>
      <c r="N15">
        <f>VLOOKUP(D15,S:X,4,FALSE)</f>
        <v>3.4</v>
      </c>
      <c r="O15">
        <f t="shared" si="3"/>
        <v>6.6</v>
      </c>
      <c r="P15">
        <f t="shared" si="4"/>
        <v>12.4</v>
      </c>
      <c r="S15" s="4" t="s">
        <v>44</v>
      </c>
      <c r="T15" s="3">
        <v>-1.8</v>
      </c>
      <c r="U15" s="3">
        <v>-3</v>
      </c>
      <c r="V15" s="3">
        <v>-6.7</v>
      </c>
      <c r="W15" s="3">
        <v>-3.3</v>
      </c>
      <c r="X15" s="3">
        <v>3.4</v>
      </c>
    </row>
    <row r="16" spans="1:24" ht="15" thickBot="1" x14ac:dyDescent="0.4">
      <c r="A16">
        <v>2015</v>
      </c>
      <c r="B16" t="s">
        <v>40</v>
      </c>
      <c r="C16" s="1" t="s">
        <v>18</v>
      </c>
      <c r="D16" s="1" t="s">
        <v>52</v>
      </c>
      <c r="E16" t="s">
        <v>13</v>
      </c>
      <c r="F16" t="s">
        <v>72</v>
      </c>
      <c r="G16">
        <v>21</v>
      </c>
      <c r="H16">
        <v>24</v>
      </c>
      <c r="I16">
        <f t="shared" si="0"/>
        <v>-3</v>
      </c>
      <c r="J16">
        <f t="shared" si="1"/>
        <v>3</v>
      </c>
      <c r="K16" t="str">
        <f t="shared" si="2"/>
        <v>20152124</v>
      </c>
      <c r="L16" t="s">
        <v>81</v>
      </c>
      <c r="M16">
        <f>VLOOKUP(B16,S:X,3,FALSE)</f>
        <v>-2.7</v>
      </c>
      <c r="N16">
        <f>VLOOKUP(D16,S:X,3,FALSE)</f>
        <v>-1.7</v>
      </c>
      <c r="O16">
        <f t="shared" si="3"/>
        <v>1.9999999999999998</v>
      </c>
      <c r="P16">
        <f t="shared" si="4"/>
        <v>-5</v>
      </c>
      <c r="S16" s="4" t="s">
        <v>45</v>
      </c>
      <c r="T16" s="3">
        <v>3.7</v>
      </c>
      <c r="U16" s="3">
        <v>6.1</v>
      </c>
      <c r="V16" s="3">
        <v>1.6</v>
      </c>
      <c r="W16" s="3">
        <v>-2.2000000000000002</v>
      </c>
      <c r="X16" s="3">
        <v>-2.9</v>
      </c>
    </row>
    <row r="17" spans="1:24" ht="15" thickBot="1" x14ac:dyDescent="0.4">
      <c r="A17">
        <v>2014</v>
      </c>
      <c r="B17" t="s">
        <v>40</v>
      </c>
      <c r="C17" s="1" t="s">
        <v>18</v>
      </c>
      <c r="D17" s="1" t="s">
        <v>84</v>
      </c>
      <c r="E17" t="s">
        <v>30</v>
      </c>
      <c r="F17" t="s">
        <v>34</v>
      </c>
      <c r="G17">
        <v>17</v>
      </c>
      <c r="H17">
        <v>27</v>
      </c>
      <c r="I17">
        <f t="shared" si="0"/>
        <v>10</v>
      </c>
      <c r="J17">
        <f t="shared" si="1"/>
        <v>-3</v>
      </c>
      <c r="K17" t="str">
        <f t="shared" si="2"/>
        <v>20141727</v>
      </c>
      <c r="L17" t="s">
        <v>82</v>
      </c>
      <c r="M17">
        <f>VLOOKUP(B17,S:X,2,FALSE)</f>
        <v>-2</v>
      </c>
      <c r="N17">
        <f>VLOOKUP(D17,S:X,2,FALSE)</f>
        <v>-3.1</v>
      </c>
      <c r="O17">
        <f t="shared" si="3"/>
        <v>-1.9</v>
      </c>
      <c r="P17">
        <f t="shared" si="4"/>
        <v>11.9</v>
      </c>
      <c r="S17" s="4" t="s">
        <v>46</v>
      </c>
      <c r="T17" s="3">
        <v>-4.9000000000000004</v>
      </c>
      <c r="U17" s="3">
        <v>-6</v>
      </c>
      <c r="V17" s="3">
        <v>-9.4</v>
      </c>
      <c r="W17" s="3">
        <v>-8.9</v>
      </c>
      <c r="X17" s="3">
        <v>-1.7</v>
      </c>
    </row>
    <row r="18" spans="1:24" ht="15" thickBot="1" x14ac:dyDescent="0.4">
      <c r="A18">
        <v>2018</v>
      </c>
      <c r="B18" t="s">
        <v>41</v>
      </c>
      <c r="C18" s="1" t="s">
        <v>9</v>
      </c>
      <c r="D18" s="1" t="s">
        <v>45</v>
      </c>
      <c r="E18" t="s">
        <v>71</v>
      </c>
      <c r="F18" t="s">
        <v>72</v>
      </c>
      <c r="G18">
        <v>24</v>
      </c>
      <c r="H18">
        <v>21</v>
      </c>
      <c r="I18">
        <f t="shared" si="0"/>
        <v>3</v>
      </c>
      <c r="J18">
        <f t="shared" si="1"/>
        <v>3</v>
      </c>
      <c r="K18" t="str">
        <f t="shared" si="2"/>
        <v>20182421</v>
      </c>
      <c r="L18" t="s">
        <v>82</v>
      </c>
      <c r="M18">
        <f>VLOOKUP(B18,S:X,6,FALSE)</f>
        <v>3.8</v>
      </c>
      <c r="N18">
        <f>VLOOKUP(D18,S:X,6,FALSE)</f>
        <v>-2.9</v>
      </c>
      <c r="O18">
        <f t="shared" si="3"/>
        <v>9.6999999999999993</v>
      </c>
      <c r="P18">
        <f t="shared" si="4"/>
        <v>-6.6999999999999993</v>
      </c>
      <c r="S18" s="4" t="s">
        <v>47</v>
      </c>
      <c r="T18" s="3">
        <v>0.6</v>
      </c>
      <c r="U18" s="3">
        <v>-2.9</v>
      </c>
      <c r="V18" s="3">
        <v>3.7</v>
      </c>
      <c r="W18" s="3">
        <v>2.2000000000000002</v>
      </c>
      <c r="X18" s="3">
        <v>0.9</v>
      </c>
    </row>
    <row r="19" spans="1:24" ht="15" thickBot="1" x14ac:dyDescent="0.4">
      <c r="A19">
        <v>2017</v>
      </c>
      <c r="B19" t="s">
        <v>41</v>
      </c>
      <c r="C19" s="1" t="s">
        <v>9</v>
      </c>
      <c r="D19" s="1" t="s">
        <v>50</v>
      </c>
      <c r="E19" t="s">
        <v>26</v>
      </c>
      <c r="F19" t="s">
        <v>34</v>
      </c>
      <c r="G19">
        <v>0</v>
      </c>
      <c r="H19">
        <v>23</v>
      </c>
      <c r="I19">
        <f t="shared" si="0"/>
        <v>23</v>
      </c>
      <c r="J19">
        <f t="shared" si="1"/>
        <v>-3</v>
      </c>
      <c r="K19" t="str">
        <f t="shared" si="2"/>
        <v>2017023</v>
      </c>
      <c r="L19" t="s">
        <v>82</v>
      </c>
      <c r="M19">
        <f>VLOOKUP(B19,S:X,5,FALSE)</f>
        <v>3</v>
      </c>
      <c r="N19">
        <f>VLOOKUP(D19,S:X,5,FALSE)</f>
        <v>-0.1</v>
      </c>
      <c r="O19">
        <f t="shared" si="3"/>
        <v>0.1</v>
      </c>
      <c r="P19">
        <f t="shared" si="4"/>
        <v>22.9</v>
      </c>
      <c r="S19" s="4" t="s">
        <v>48</v>
      </c>
      <c r="T19" s="3">
        <v>9.6</v>
      </c>
      <c r="U19" s="3">
        <v>6.1</v>
      </c>
      <c r="V19" s="3">
        <v>3.5</v>
      </c>
      <c r="W19" s="3">
        <v>-3.2</v>
      </c>
      <c r="X19" s="3">
        <v>-1</v>
      </c>
    </row>
    <row r="20" spans="1:24" ht="15" thickBot="1" x14ac:dyDescent="0.4">
      <c r="A20">
        <v>2016</v>
      </c>
      <c r="B20" t="s">
        <v>41</v>
      </c>
      <c r="C20" s="1" t="s">
        <v>9</v>
      </c>
      <c r="D20" s="1" t="s">
        <v>63</v>
      </c>
      <c r="E20" t="s">
        <v>6</v>
      </c>
      <c r="F20" t="s">
        <v>72</v>
      </c>
      <c r="G20">
        <v>21</v>
      </c>
      <c r="H20">
        <v>14</v>
      </c>
      <c r="I20">
        <f t="shared" si="0"/>
        <v>7</v>
      </c>
      <c r="J20">
        <f t="shared" si="1"/>
        <v>3</v>
      </c>
      <c r="K20" t="str">
        <f t="shared" si="2"/>
        <v>20162114</v>
      </c>
      <c r="L20" t="s">
        <v>81</v>
      </c>
      <c r="M20">
        <f>VLOOKUP(B20,S:X,4,FALSE)</f>
        <v>0.8</v>
      </c>
      <c r="N20">
        <f>VLOOKUP(D20,S:X,4,FALSE)</f>
        <v>4.4000000000000004</v>
      </c>
      <c r="O20">
        <f t="shared" si="3"/>
        <v>-0.60000000000000053</v>
      </c>
      <c r="P20">
        <f t="shared" si="4"/>
        <v>7.6000000000000005</v>
      </c>
      <c r="S20" s="4" t="s">
        <v>49</v>
      </c>
      <c r="T20" s="3">
        <v>1.4</v>
      </c>
      <c r="U20" s="3">
        <v>-0.9</v>
      </c>
      <c r="V20" s="3">
        <v>-2.2000000000000002</v>
      </c>
      <c r="W20" s="3">
        <v>1.2</v>
      </c>
      <c r="X20" s="3">
        <v>-2</v>
      </c>
    </row>
    <row r="21" spans="1:24" ht="15" thickBot="1" x14ac:dyDescent="0.4">
      <c r="A21">
        <v>2015</v>
      </c>
      <c r="B21" t="s">
        <v>41</v>
      </c>
      <c r="C21" s="1" t="s">
        <v>9</v>
      </c>
      <c r="D21" s="1" t="s">
        <v>53</v>
      </c>
      <c r="E21" t="s">
        <v>20</v>
      </c>
      <c r="F21" t="s">
        <v>72</v>
      </c>
      <c r="G21">
        <v>20</v>
      </c>
      <c r="H21">
        <v>22</v>
      </c>
      <c r="I21">
        <f t="shared" si="0"/>
        <v>-2</v>
      </c>
      <c r="J21">
        <f t="shared" si="1"/>
        <v>3</v>
      </c>
      <c r="K21" t="str">
        <f t="shared" si="2"/>
        <v>20152022</v>
      </c>
      <c r="L21" t="s">
        <v>82</v>
      </c>
      <c r="M21">
        <f>VLOOKUP(B21,S:X,3,FALSE)</f>
        <v>-1.1000000000000001</v>
      </c>
      <c r="N21">
        <f>VLOOKUP(D21,S:X,3,FALSE)</f>
        <v>-6.2</v>
      </c>
      <c r="O21">
        <f t="shared" si="3"/>
        <v>8.1</v>
      </c>
      <c r="P21">
        <f t="shared" si="4"/>
        <v>-10.1</v>
      </c>
      <c r="S21" s="4" t="s">
        <v>50</v>
      </c>
      <c r="T21" s="3">
        <v>1.7</v>
      </c>
      <c r="U21" s="3">
        <v>5.2</v>
      </c>
      <c r="V21" s="3">
        <v>3.2</v>
      </c>
      <c r="W21" s="3">
        <v>-0.1</v>
      </c>
      <c r="X21" s="3">
        <v>-0.7</v>
      </c>
    </row>
    <row r="22" spans="1:24" ht="15" thickBot="1" x14ac:dyDescent="0.4">
      <c r="A22">
        <v>2014</v>
      </c>
      <c r="B22" t="s">
        <v>41</v>
      </c>
      <c r="C22" s="1" t="s">
        <v>9</v>
      </c>
      <c r="D22" s="1" t="s">
        <v>58</v>
      </c>
      <c r="E22" t="s">
        <v>2</v>
      </c>
      <c r="F22" t="s">
        <v>34</v>
      </c>
      <c r="G22">
        <v>27</v>
      </c>
      <c r="H22">
        <v>34</v>
      </c>
      <c r="I22">
        <f t="shared" si="0"/>
        <v>7</v>
      </c>
      <c r="J22">
        <f t="shared" si="1"/>
        <v>-3</v>
      </c>
      <c r="K22" t="str">
        <f t="shared" si="2"/>
        <v>20142734</v>
      </c>
      <c r="L22" t="s">
        <v>82</v>
      </c>
      <c r="M22">
        <f>VLOOKUP(B22,S:X,2,FALSE)</f>
        <v>0.1</v>
      </c>
      <c r="N22">
        <f>VLOOKUP(D22,S:X,2,FALSE)</f>
        <v>5.9</v>
      </c>
      <c r="O22">
        <f t="shared" si="3"/>
        <v>-8.8000000000000007</v>
      </c>
      <c r="P22">
        <f t="shared" si="4"/>
        <v>15.8</v>
      </c>
      <c r="S22" s="4" t="s">
        <v>51</v>
      </c>
      <c r="T22" s="3">
        <v>-5.2</v>
      </c>
      <c r="U22" s="3">
        <v>-1</v>
      </c>
      <c r="V22" s="3">
        <v>-1.7</v>
      </c>
      <c r="W22" s="3">
        <v>-3.5</v>
      </c>
      <c r="X22" s="3">
        <v>2</v>
      </c>
    </row>
    <row r="23" spans="1:24" ht="15" thickBot="1" x14ac:dyDescent="0.4">
      <c r="A23">
        <v>2018</v>
      </c>
      <c r="B23" t="s">
        <v>42</v>
      </c>
      <c r="C23" s="1" t="s">
        <v>7</v>
      </c>
      <c r="D23" s="1" t="s">
        <v>53</v>
      </c>
      <c r="E23" t="s">
        <v>20</v>
      </c>
      <c r="F23" t="s">
        <v>72</v>
      </c>
      <c r="G23">
        <v>24</v>
      </c>
      <c r="H23">
        <v>21</v>
      </c>
      <c r="I23">
        <f t="shared" si="0"/>
        <v>3</v>
      </c>
      <c r="J23">
        <f t="shared" si="1"/>
        <v>3</v>
      </c>
      <c r="K23" t="str">
        <f t="shared" si="2"/>
        <v>20182421</v>
      </c>
      <c r="L23" t="s">
        <v>82</v>
      </c>
      <c r="M23">
        <f>VLOOKUP(B23,S:X,6,FALSE)</f>
        <v>-6.1</v>
      </c>
      <c r="N23">
        <f>VLOOKUP(D23,S:X,6,FALSE)</f>
        <v>-2</v>
      </c>
      <c r="O23">
        <f t="shared" si="3"/>
        <v>-1.0999999999999996</v>
      </c>
      <c r="P23">
        <f t="shared" si="4"/>
        <v>4.0999999999999996</v>
      </c>
      <c r="S23" s="4" t="s">
        <v>52</v>
      </c>
      <c r="T23" s="3">
        <v>-0.1</v>
      </c>
      <c r="U23" s="3">
        <v>-1.7</v>
      </c>
      <c r="V23" s="3">
        <v>0</v>
      </c>
      <c r="W23" s="3">
        <v>-6.4</v>
      </c>
      <c r="X23" s="3">
        <v>1.5</v>
      </c>
    </row>
    <row r="24" spans="1:24" ht="15" thickBot="1" x14ac:dyDescent="0.4">
      <c r="A24">
        <v>2017</v>
      </c>
      <c r="B24" t="s">
        <v>42</v>
      </c>
      <c r="C24" s="1" t="s">
        <v>7</v>
      </c>
      <c r="D24" s="1" t="s">
        <v>84</v>
      </c>
      <c r="E24" t="s">
        <v>30</v>
      </c>
      <c r="F24" t="s">
        <v>72</v>
      </c>
      <c r="G24">
        <v>30</v>
      </c>
      <c r="H24">
        <v>27</v>
      </c>
      <c r="I24">
        <f t="shared" si="0"/>
        <v>3</v>
      </c>
      <c r="J24">
        <f t="shared" si="1"/>
        <v>3</v>
      </c>
      <c r="K24" t="str">
        <f t="shared" si="2"/>
        <v>20173027</v>
      </c>
      <c r="L24" t="s">
        <v>82</v>
      </c>
      <c r="M24">
        <f>VLOOKUP(B24,S:X,5,FALSE)</f>
        <v>-3.3</v>
      </c>
      <c r="N24">
        <f>VLOOKUP(D24,S:X,5,FALSE)</f>
        <v>-1.5</v>
      </c>
      <c r="O24">
        <f t="shared" si="3"/>
        <v>1.2000000000000002</v>
      </c>
      <c r="P24">
        <f t="shared" si="4"/>
        <v>1.7999999999999998</v>
      </c>
      <c r="S24" s="4" t="s">
        <v>53</v>
      </c>
      <c r="T24" s="3">
        <v>-11.6</v>
      </c>
      <c r="U24" s="3">
        <v>-6.2</v>
      </c>
      <c r="V24" s="3">
        <v>-4.2</v>
      </c>
      <c r="W24" s="3">
        <v>4.0999999999999996</v>
      </c>
      <c r="X24" s="3">
        <v>-2</v>
      </c>
    </row>
    <row r="25" spans="1:24" ht="15" thickBot="1" x14ac:dyDescent="0.4">
      <c r="A25">
        <v>2016</v>
      </c>
      <c r="B25" t="s">
        <v>42</v>
      </c>
      <c r="C25" s="1" t="s">
        <v>7</v>
      </c>
      <c r="D25" s="1" t="s">
        <v>45</v>
      </c>
      <c r="E25" t="s">
        <v>71</v>
      </c>
      <c r="F25" t="s">
        <v>34</v>
      </c>
      <c r="G25">
        <v>12</v>
      </c>
      <c r="H25">
        <v>16</v>
      </c>
      <c r="I25">
        <f t="shared" si="0"/>
        <v>4</v>
      </c>
      <c r="J25">
        <f t="shared" si="1"/>
        <v>-3</v>
      </c>
      <c r="K25" t="str">
        <f t="shared" si="2"/>
        <v>20161216</v>
      </c>
      <c r="L25" t="s">
        <v>82</v>
      </c>
      <c r="M25">
        <f>VLOOKUP(B25,S:X,4,FALSE)</f>
        <v>0.8</v>
      </c>
      <c r="N25">
        <f>VLOOKUP(D25,S:X,4,FALSE)</f>
        <v>1.6</v>
      </c>
      <c r="O25">
        <f t="shared" si="3"/>
        <v>-3.8000000000000003</v>
      </c>
      <c r="P25">
        <f t="shared" si="4"/>
        <v>7.8000000000000007</v>
      </c>
      <c r="S25" s="4" t="s">
        <v>54</v>
      </c>
      <c r="T25" s="3">
        <v>3.6</v>
      </c>
      <c r="U25" s="3">
        <v>6.7</v>
      </c>
      <c r="V25" s="3">
        <v>4.9000000000000004</v>
      </c>
      <c r="W25" s="3">
        <v>3.4</v>
      </c>
      <c r="X25" s="3">
        <v>6.1</v>
      </c>
    </row>
    <row r="26" spans="1:24" ht="15" thickBot="1" x14ac:dyDescent="0.4">
      <c r="A26">
        <v>2015</v>
      </c>
      <c r="B26" t="s">
        <v>42</v>
      </c>
      <c r="C26" s="1" t="s">
        <v>7</v>
      </c>
      <c r="D26" s="1" t="s">
        <v>55</v>
      </c>
      <c r="E26" t="s">
        <v>27</v>
      </c>
      <c r="F26" t="s">
        <v>72</v>
      </c>
      <c r="G26">
        <v>17</v>
      </c>
      <c r="H26">
        <v>33</v>
      </c>
      <c r="I26">
        <f t="shared" si="0"/>
        <v>-16</v>
      </c>
      <c r="J26">
        <f t="shared" si="1"/>
        <v>3</v>
      </c>
      <c r="K26" t="str">
        <f t="shared" si="2"/>
        <v>20151733</v>
      </c>
      <c r="L26" t="s">
        <v>82</v>
      </c>
      <c r="M26">
        <f>VLOOKUP(B26,S:X,3,FALSE)</f>
        <v>0.5</v>
      </c>
      <c r="N26">
        <f>VLOOKUP(D26,S:X,3,FALSE)</f>
        <v>-2.2999999999999998</v>
      </c>
      <c r="O26">
        <f t="shared" si="3"/>
        <v>5.8</v>
      </c>
      <c r="P26">
        <f t="shared" si="4"/>
        <v>-21.8</v>
      </c>
      <c r="S26" s="4" t="s">
        <v>69</v>
      </c>
      <c r="T26" s="3">
        <v>2.1</v>
      </c>
      <c r="U26" s="3">
        <v>-1.5</v>
      </c>
      <c r="V26" s="3">
        <v>-0.4</v>
      </c>
      <c r="W26" s="3">
        <v>2.2000000000000002</v>
      </c>
      <c r="X26" s="3">
        <v>4.2</v>
      </c>
    </row>
    <row r="27" spans="1:24" ht="15" thickBot="1" x14ac:dyDescent="0.4">
      <c r="A27">
        <v>2014</v>
      </c>
      <c r="B27" t="s">
        <v>42</v>
      </c>
      <c r="C27" s="1" t="s">
        <v>7</v>
      </c>
      <c r="D27" s="1" t="s">
        <v>54</v>
      </c>
      <c r="E27" t="s">
        <v>3</v>
      </c>
      <c r="F27" t="s">
        <v>72</v>
      </c>
      <c r="G27">
        <v>13</v>
      </c>
      <c r="H27">
        <v>17</v>
      </c>
      <c r="I27">
        <f t="shared" si="0"/>
        <v>-4</v>
      </c>
      <c r="J27">
        <f t="shared" si="1"/>
        <v>3</v>
      </c>
      <c r="K27" t="str">
        <f t="shared" si="2"/>
        <v>20141317</v>
      </c>
      <c r="L27" t="s">
        <v>82</v>
      </c>
      <c r="M27">
        <f>VLOOKUP(B27,S:X,2,FALSE)</f>
        <v>-2.8</v>
      </c>
      <c r="N27">
        <f>VLOOKUP(D27,S:X,2,FALSE)</f>
        <v>3.6</v>
      </c>
      <c r="O27">
        <f t="shared" si="3"/>
        <v>-3.4</v>
      </c>
      <c r="P27">
        <f t="shared" si="4"/>
        <v>-0.60000000000000009</v>
      </c>
      <c r="S27" s="4" t="s">
        <v>70</v>
      </c>
      <c r="T27" s="3">
        <v>-1.2</v>
      </c>
      <c r="U27" s="3">
        <v>-1.2</v>
      </c>
      <c r="V27" s="3">
        <v>-7.6</v>
      </c>
      <c r="W27" s="3">
        <v>3</v>
      </c>
      <c r="X27" s="3">
        <v>6.8</v>
      </c>
    </row>
    <row r="28" spans="1:24" ht="15" thickBot="1" x14ac:dyDescent="0.4">
      <c r="A28">
        <v>2018</v>
      </c>
      <c r="B28" t="s">
        <v>43</v>
      </c>
      <c r="C28" s="1" t="s">
        <v>14</v>
      </c>
      <c r="D28" s="1" t="s">
        <v>59</v>
      </c>
      <c r="E28" t="s">
        <v>12</v>
      </c>
      <c r="F28" t="s">
        <v>72</v>
      </c>
      <c r="G28">
        <v>33</v>
      </c>
      <c r="H28">
        <v>31</v>
      </c>
      <c r="I28">
        <f t="shared" si="0"/>
        <v>2</v>
      </c>
      <c r="J28">
        <f t="shared" si="1"/>
        <v>3</v>
      </c>
      <c r="K28" t="str">
        <f t="shared" si="2"/>
        <v>20183331</v>
      </c>
      <c r="L28" t="s">
        <v>82</v>
      </c>
      <c r="M28">
        <f>VLOOKUP(B28,S:X,6,FALSE)</f>
        <v>0.8</v>
      </c>
      <c r="N28">
        <f>VLOOKUP(D28,S:X,6,FALSE)</f>
        <v>-2.2000000000000002</v>
      </c>
      <c r="O28">
        <f t="shared" si="3"/>
        <v>6</v>
      </c>
      <c r="P28">
        <f t="shared" si="4"/>
        <v>-4</v>
      </c>
      <c r="S28" s="4" t="s">
        <v>55</v>
      </c>
      <c r="T28" s="3">
        <v>-1</v>
      </c>
      <c r="U28" s="3">
        <v>-2.2999999999999998</v>
      </c>
      <c r="V28" s="3">
        <v>-1.7</v>
      </c>
      <c r="W28" s="3">
        <v>-4.7</v>
      </c>
      <c r="X28" s="3">
        <v>-6.2</v>
      </c>
    </row>
    <row r="29" spans="1:24" ht="15" thickBot="1" x14ac:dyDescent="0.4">
      <c r="A29">
        <v>2017</v>
      </c>
      <c r="B29" t="s">
        <v>43</v>
      </c>
      <c r="C29" s="1" t="s">
        <v>14</v>
      </c>
      <c r="D29" s="1" t="s">
        <v>60</v>
      </c>
      <c r="E29" t="s">
        <v>28</v>
      </c>
      <c r="F29" t="s">
        <v>34</v>
      </c>
      <c r="G29">
        <v>27</v>
      </c>
      <c r="H29">
        <v>35</v>
      </c>
      <c r="I29">
        <f t="shared" si="0"/>
        <v>8</v>
      </c>
      <c r="J29">
        <f t="shared" si="1"/>
        <v>-3</v>
      </c>
      <c r="K29" t="str">
        <f t="shared" si="2"/>
        <v>20172735</v>
      </c>
      <c r="L29" t="s">
        <v>81</v>
      </c>
      <c r="M29">
        <f>VLOOKUP(B29,S:X,5,FALSE)</f>
        <v>2.2999999999999998</v>
      </c>
      <c r="N29">
        <f>VLOOKUP(D29,S:X,5,FALSE)</f>
        <v>-6.1</v>
      </c>
      <c r="O29">
        <f t="shared" si="3"/>
        <v>5.3999999999999995</v>
      </c>
      <c r="P29">
        <f t="shared" si="4"/>
        <v>2.6000000000000005</v>
      </c>
      <c r="S29" s="4" t="s">
        <v>56</v>
      </c>
      <c r="T29" s="3">
        <v>-4</v>
      </c>
      <c r="U29" s="3">
        <v>3.4</v>
      </c>
      <c r="V29" s="3">
        <v>0.6</v>
      </c>
      <c r="W29" s="3">
        <v>4.5999999999999996</v>
      </c>
      <c r="X29" s="3">
        <v>2.2999999999999998</v>
      </c>
    </row>
    <row r="30" spans="1:24" ht="15" thickBot="1" x14ac:dyDescent="0.4">
      <c r="A30">
        <v>2016</v>
      </c>
      <c r="B30" t="s">
        <v>43</v>
      </c>
      <c r="C30" s="1" t="s">
        <v>14</v>
      </c>
      <c r="D30" s="1" t="s">
        <v>39</v>
      </c>
      <c r="E30" t="s">
        <v>19</v>
      </c>
      <c r="F30" t="s">
        <v>72</v>
      </c>
      <c r="G30">
        <v>30</v>
      </c>
      <c r="H30">
        <v>20</v>
      </c>
      <c r="I30">
        <f t="shared" si="0"/>
        <v>10</v>
      </c>
      <c r="J30">
        <f t="shared" si="1"/>
        <v>3</v>
      </c>
      <c r="K30" t="str">
        <f t="shared" si="2"/>
        <v>20163020</v>
      </c>
      <c r="L30" t="s">
        <v>82</v>
      </c>
      <c r="M30">
        <f>VLOOKUP(B30,S:X,4,FALSE)</f>
        <v>0.1</v>
      </c>
      <c r="N30">
        <f>VLOOKUP(D30,S:X,4,FALSE)</f>
        <v>3.4</v>
      </c>
      <c r="O30">
        <f t="shared" si="3"/>
        <v>-0.29999999999999982</v>
      </c>
      <c r="P30">
        <f t="shared" si="4"/>
        <v>10.3</v>
      </c>
      <c r="S30" s="4" t="s">
        <v>57</v>
      </c>
      <c r="T30" s="3">
        <v>7.8</v>
      </c>
      <c r="U30" s="3">
        <v>7.7</v>
      </c>
      <c r="V30" s="3">
        <v>10</v>
      </c>
      <c r="W30" s="3">
        <v>8.6</v>
      </c>
      <c r="X30" s="3">
        <v>6.7</v>
      </c>
    </row>
    <row r="31" spans="1:24" ht="15" thickBot="1" x14ac:dyDescent="0.4">
      <c r="A31">
        <v>2015</v>
      </c>
      <c r="B31" t="s">
        <v>43</v>
      </c>
      <c r="C31" s="1" t="s">
        <v>14</v>
      </c>
      <c r="D31" s="1" t="s">
        <v>64</v>
      </c>
      <c r="E31" t="s">
        <v>15</v>
      </c>
      <c r="F31" t="s">
        <v>34</v>
      </c>
      <c r="G31">
        <v>23</v>
      </c>
      <c r="H31">
        <v>27</v>
      </c>
      <c r="I31">
        <f t="shared" si="0"/>
        <v>4</v>
      </c>
      <c r="J31">
        <f t="shared" si="1"/>
        <v>-3</v>
      </c>
      <c r="K31" t="str">
        <f t="shared" si="2"/>
        <v>20152327</v>
      </c>
      <c r="L31" t="s">
        <v>82</v>
      </c>
      <c r="M31">
        <f>VLOOKUP(B31,S:X,3,FALSE)</f>
        <v>6.3</v>
      </c>
      <c r="N31">
        <f>VLOOKUP(D31,S:X,3,FALSE)</f>
        <v>-5.5</v>
      </c>
      <c r="O31">
        <f t="shared" si="3"/>
        <v>8.8000000000000007</v>
      </c>
      <c r="P31">
        <f t="shared" si="4"/>
        <v>-4.8000000000000007</v>
      </c>
      <c r="S31" s="4" t="s">
        <v>58</v>
      </c>
      <c r="T31" s="3">
        <v>5.9</v>
      </c>
      <c r="U31" s="3">
        <v>-4</v>
      </c>
      <c r="V31" s="3">
        <v>0.7</v>
      </c>
      <c r="W31" s="3">
        <v>4.3</v>
      </c>
      <c r="X31" s="3">
        <v>7.6</v>
      </c>
    </row>
    <row r="32" spans="1:24" ht="15" thickBot="1" x14ac:dyDescent="0.4">
      <c r="A32">
        <v>2014</v>
      </c>
      <c r="B32" t="s">
        <v>43</v>
      </c>
      <c r="C32" s="1" t="s">
        <v>14</v>
      </c>
      <c r="D32" s="1" t="s">
        <v>56</v>
      </c>
      <c r="E32" t="s">
        <v>23</v>
      </c>
      <c r="F32" t="s">
        <v>34</v>
      </c>
      <c r="G32">
        <v>31</v>
      </c>
      <c r="H32">
        <v>13</v>
      </c>
      <c r="I32">
        <f t="shared" si="0"/>
        <v>-18</v>
      </c>
      <c r="J32">
        <f t="shared" si="1"/>
        <v>-3</v>
      </c>
      <c r="K32" t="str">
        <f t="shared" si="2"/>
        <v>20143113</v>
      </c>
      <c r="L32" t="s">
        <v>82</v>
      </c>
      <c r="M32">
        <f>VLOOKUP(B32,S:X,2,FALSE)</f>
        <v>3.2</v>
      </c>
      <c r="N32">
        <f>VLOOKUP(D32,S:X,2,FALSE)</f>
        <v>-4</v>
      </c>
      <c r="O32">
        <f t="shared" si="3"/>
        <v>4.2</v>
      </c>
      <c r="P32">
        <f t="shared" si="4"/>
        <v>-22.2</v>
      </c>
      <c r="S32" s="4" t="s">
        <v>59</v>
      </c>
      <c r="T32" s="3">
        <v>-2.2000000000000002</v>
      </c>
      <c r="U32" s="3">
        <v>-1.9</v>
      </c>
      <c r="V32" s="3">
        <v>-0.4</v>
      </c>
      <c r="W32" s="3">
        <v>-4.4000000000000004</v>
      </c>
      <c r="X32" s="3">
        <v>-2.2000000000000002</v>
      </c>
    </row>
    <row r="33" spans="1:24" ht="15" thickBot="1" x14ac:dyDescent="0.4">
      <c r="A33">
        <v>2018</v>
      </c>
      <c r="B33" t="s">
        <v>44</v>
      </c>
      <c r="C33" s="1" t="s">
        <v>25</v>
      </c>
      <c r="D33" s="1" t="s">
        <v>55</v>
      </c>
      <c r="E33" t="s">
        <v>27</v>
      </c>
      <c r="F33" t="s">
        <v>34</v>
      </c>
      <c r="G33">
        <v>31</v>
      </c>
      <c r="H33">
        <v>28</v>
      </c>
      <c r="I33">
        <f t="shared" si="0"/>
        <v>-3</v>
      </c>
      <c r="J33">
        <f t="shared" si="1"/>
        <v>-3</v>
      </c>
      <c r="K33" t="str">
        <f t="shared" si="2"/>
        <v>20183128</v>
      </c>
      <c r="L33" t="s">
        <v>82</v>
      </c>
      <c r="M33">
        <f>VLOOKUP(B33,S:X,6,FALSE)</f>
        <v>3.4</v>
      </c>
      <c r="N33">
        <f>VLOOKUP(D33,S:X,6,FALSE)</f>
        <v>-6.2</v>
      </c>
      <c r="O33">
        <f t="shared" si="3"/>
        <v>6.6</v>
      </c>
      <c r="P33">
        <f t="shared" si="4"/>
        <v>-9.6</v>
      </c>
      <c r="S33" s="4" t="s">
        <v>60</v>
      </c>
      <c r="T33" s="3">
        <v>-4.4000000000000004</v>
      </c>
      <c r="U33" s="3">
        <v>1.4</v>
      </c>
      <c r="V33" s="3">
        <v>-5.7</v>
      </c>
      <c r="W33" s="3">
        <v>-6.1</v>
      </c>
      <c r="X33" s="3">
        <v>-6.2</v>
      </c>
    </row>
    <row r="34" spans="1:24" ht="15" thickBot="1" x14ac:dyDescent="0.4">
      <c r="A34">
        <v>2017</v>
      </c>
      <c r="B34" t="s">
        <v>44</v>
      </c>
      <c r="C34" s="1" t="s">
        <v>25</v>
      </c>
      <c r="D34" s="1" t="s">
        <v>50</v>
      </c>
      <c r="E34" t="s">
        <v>26</v>
      </c>
      <c r="F34" t="s">
        <v>72</v>
      </c>
      <c r="G34">
        <v>16</v>
      </c>
      <c r="H34">
        <v>23</v>
      </c>
      <c r="I34">
        <f t="shared" si="0"/>
        <v>-7</v>
      </c>
      <c r="J34">
        <f t="shared" si="1"/>
        <v>3</v>
      </c>
      <c r="K34" t="str">
        <f t="shared" si="2"/>
        <v>20171623</v>
      </c>
      <c r="L34" t="s">
        <v>82</v>
      </c>
      <c r="M34">
        <f>VLOOKUP(B34,S:X,5,FALSE)</f>
        <v>-3.3</v>
      </c>
      <c r="N34">
        <f>VLOOKUP(D34,S:X,5,FALSE)</f>
        <v>-0.1</v>
      </c>
      <c r="O34">
        <f t="shared" si="3"/>
        <v>-0.19999999999999982</v>
      </c>
      <c r="P34">
        <f t="shared" si="4"/>
        <v>-6.8</v>
      </c>
      <c r="S34" s="4" t="s">
        <v>61</v>
      </c>
      <c r="T34" s="3">
        <v>-6.5</v>
      </c>
      <c r="U34" s="3">
        <v>-2.6</v>
      </c>
      <c r="V34" s="3">
        <v>1.8</v>
      </c>
      <c r="W34" s="3">
        <v>-1.6</v>
      </c>
      <c r="X34" s="3">
        <v>-6.6</v>
      </c>
    </row>
    <row r="35" spans="1:24" ht="15" thickBot="1" x14ac:dyDescent="0.4">
      <c r="A35">
        <v>2016</v>
      </c>
      <c r="B35" t="s">
        <v>44</v>
      </c>
      <c r="C35" s="1" t="s">
        <v>25</v>
      </c>
      <c r="D35" s="1" t="s">
        <v>84</v>
      </c>
      <c r="E35" t="s">
        <v>30</v>
      </c>
      <c r="F35" t="s">
        <v>34</v>
      </c>
      <c r="G35">
        <v>36</v>
      </c>
      <c r="H35">
        <v>10</v>
      </c>
      <c r="I35">
        <f t="shared" si="0"/>
        <v>-26</v>
      </c>
      <c r="J35">
        <f t="shared" si="1"/>
        <v>-3</v>
      </c>
      <c r="K35" t="str">
        <f t="shared" si="2"/>
        <v>20163610</v>
      </c>
      <c r="L35" t="s">
        <v>82</v>
      </c>
      <c r="M35">
        <f>VLOOKUP(B35,S:X,4,FALSE)</f>
        <v>-6.7</v>
      </c>
      <c r="N35">
        <f>VLOOKUP(D35,S:X,4,FALSE)</f>
        <v>-0.7</v>
      </c>
      <c r="O35">
        <f t="shared" si="3"/>
        <v>-9</v>
      </c>
      <c r="P35">
        <f t="shared" si="4"/>
        <v>-17</v>
      </c>
      <c r="S35" s="4" t="s">
        <v>62</v>
      </c>
      <c r="T35" s="3">
        <v>1.9</v>
      </c>
      <c r="U35" s="3">
        <v>-1.2</v>
      </c>
      <c r="V35" s="3">
        <v>1.2</v>
      </c>
      <c r="W35" s="3">
        <v>7.1</v>
      </c>
      <c r="X35" s="3">
        <v>2.5</v>
      </c>
    </row>
    <row r="36" spans="1:24" ht="15" thickBot="1" x14ac:dyDescent="0.4">
      <c r="A36">
        <v>2015</v>
      </c>
      <c r="B36" t="s">
        <v>44</v>
      </c>
      <c r="C36" s="1" t="s">
        <v>25</v>
      </c>
      <c r="D36" s="1" t="s">
        <v>56</v>
      </c>
      <c r="E36" t="s">
        <v>23</v>
      </c>
      <c r="F36" t="s">
        <v>72</v>
      </c>
      <c r="G36">
        <v>20</v>
      </c>
      <c r="H36">
        <v>23</v>
      </c>
      <c r="I36">
        <f t="shared" si="0"/>
        <v>-3</v>
      </c>
      <c r="J36">
        <f t="shared" si="1"/>
        <v>3</v>
      </c>
      <c r="K36" t="str">
        <f t="shared" si="2"/>
        <v>20152023</v>
      </c>
      <c r="L36" t="s">
        <v>82</v>
      </c>
      <c r="M36">
        <f>VLOOKUP(B36,S:X,3,FALSE)</f>
        <v>-3</v>
      </c>
      <c r="N36">
        <f>VLOOKUP(D36,S:X,3,FALSE)</f>
        <v>3.4</v>
      </c>
      <c r="O36">
        <f t="shared" si="3"/>
        <v>-3.4</v>
      </c>
      <c r="P36">
        <f t="shared" si="4"/>
        <v>0.39999999999999991</v>
      </c>
      <c r="S36" s="4" t="s">
        <v>63</v>
      </c>
      <c r="T36" s="3">
        <v>1.2</v>
      </c>
      <c r="U36" s="3">
        <v>5.2</v>
      </c>
      <c r="V36" s="3">
        <v>4.4000000000000004</v>
      </c>
      <c r="W36" s="3">
        <v>5.2</v>
      </c>
      <c r="X36" s="3">
        <v>4.9000000000000004</v>
      </c>
    </row>
    <row r="37" spans="1:24" ht="15" thickBot="1" x14ac:dyDescent="0.4">
      <c r="A37">
        <v>2014</v>
      </c>
      <c r="B37" t="s">
        <v>44</v>
      </c>
      <c r="C37" s="1" t="s">
        <v>25</v>
      </c>
      <c r="D37" s="1" t="s">
        <v>50</v>
      </c>
      <c r="E37" t="s">
        <v>26</v>
      </c>
      <c r="F37" t="s">
        <v>34</v>
      </c>
      <c r="G37">
        <v>55</v>
      </c>
      <c r="H37">
        <v>14</v>
      </c>
      <c r="I37">
        <f t="shared" si="0"/>
        <v>-41</v>
      </c>
      <c r="J37">
        <f t="shared" si="1"/>
        <v>-3</v>
      </c>
      <c r="K37" t="str">
        <f t="shared" si="2"/>
        <v>20145514</v>
      </c>
      <c r="L37" t="s">
        <v>81</v>
      </c>
      <c r="M37">
        <f>VLOOKUP(B37,S:X,2,FALSE)</f>
        <v>-1.8</v>
      </c>
      <c r="N37">
        <f>VLOOKUP(D37,S:X,2,FALSE)</f>
        <v>1.7</v>
      </c>
      <c r="O37">
        <f t="shared" si="3"/>
        <v>-6.5</v>
      </c>
      <c r="P37">
        <f t="shared" si="4"/>
        <v>-34.5</v>
      </c>
      <c r="S37" s="4" t="s">
        <v>64</v>
      </c>
      <c r="T37" s="3">
        <v>7.2</v>
      </c>
      <c r="U37" s="3">
        <v>-5.5</v>
      </c>
      <c r="V37" s="3">
        <v>-8.6</v>
      </c>
      <c r="W37" s="3">
        <v>3</v>
      </c>
      <c r="X37" s="3">
        <v>2.6</v>
      </c>
    </row>
    <row r="38" spans="1:24" ht="15" thickBot="1" x14ac:dyDescent="0.4">
      <c r="A38">
        <v>2018</v>
      </c>
      <c r="B38" t="s">
        <v>45</v>
      </c>
      <c r="C38" s="1" t="s">
        <v>29</v>
      </c>
      <c r="D38" s="1" t="s">
        <v>58</v>
      </c>
      <c r="E38" t="s">
        <v>2</v>
      </c>
      <c r="F38" t="s">
        <v>72</v>
      </c>
      <c r="G38">
        <v>14</v>
      </c>
      <c r="H38">
        <v>51</v>
      </c>
      <c r="I38">
        <f t="shared" si="0"/>
        <v>-37</v>
      </c>
      <c r="J38">
        <f t="shared" si="1"/>
        <v>3</v>
      </c>
      <c r="K38" t="str">
        <f t="shared" si="2"/>
        <v>20181451</v>
      </c>
      <c r="L38" t="s">
        <v>82</v>
      </c>
      <c r="M38">
        <f>VLOOKUP(B38,S:X,6,FALSE)</f>
        <v>-2.9</v>
      </c>
      <c r="N38">
        <f>VLOOKUP(D38,S:X,6,FALSE)</f>
        <v>7.6</v>
      </c>
      <c r="O38">
        <f t="shared" si="3"/>
        <v>-7.5</v>
      </c>
      <c r="P38">
        <f t="shared" si="4"/>
        <v>-29.5</v>
      </c>
      <c r="S38" s="4" t="s">
        <v>65</v>
      </c>
      <c r="T38" s="3">
        <v>8.3000000000000007</v>
      </c>
      <c r="U38" s="3">
        <v>8.3000000000000007</v>
      </c>
      <c r="V38" s="3">
        <v>4</v>
      </c>
      <c r="W38" s="3">
        <v>-4.3</v>
      </c>
      <c r="X38" s="3">
        <v>-5.4</v>
      </c>
    </row>
    <row r="39" spans="1:24" ht="15" thickBot="1" x14ac:dyDescent="0.4">
      <c r="A39">
        <v>2017</v>
      </c>
      <c r="B39" t="s">
        <v>45</v>
      </c>
      <c r="C39" s="1" t="s">
        <v>29</v>
      </c>
      <c r="D39" s="1" t="s">
        <v>63</v>
      </c>
      <c r="E39" t="s">
        <v>6</v>
      </c>
      <c r="F39" t="s">
        <v>34</v>
      </c>
      <c r="G39">
        <v>29</v>
      </c>
      <c r="H39">
        <v>14</v>
      </c>
      <c r="I39">
        <f t="shared" si="0"/>
        <v>-15</v>
      </c>
      <c r="J39">
        <f t="shared" si="1"/>
        <v>-3</v>
      </c>
      <c r="K39" t="str">
        <f t="shared" si="2"/>
        <v>20172914</v>
      </c>
      <c r="L39" t="s">
        <v>82</v>
      </c>
      <c r="M39">
        <f>VLOOKUP(B39,S:X,5,FALSE)</f>
        <v>-2.2000000000000002</v>
      </c>
      <c r="N39">
        <f>VLOOKUP(D39,S:X,5,FALSE)</f>
        <v>5.2</v>
      </c>
      <c r="O39">
        <f t="shared" si="3"/>
        <v>-10.4</v>
      </c>
      <c r="P39">
        <f t="shared" si="4"/>
        <v>-4.5999999999999996</v>
      </c>
      <c r="S39" s="4" t="s">
        <v>84</v>
      </c>
      <c r="T39" s="3">
        <v>-3.1</v>
      </c>
      <c r="U39" s="3">
        <v>-6.1</v>
      </c>
      <c r="V39" s="3">
        <v>-0.7</v>
      </c>
      <c r="W39" s="3">
        <v>-1.5</v>
      </c>
      <c r="X39" s="3">
        <v>-2.5</v>
      </c>
    </row>
    <row r="40" spans="1:24" ht="15" thickBot="1" x14ac:dyDescent="0.4">
      <c r="A40">
        <v>2016</v>
      </c>
      <c r="B40" t="s">
        <v>45</v>
      </c>
      <c r="C40" s="1" t="s">
        <v>29</v>
      </c>
      <c r="D40" s="1" t="s">
        <v>59</v>
      </c>
      <c r="E40" t="s">
        <v>12</v>
      </c>
      <c r="F40" t="s">
        <v>34</v>
      </c>
      <c r="G40">
        <v>21</v>
      </c>
      <c r="H40">
        <v>20</v>
      </c>
      <c r="I40">
        <f t="shared" si="0"/>
        <v>-1</v>
      </c>
      <c r="J40">
        <f t="shared" si="1"/>
        <v>-3</v>
      </c>
      <c r="K40" t="str">
        <f t="shared" si="2"/>
        <v>20162120</v>
      </c>
      <c r="L40" t="s">
        <v>82</v>
      </c>
      <c r="M40">
        <f>VLOOKUP(B40,S:X,4,FALSE)</f>
        <v>1.6</v>
      </c>
      <c r="N40">
        <f>VLOOKUP(D40,S:X,4,FALSE)</f>
        <v>-0.4</v>
      </c>
      <c r="O40">
        <f t="shared" si="3"/>
        <v>-0.99999999999999989</v>
      </c>
      <c r="P40">
        <f t="shared" si="4"/>
        <v>0</v>
      </c>
      <c r="S40" s="4" t="s">
        <v>66</v>
      </c>
      <c r="T40" s="3">
        <v>-3</v>
      </c>
      <c r="U40" s="3">
        <v>-7.9</v>
      </c>
      <c r="V40" s="3">
        <v>-2.2000000000000002</v>
      </c>
      <c r="W40" s="3">
        <v>-1.2</v>
      </c>
      <c r="X40" s="3">
        <v>-0.4</v>
      </c>
    </row>
    <row r="41" spans="1:24" ht="15" thickBot="1" x14ac:dyDescent="0.4">
      <c r="A41">
        <v>2015</v>
      </c>
      <c r="B41" t="s">
        <v>45</v>
      </c>
      <c r="C41" s="1" t="s">
        <v>29</v>
      </c>
      <c r="D41" s="1" t="s">
        <v>63</v>
      </c>
      <c r="E41" t="s">
        <v>6</v>
      </c>
      <c r="F41" t="s">
        <v>34</v>
      </c>
      <c r="G41">
        <v>10</v>
      </c>
      <c r="H41">
        <v>16</v>
      </c>
      <c r="I41">
        <f t="shared" si="0"/>
        <v>6</v>
      </c>
      <c r="J41">
        <f t="shared" si="1"/>
        <v>-3</v>
      </c>
      <c r="K41" t="str">
        <f t="shared" si="2"/>
        <v>20151016</v>
      </c>
      <c r="L41" t="s">
        <v>82</v>
      </c>
      <c r="M41">
        <f>VLOOKUP(B41,S:X,3,FALSE)</f>
        <v>6.1</v>
      </c>
      <c r="N41">
        <f>VLOOKUP(D41,S:X,3,FALSE)</f>
        <v>5.2</v>
      </c>
      <c r="O41">
        <f t="shared" si="3"/>
        <v>-2.1000000000000005</v>
      </c>
      <c r="P41">
        <f t="shared" si="4"/>
        <v>8.1000000000000014</v>
      </c>
      <c r="S41" s="4" t="s">
        <v>67</v>
      </c>
      <c r="T41" s="3">
        <v>-6.1</v>
      </c>
      <c r="U41" s="3">
        <v>-2.9</v>
      </c>
      <c r="V41" s="3">
        <v>-0.1</v>
      </c>
      <c r="W41" s="3">
        <v>-1.6</v>
      </c>
      <c r="X41" s="3">
        <v>-3</v>
      </c>
    </row>
    <row r="42" spans="1:24" x14ac:dyDescent="0.35">
      <c r="A42">
        <v>2014</v>
      </c>
      <c r="B42" t="s">
        <v>45</v>
      </c>
      <c r="C42" s="1" t="s">
        <v>29</v>
      </c>
      <c r="D42" s="1" t="s">
        <v>57</v>
      </c>
      <c r="E42" t="s">
        <v>16</v>
      </c>
      <c r="F42" t="s">
        <v>34</v>
      </c>
      <c r="G42">
        <v>43</v>
      </c>
      <c r="H42">
        <v>17</v>
      </c>
      <c r="I42">
        <f t="shared" si="0"/>
        <v>-26</v>
      </c>
      <c r="J42">
        <f t="shared" si="1"/>
        <v>-3</v>
      </c>
      <c r="K42" t="str">
        <f t="shared" si="2"/>
        <v>20144317</v>
      </c>
      <c r="L42" t="s">
        <v>82</v>
      </c>
      <c r="M42">
        <f>VLOOKUP(B42,S:X,2,FALSE)</f>
        <v>3.7</v>
      </c>
      <c r="N42">
        <f>VLOOKUP(D42,S:X,2,FALSE)</f>
        <v>7.8</v>
      </c>
      <c r="O42">
        <f t="shared" si="3"/>
        <v>-7.1</v>
      </c>
      <c r="P42">
        <f t="shared" si="4"/>
        <v>-18.899999999999999</v>
      </c>
    </row>
    <row r="43" spans="1:24" x14ac:dyDescent="0.35">
      <c r="A43">
        <v>2018</v>
      </c>
      <c r="B43" t="s">
        <v>46</v>
      </c>
      <c r="C43" s="1" t="s">
        <v>17</v>
      </c>
      <c r="D43" s="1" t="s">
        <v>45</v>
      </c>
      <c r="E43" t="s">
        <v>71</v>
      </c>
      <c r="F43" t="s">
        <v>34</v>
      </c>
      <c r="G43">
        <v>20</v>
      </c>
      <c r="H43">
        <v>35</v>
      </c>
      <c r="I43">
        <f t="shared" si="0"/>
        <v>15</v>
      </c>
      <c r="J43">
        <f t="shared" si="1"/>
        <v>-3</v>
      </c>
      <c r="K43" t="str">
        <f t="shared" si="2"/>
        <v>20182035</v>
      </c>
      <c r="L43" t="s">
        <v>82</v>
      </c>
      <c r="M43">
        <f>VLOOKUP(B43,S:X,6,FALSE)</f>
        <v>-1.7</v>
      </c>
      <c r="N43">
        <f>VLOOKUP(D43,S:X,6,FALSE)</f>
        <v>-2.9</v>
      </c>
      <c r="O43">
        <f t="shared" si="3"/>
        <v>-1.8000000000000003</v>
      </c>
      <c r="P43">
        <f t="shared" si="4"/>
        <v>16.8</v>
      </c>
    </row>
    <row r="44" spans="1:24" x14ac:dyDescent="0.35">
      <c r="A44">
        <v>2017</v>
      </c>
      <c r="B44" t="s">
        <v>46</v>
      </c>
      <c r="C44" s="1" t="s">
        <v>17</v>
      </c>
      <c r="D44" s="1" t="s">
        <v>49</v>
      </c>
      <c r="E44" t="s">
        <v>8</v>
      </c>
      <c r="F44" t="s">
        <v>34</v>
      </c>
      <c r="G44">
        <v>38</v>
      </c>
      <c r="H44">
        <v>24</v>
      </c>
      <c r="I44">
        <f t="shared" si="0"/>
        <v>-14</v>
      </c>
      <c r="J44">
        <f t="shared" si="1"/>
        <v>-3</v>
      </c>
      <c r="K44" t="str">
        <f t="shared" si="2"/>
        <v>20173824</v>
      </c>
      <c r="L44" t="s">
        <v>82</v>
      </c>
      <c r="M44">
        <f>VLOOKUP(B44,S:X,5,FALSE)</f>
        <v>-8.9</v>
      </c>
      <c r="N44">
        <f>VLOOKUP(D44,S:X,5,FALSE)</f>
        <v>1.2</v>
      </c>
      <c r="O44">
        <f t="shared" si="3"/>
        <v>-13.1</v>
      </c>
      <c r="P44">
        <f t="shared" si="4"/>
        <v>-0.90000000000000036</v>
      </c>
    </row>
    <row r="45" spans="1:24" x14ac:dyDescent="0.35">
      <c r="A45">
        <v>2016</v>
      </c>
      <c r="B45" t="s">
        <v>46</v>
      </c>
      <c r="C45" s="1" t="s">
        <v>17</v>
      </c>
      <c r="D45" s="1" t="s">
        <v>45</v>
      </c>
      <c r="E45" t="s">
        <v>71</v>
      </c>
      <c r="F45" t="s">
        <v>72</v>
      </c>
      <c r="G45">
        <v>10</v>
      </c>
      <c r="H45">
        <v>23</v>
      </c>
      <c r="I45">
        <f t="shared" si="0"/>
        <v>-13</v>
      </c>
      <c r="J45">
        <f t="shared" si="1"/>
        <v>3</v>
      </c>
      <c r="K45" t="str">
        <f t="shared" si="2"/>
        <v>20161023</v>
      </c>
      <c r="L45" t="s">
        <v>82</v>
      </c>
      <c r="M45">
        <f>VLOOKUP(B45,S:X,4,FALSE)</f>
        <v>-9.4</v>
      </c>
      <c r="N45">
        <f>VLOOKUP(D45,S:X,4,FALSE)</f>
        <v>1.6</v>
      </c>
      <c r="O45">
        <f t="shared" si="3"/>
        <v>-8</v>
      </c>
      <c r="P45">
        <f t="shared" si="4"/>
        <v>-5</v>
      </c>
    </row>
    <row r="46" spans="1:24" x14ac:dyDescent="0.35">
      <c r="A46">
        <v>2015</v>
      </c>
      <c r="B46" t="s">
        <v>46</v>
      </c>
      <c r="C46" s="1" t="s">
        <v>17</v>
      </c>
      <c r="D46" s="1" t="s">
        <v>41</v>
      </c>
      <c r="E46" t="s">
        <v>9</v>
      </c>
      <c r="F46" t="s">
        <v>72</v>
      </c>
      <c r="G46">
        <v>27</v>
      </c>
      <c r="H46">
        <v>33</v>
      </c>
      <c r="I46">
        <f t="shared" si="0"/>
        <v>-6</v>
      </c>
      <c r="J46">
        <f t="shared" si="1"/>
        <v>3</v>
      </c>
      <c r="K46" t="str">
        <f t="shared" si="2"/>
        <v>20152733</v>
      </c>
      <c r="L46" t="s">
        <v>82</v>
      </c>
      <c r="M46">
        <f>VLOOKUP(B46,S:X,3,FALSE)</f>
        <v>-6</v>
      </c>
      <c r="N46">
        <f>VLOOKUP(D46,S:X,3,FALSE)</f>
        <v>-1.1000000000000001</v>
      </c>
      <c r="O46">
        <f t="shared" si="3"/>
        <v>-1.9</v>
      </c>
      <c r="P46">
        <f t="shared" si="4"/>
        <v>-4.0999999999999996</v>
      </c>
    </row>
    <row r="47" spans="1:24" x14ac:dyDescent="0.35">
      <c r="A47">
        <v>2014</v>
      </c>
      <c r="B47" t="s">
        <v>46</v>
      </c>
      <c r="C47" s="1" t="s">
        <v>17</v>
      </c>
      <c r="D47" s="1" t="s">
        <v>66</v>
      </c>
      <c r="E47" t="s">
        <v>1</v>
      </c>
      <c r="F47" t="s">
        <v>34</v>
      </c>
      <c r="G47">
        <v>28</v>
      </c>
      <c r="H47">
        <v>29</v>
      </c>
      <c r="I47">
        <f t="shared" si="0"/>
        <v>1</v>
      </c>
      <c r="J47">
        <f t="shared" si="1"/>
        <v>-3</v>
      </c>
      <c r="K47" t="str">
        <f t="shared" si="2"/>
        <v>20142829</v>
      </c>
      <c r="L47" t="s">
        <v>82</v>
      </c>
      <c r="M47">
        <f>VLOOKUP(B47,S:X,2,FALSE)</f>
        <v>-4.9000000000000004</v>
      </c>
      <c r="N47">
        <f>VLOOKUP(D47,S:X,2,FALSE)</f>
        <v>-3</v>
      </c>
      <c r="O47">
        <f t="shared" si="3"/>
        <v>-4.9000000000000004</v>
      </c>
      <c r="P47">
        <f t="shared" si="4"/>
        <v>5.9</v>
      </c>
    </row>
    <row r="48" spans="1:24" x14ac:dyDescent="0.35">
      <c r="A48">
        <v>2018</v>
      </c>
      <c r="B48" t="s">
        <v>47</v>
      </c>
      <c r="C48" s="1" t="s">
        <v>24</v>
      </c>
      <c r="D48" s="1" t="s">
        <v>66</v>
      </c>
      <c r="E48" t="s">
        <v>1</v>
      </c>
      <c r="F48" t="s">
        <v>72</v>
      </c>
      <c r="G48">
        <v>14</v>
      </c>
      <c r="H48">
        <v>28</v>
      </c>
      <c r="I48">
        <f t="shared" si="0"/>
        <v>-14</v>
      </c>
      <c r="J48">
        <f t="shared" si="1"/>
        <v>3</v>
      </c>
      <c r="K48" t="str">
        <f t="shared" si="2"/>
        <v>20181428</v>
      </c>
      <c r="L48" t="s">
        <v>81</v>
      </c>
      <c r="M48">
        <f>VLOOKUP(B48,S:X,6,FALSE)</f>
        <v>0.9</v>
      </c>
      <c r="N48">
        <f>VLOOKUP(D48,S:X,6,FALSE)</f>
        <v>-0.4</v>
      </c>
      <c r="O48">
        <f t="shared" si="3"/>
        <v>4.3</v>
      </c>
      <c r="P48">
        <f t="shared" si="4"/>
        <v>-18.3</v>
      </c>
    </row>
    <row r="49" spans="1:16" x14ac:dyDescent="0.35">
      <c r="A49">
        <v>2017</v>
      </c>
      <c r="B49" t="s">
        <v>47</v>
      </c>
      <c r="C49" s="1" t="s">
        <v>24</v>
      </c>
      <c r="D49" s="1" t="s">
        <v>65</v>
      </c>
      <c r="E49" t="s">
        <v>73</v>
      </c>
      <c r="F49" t="s">
        <v>34</v>
      </c>
      <c r="G49">
        <v>10</v>
      </c>
      <c r="H49">
        <v>40</v>
      </c>
      <c r="I49">
        <f t="shared" si="0"/>
        <v>30</v>
      </c>
      <c r="J49">
        <f t="shared" si="1"/>
        <v>-3</v>
      </c>
      <c r="K49" t="str">
        <f t="shared" si="2"/>
        <v>20171040</v>
      </c>
      <c r="L49" t="s">
        <v>82</v>
      </c>
      <c r="M49">
        <f>VLOOKUP(B49,S:X,5,FALSE)</f>
        <v>2.2000000000000002</v>
      </c>
      <c r="N49">
        <f>VLOOKUP(D49,S:X,5,FALSE)</f>
        <v>-4.3</v>
      </c>
      <c r="O49">
        <f t="shared" si="3"/>
        <v>3.5</v>
      </c>
      <c r="P49">
        <f t="shared" si="4"/>
        <v>26.5</v>
      </c>
    </row>
    <row r="50" spans="1:16" x14ac:dyDescent="0.35">
      <c r="A50">
        <v>2016</v>
      </c>
      <c r="B50" t="s">
        <v>47</v>
      </c>
      <c r="C50" s="1" t="s">
        <v>24</v>
      </c>
      <c r="D50" s="1" t="s">
        <v>62</v>
      </c>
      <c r="E50" t="s">
        <v>74</v>
      </c>
      <c r="F50" t="s">
        <v>72</v>
      </c>
      <c r="G50">
        <v>29</v>
      </c>
      <c r="H50">
        <v>23</v>
      </c>
      <c r="I50">
        <f t="shared" si="0"/>
        <v>6</v>
      </c>
      <c r="J50">
        <f t="shared" si="1"/>
        <v>3</v>
      </c>
      <c r="K50" t="str">
        <f t="shared" si="2"/>
        <v>20162923</v>
      </c>
      <c r="L50" t="s">
        <v>82</v>
      </c>
      <c r="M50">
        <f>VLOOKUP(B50,S:X,4,FALSE)</f>
        <v>3.7</v>
      </c>
      <c r="N50">
        <f>VLOOKUP(D50,S:X,4,FALSE)</f>
        <v>1.2</v>
      </c>
      <c r="O50">
        <f t="shared" si="3"/>
        <v>5.5</v>
      </c>
      <c r="P50">
        <f t="shared" si="4"/>
        <v>0.5</v>
      </c>
    </row>
    <row r="51" spans="1:16" x14ac:dyDescent="0.35">
      <c r="A51">
        <v>2015</v>
      </c>
      <c r="B51" t="s">
        <v>47</v>
      </c>
      <c r="C51" s="1" t="s">
        <v>24</v>
      </c>
      <c r="D51" s="1" t="s">
        <v>59</v>
      </c>
      <c r="E51" t="s">
        <v>12</v>
      </c>
      <c r="F51" t="s">
        <v>34</v>
      </c>
      <c r="G51">
        <v>27</v>
      </c>
      <c r="H51">
        <v>20</v>
      </c>
      <c r="I51">
        <f t="shared" si="0"/>
        <v>-7</v>
      </c>
      <c r="J51">
        <f t="shared" si="1"/>
        <v>-3</v>
      </c>
      <c r="K51" t="str">
        <f t="shared" si="2"/>
        <v>20152720</v>
      </c>
      <c r="L51" t="s">
        <v>82</v>
      </c>
      <c r="M51">
        <f>VLOOKUP(B51,S:X,3,FALSE)</f>
        <v>-2.9</v>
      </c>
      <c r="N51">
        <f>VLOOKUP(D51,S:X,3,FALSE)</f>
        <v>-1.9</v>
      </c>
      <c r="O51">
        <f t="shared" si="3"/>
        <v>-4</v>
      </c>
      <c r="P51">
        <f t="shared" si="4"/>
        <v>-3</v>
      </c>
    </row>
    <row r="52" spans="1:16" x14ac:dyDescent="0.35">
      <c r="A52">
        <v>2014</v>
      </c>
      <c r="B52" t="s">
        <v>47</v>
      </c>
      <c r="C52" s="1" t="s">
        <v>24</v>
      </c>
      <c r="D52" s="1" t="s">
        <v>59</v>
      </c>
      <c r="E52" t="s">
        <v>12</v>
      </c>
      <c r="F52" t="s">
        <v>34</v>
      </c>
      <c r="G52">
        <v>28</v>
      </c>
      <c r="H52">
        <v>31</v>
      </c>
      <c r="I52">
        <f t="shared" si="0"/>
        <v>3</v>
      </c>
      <c r="J52">
        <f t="shared" si="1"/>
        <v>-3</v>
      </c>
      <c r="K52" t="str">
        <f t="shared" si="2"/>
        <v>20142831</v>
      </c>
      <c r="L52" t="s">
        <v>82</v>
      </c>
      <c r="M52">
        <f>VLOOKUP(B52,S:X,2,FALSE)</f>
        <v>0.6</v>
      </c>
      <c r="N52">
        <f>VLOOKUP(D52,S:X,2,FALSE)</f>
        <v>-2.2000000000000002</v>
      </c>
      <c r="O52">
        <f t="shared" si="3"/>
        <v>-0.19999999999999973</v>
      </c>
      <c r="P52">
        <f t="shared" si="4"/>
        <v>3.1999999999999997</v>
      </c>
    </row>
    <row r="53" spans="1:16" x14ac:dyDescent="0.35">
      <c r="A53">
        <v>2018</v>
      </c>
      <c r="B53" t="s">
        <v>48</v>
      </c>
      <c r="C53" s="1" t="s">
        <v>11</v>
      </c>
      <c r="D53" s="1" t="s">
        <v>69</v>
      </c>
      <c r="E53" t="s">
        <v>5</v>
      </c>
      <c r="F53" t="s">
        <v>34</v>
      </c>
      <c r="G53">
        <v>22</v>
      </c>
      <c r="H53">
        <v>23</v>
      </c>
      <c r="I53">
        <f t="shared" si="0"/>
        <v>1</v>
      </c>
      <c r="J53">
        <f t="shared" si="1"/>
        <v>-3</v>
      </c>
      <c r="K53" t="str">
        <f t="shared" si="2"/>
        <v>20182223</v>
      </c>
      <c r="L53" t="s">
        <v>82</v>
      </c>
      <c r="M53">
        <f>VLOOKUP(B53,S:X,6,FALSE)</f>
        <v>-1</v>
      </c>
      <c r="N53">
        <f>VLOOKUP(D53,S:X,6,FALSE)</f>
        <v>4.2</v>
      </c>
      <c r="O53">
        <f t="shared" si="3"/>
        <v>-8.1999999999999993</v>
      </c>
      <c r="P53">
        <f t="shared" si="4"/>
        <v>9.1999999999999993</v>
      </c>
    </row>
    <row r="54" spans="1:16" x14ac:dyDescent="0.35">
      <c r="A54">
        <v>2017</v>
      </c>
      <c r="B54" t="s">
        <v>48</v>
      </c>
      <c r="C54" s="1" t="s">
        <v>11</v>
      </c>
      <c r="D54" s="1" t="s">
        <v>59</v>
      </c>
      <c r="E54" t="s">
        <v>12</v>
      </c>
      <c r="F54" t="s">
        <v>72</v>
      </c>
      <c r="G54">
        <v>10</v>
      </c>
      <c r="H54">
        <v>23</v>
      </c>
      <c r="I54">
        <f t="shared" si="0"/>
        <v>-13</v>
      </c>
      <c r="J54">
        <f t="shared" si="1"/>
        <v>3</v>
      </c>
      <c r="K54" t="str">
        <f t="shared" si="2"/>
        <v>20171023</v>
      </c>
      <c r="L54" t="s">
        <v>82</v>
      </c>
      <c r="M54">
        <f>VLOOKUP(B54,S:X,5,FALSE)</f>
        <v>-3.2</v>
      </c>
      <c r="N54">
        <f>VLOOKUP(D54,S:X,5,FALSE)</f>
        <v>-4.4000000000000004</v>
      </c>
      <c r="O54">
        <f t="shared" si="3"/>
        <v>4.2</v>
      </c>
      <c r="P54">
        <f t="shared" si="4"/>
        <v>-17.2</v>
      </c>
    </row>
    <row r="55" spans="1:16" x14ac:dyDescent="0.35">
      <c r="A55">
        <v>2016</v>
      </c>
      <c r="B55" t="s">
        <v>48</v>
      </c>
      <c r="C55" s="1" t="s">
        <v>11</v>
      </c>
      <c r="D55" s="1" t="s">
        <v>54</v>
      </c>
      <c r="E55" t="s">
        <v>3</v>
      </c>
      <c r="F55" t="s">
        <v>72</v>
      </c>
      <c r="G55">
        <v>27</v>
      </c>
      <c r="H55">
        <v>30</v>
      </c>
      <c r="I55">
        <f t="shared" si="0"/>
        <v>-3</v>
      </c>
      <c r="J55">
        <f t="shared" si="1"/>
        <v>3</v>
      </c>
      <c r="K55" t="str">
        <f t="shared" si="2"/>
        <v>20162730</v>
      </c>
      <c r="L55" t="s">
        <v>82</v>
      </c>
      <c r="M55">
        <f>VLOOKUP(B55,S:X,4,FALSE)</f>
        <v>3.5</v>
      </c>
      <c r="N55">
        <f>VLOOKUP(D55,S:X,4,FALSE)</f>
        <v>4.9000000000000004</v>
      </c>
      <c r="O55">
        <f t="shared" si="3"/>
        <v>1.5999999999999996</v>
      </c>
      <c r="P55">
        <f t="shared" si="4"/>
        <v>-4.5999999999999996</v>
      </c>
    </row>
    <row r="56" spans="1:16" x14ac:dyDescent="0.35">
      <c r="A56">
        <v>2015</v>
      </c>
      <c r="B56" t="s">
        <v>48</v>
      </c>
      <c r="C56" s="1" t="s">
        <v>11</v>
      </c>
      <c r="D56" s="1" t="s">
        <v>50</v>
      </c>
      <c r="E56" t="s">
        <v>26</v>
      </c>
      <c r="F56" t="s">
        <v>72</v>
      </c>
      <c r="G56">
        <v>29</v>
      </c>
      <c r="H56">
        <v>10</v>
      </c>
      <c r="I56">
        <f t="shared" si="0"/>
        <v>19</v>
      </c>
      <c r="J56">
        <f t="shared" si="1"/>
        <v>3</v>
      </c>
      <c r="K56" t="str">
        <f t="shared" si="2"/>
        <v>20152910</v>
      </c>
      <c r="L56" t="s">
        <v>81</v>
      </c>
      <c r="M56">
        <f>VLOOKUP(B56,S:X,3,FALSE)</f>
        <v>6.1</v>
      </c>
      <c r="N56">
        <f>VLOOKUP(D56,S:X,3,FALSE)</f>
        <v>5.2</v>
      </c>
      <c r="O56">
        <f t="shared" si="3"/>
        <v>3.8999999999999995</v>
      </c>
      <c r="P56">
        <f t="shared" si="4"/>
        <v>15.100000000000001</v>
      </c>
    </row>
    <row r="57" spans="1:16" x14ac:dyDescent="0.35">
      <c r="A57">
        <v>2014</v>
      </c>
      <c r="B57" t="s">
        <v>48</v>
      </c>
      <c r="C57" s="1" t="s">
        <v>11</v>
      </c>
      <c r="D57" s="1" t="s">
        <v>39</v>
      </c>
      <c r="E57" t="s">
        <v>19</v>
      </c>
      <c r="F57" t="s">
        <v>72</v>
      </c>
      <c r="G57">
        <v>41</v>
      </c>
      <c r="H57">
        <v>20</v>
      </c>
      <c r="I57">
        <f t="shared" si="0"/>
        <v>21</v>
      </c>
      <c r="J57">
        <f t="shared" si="1"/>
        <v>3</v>
      </c>
      <c r="K57" t="str">
        <f t="shared" si="2"/>
        <v>20144120</v>
      </c>
      <c r="L57" t="s">
        <v>81</v>
      </c>
      <c r="M57">
        <f>VLOOKUP(B57,S:X,2,FALSE)</f>
        <v>9.6</v>
      </c>
      <c r="N57">
        <f>VLOOKUP(D57,S:X,2,FALSE)</f>
        <v>1.5</v>
      </c>
      <c r="O57">
        <f t="shared" si="3"/>
        <v>11.1</v>
      </c>
      <c r="P57">
        <f t="shared" si="4"/>
        <v>9.9</v>
      </c>
    </row>
    <row r="58" spans="1:16" x14ac:dyDescent="0.35">
      <c r="A58">
        <v>2018</v>
      </c>
      <c r="B58" t="s">
        <v>49</v>
      </c>
      <c r="C58" s="1" t="s">
        <v>8</v>
      </c>
      <c r="D58" s="1" t="s">
        <v>55</v>
      </c>
      <c r="E58" t="s">
        <v>27</v>
      </c>
      <c r="F58" t="s">
        <v>34</v>
      </c>
      <c r="G58">
        <v>21</v>
      </c>
      <c r="H58">
        <v>32</v>
      </c>
      <c r="I58">
        <f t="shared" si="0"/>
        <v>11</v>
      </c>
      <c r="J58">
        <f t="shared" si="1"/>
        <v>-3</v>
      </c>
      <c r="K58" t="str">
        <f t="shared" si="2"/>
        <v>20182132</v>
      </c>
      <c r="L58" t="s">
        <v>82</v>
      </c>
      <c r="M58">
        <f>VLOOKUP(B58,S:X,6,FALSE)</f>
        <v>-2</v>
      </c>
      <c r="N58">
        <f>VLOOKUP(D58,S:X,6,FALSE)</f>
        <v>-6.2</v>
      </c>
      <c r="O58">
        <f t="shared" si="3"/>
        <v>1.2000000000000002</v>
      </c>
      <c r="P58">
        <f t="shared" si="4"/>
        <v>9.8000000000000007</v>
      </c>
    </row>
    <row r="59" spans="1:16" x14ac:dyDescent="0.35">
      <c r="A59">
        <v>2017</v>
      </c>
      <c r="B59" t="s">
        <v>49</v>
      </c>
      <c r="C59" s="1" t="s">
        <v>8</v>
      </c>
      <c r="D59" s="1" t="s">
        <v>63</v>
      </c>
      <c r="E59" t="s">
        <v>6</v>
      </c>
      <c r="F59" t="s">
        <v>72</v>
      </c>
      <c r="G59">
        <v>15</v>
      </c>
      <c r="H59">
        <v>20</v>
      </c>
      <c r="I59">
        <f t="shared" si="0"/>
        <v>-5</v>
      </c>
      <c r="J59">
        <f t="shared" si="1"/>
        <v>3</v>
      </c>
      <c r="K59" t="str">
        <f t="shared" si="2"/>
        <v>20171520</v>
      </c>
      <c r="L59" t="s">
        <v>82</v>
      </c>
      <c r="M59">
        <f>VLOOKUP(B59,S:X,5,FALSE)</f>
        <v>1.2</v>
      </c>
      <c r="N59">
        <f>VLOOKUP(D59,S:X,5,FALSE)</f>
        <v>5.2</v>
      </c>
      <c r="O59">
        <f t="shared" si="3"/>
        <v>-1</v>
      </c>
      <c r="P59">
        <f t="shared" si="4"/>
        <v>-4</v>
      </c>
    </row>
    <row r="60" spans="1:16" x14ac:dyDescent="0.35">
      <c r="A60">
        <v>2016</v>
      </c>
      <c r="B60" t="s">
        <v>49</v>
      </c>
      <c r="C60" s="1" t="s">
        <v>8</v>
      </c>
      <c r="D60" s="1" t="s">
        <v>53</v>
      </c>
      <c r="E60" t="s">
        <v>20</v>
      </c>
      <c r="F60" t="s">
        <v>72</v>
      </c>
      <c r="G60">
        <v>26</v>
      </c>
      <c r="H60">
        <v>19</v>
      </c>
      <c r="I60">
        <f t="shared" si="0"/>
        <v>7</v>
      </c>
      <c r="J60">
        <f t="shared" si="1"/>
        <v>3</v>
      </c>
      <c r="K60" t="str">
        <f t="shared" si="2"/>
        <v>20162619</v>
      </c>
      <c r="L60" t="s">
        <v>82</v>
      </c>
      <c r="M60">
        <f>VLOOKUP(B60,S:X,4,FALSE)</f>
        <v>-2.2000000000000002</v>
      </c>
      <c r="N60">
        <f>VLOOKUP(D60,S:X,4,FALSE)</f>
        <v>-4.2</v>
      </c>
      <c r="O60">
        <f t="shared" si="3"/>
        <v>5</v>
      </c>
      <c r="P60">
        <f t="shared" si="4"/>
        <v>2</v>
      </c>
    </row>
    <row r="61" spans="1:16" x14ac:dyDescent="0.35">
      <c r="A61">
        <v>2015</v>
      </c>
      <c r="B61" t="s">
        <v>49</v>
      </c>
      <c r="C61" s="1" t="s">
        <v>8</v>
      </c>
      <c r="D61" s="1" t="s">
        <v>50</v>
      </c>
      <c r="E61" t="s">
        <v>26</v>
      </c>
      <c r="F61" t="s">
        <v>34</v>
      </c>
      <c r="G61">
        <v>16</v>
      </c>
      <c r="H61">
        <v>18</v>
      </c>
      <c r="I61">
        <f t="shared" si="0"/>
        <v>2</v>
      </c>
      <c r="J61">
        <f t="shared" si="1"/>
        <v>-3</v>
      </c>
      <c r="K61" t="str">
        <f t="shared" si="2"/>
        <v>20151618</v>
      </c>
      <c r="L61" t="s">
        <v>82</v>
      </c>
      <c r="M61">
        <f>VLOOKUP(B61,S:X,3,FALSE)</f>
        <v>-0.9</v>
      </c>
      <c r="N61">
        <f>VLOOKUP(D61,S:X,3,FALSE)</f>
        <v>5.2</v>
      </c>
      <c r="O61">
        <f t="shared" si="3"/>
        <v>-9.1</v>
      </c>
      <c r="P61">
        <f t="shared" si="4"/>
        <v>11.1</v>
      </c>
    </row>
    <row r="62" spans="1:16" x14ac:dyDescent="0.35">
      <c r="A62">
        <v>2014</v>
      </c>
      <c r="B62" t="s">
        <v>49</v>
      </c>
      <c r="C62" s="1" t="s">
        <v>8</v>
      </c>
      <c r="D62" s="1" t="s">
        <v>55</v>
      </c>
      <c r="E62" t="s">
        <v>27</v>
      </c>
      <c r="F62" t="s">
        <v>72</v>
      </c>
      <c r="G62">
        <v>20</v>
      </c>
      <c r="H62">
        <v>16</v>
      </c>
      <c r="I62">
        <f t="shared" si="0"/>
        <v>4</v>
      </c>
      <c r="J62">
        <f t="shared" si="1"/>
        <v>3</v>
      </c>
      <c r="K62" t="str">
        <f t="shared" si="2"/>
        <v>20142016</v>
      </c>
      <c r="L62" t="s">
        <v>82</v>
      </c>
      <c r="M62">
        <f>VLOOKUP(B62,S:X,2,FALSE)</f>
        <v>1.4</v>
      </c>
      <c r="N62">
        <f>VLOOKUP(D62,S:X,2,FALSE)</f>
        <v>-1</v>
      </c>
      <c r="O62">
        <f t="shared" si="3"/>
        <v>5.4</v>
      </c>
      <c r="P62">
        <f t="shared" si="4"/>
        <v>-1.4000000000000004</v>
      </c>
    </row>
    <row r="63" spans="1:16" x14ac:dyDescent="0.35">
      <c r="A63">
        <v>2018</v>
      </c>
      <c r="B63" t="s">
        <v>50</v>
      </c>
      <c r="C63" s="1" t="s">
        <v>26</v>
      </c>
      <c r="D63" s="1" t="s">
        <v>70</v>
      </c>
      <c r="E63" t="s">
        <v>4</v>
      </c>
      <c r="F63" t="s">
        <v>34</v>
      </c>
      <c r="G63">
        <v>29</v>
      </c>
      <c r="H63">
        <v>27</v>
      </c>
      <c r="I63">
        <f t="shared" si="0"/>
        <v>-2</v>
      </c>
      <c r="J63">
        <f t="shared" si="1"/>
        <v>-3</v>
      </c>
      <c r="K63" t="str">
        <f t="shared" si="2"/>
        <v>20182927</v>
      </c>
      <c r="L63" t="s">
        <v>82</v>
      </c>
      <c r="M63">
        <f>VLOOKUP(B63,S:X,6,FALSE)</f>
        <v>-0.7</v>
      </c>
      <c r="N63">
        <f>VLOOKUP(D63,S:X,6,FALSE)</f>
        <v>6.8</v>
      </c>
      <c r="O63">
        <f t="shared" si="3"/>
        <v>-10.5</v>
      </c>
      <c r="P63">
        <f t="shared" si="4"/>
        <v>8.5</v>
      </c>
    </row>
    <row r="64" spans="1:16" x14ac:dyDescent="0.35">
      <c r="A64">
        <v>2017</v>
      </c>
      <c r="B64" t="s">
        <v>50</v>
      </c>
      <c r="C64" s="1" t="s">
        <v>26</v>
      </c>
      <c r="D64" s="1" t="s">
        <v>49</v>
      </c>
      <c r="E64" t="s">
        <v>8</v>
      </c>
      <c r="F64" t="s">
        <v>72</v>
      </c>
      <c r="G64">
        <v>17</v>
      </c>
      <c r="H64">
        <v>30</v>
      </c>
      <c r="I64">
        <f t="shared" si="0"/>
        <v>-13</v>
      </c>
      <c r="J64">
        <f t="shared" si="1"/>
        <v>3</v>
      </c>
      <c r="K64" t="str">
        <f t="shared" si="2"/>
        <v>20171730</v>
      </c>
      <c r="L64" t="s">
        <v>82</v>
      </c>
      <c r="M64">
        <f>VLOOKUP(B64,S:X,5,FALSE)</f>
        <v>-0.1</v>
      </c>
      <c r="N64">
        <f>VLOOKUP(D64,S:X,5,FALSE)</f>
        <v>1.2</v>
      </c>
      <c r="O64">
        <f t="shared" si="3"/>
        <v>1.7</v>
      </c>
      <c r="P64">
        <f t="shared" si="4"/>
        <v>-14.7</v>
      </c>
    </row>
    <row r="65" spans="1:16" x14ac:dyDescent="0.35">
      <c r="A65">
        <v>2016</v>
      </c>
      <c r="B65" t="s">
        <v>50</v>
      </c>
      <c r="C65" s="1" t="s">
        <v>26</v>
      </c>
      <c r="D65" s="1" t="s">
        <v>59</v>
      </c>
      <c r="E65" t="s">
        <v>12</v>
      </c>
      <c r="F65" t="s">
        <v>72</v>
      </c>
      <c r="G65">
        <v>23</v>
      </c>
      <c r="H65">
        <v>16</v>
      </c>
      <c r="I65">
        <f t="shared" si="0"/>
        <v>7</v>
      </c>
      <c r="J65">
        <f t="shared" si="1"/>
        <v>3</v>
      </c>
      <c r="K65" t="str">
        <f t="shared" si="2"/>
        <v>20162316</v>
      </c>
      <c r="L65" t="s">
        <v>82</v>
      </c>
      <c r="M65">
        <f>VLOOKUP(B65,S:X,4,FALSE)</f>
        <v>3.2</v>
      </c>
      <c r="N65">
        <f>VLOOKUP(D65,S:X,4,FALSE)</f>
        <v>-0.4</v>
      </c>
      <c r="O65">
        <f t="shared" si="3"/>
        <v>6.6000000000000005</v>
      </c>
      <c r="P65">
        <f t="shared" si="4"/>
        <v>0.39999999999999947</v>
      </c>
    </row>
    <row r="66" spans="1:16" x14ac:dyDescent="0.35">
      <c r="A66">
        <v>2015</v>
      </c>
      <c r="B66" t="s">
        <v>50</v>
      </c>
      <c r="C66" s="1" t="s">
        <v>26</v>
      </c>
      <c r="D66" s="1" t="s">
        <v>48</v>
      </c>
      <c r="E66" t="s">
        <v>11</v>
      </c>
      <c r="F66" t="s">
        <v>34</v>
      </c>
      <c r="G66">
        <v>29</v>
      </c>
      <c r="H66">
        <v>10</v>
      </c>
      <c r="I66">
        <f t="shared" si="0"/>
        <v>-19</v>
      </c>
      <c r="J66">
        <f t="shared" si="1"/>
        <v>-3</v>
      </c>
      <c r="K66" t="str">
        <f t="shared" si="2"/>
        <v>20152910</v>
      </c>
      <c r="L66" t="s">
        <v>81</v>
      </c>
      <c r="M66">
        <f>VLOOKUP(B66,S:X,3,FALSE)</f>
        <v>5.2</v>
      </c>
      <c r="N66">
        <f>VLOOKUP(D66,S:X,3,FALSE)</f>
        <v>6.1</v>
      </c>
      <c r="O66">
        <f t="shared" si="3"/>
        <v>-3.8999999999999995</v>
      </c>
      <c r="P66">
        <f t="shared" si="4"/>
        <v>-15.100000000000001</v>
      </c>
    </row>
    <row r="67" spans="1:16" x14ac:dyDescent="0.35">
      <c r="A67">
        <v>2014</v>
      </c>
      <c r="B67" t="s">
        <v>50</v>
      </c>
      <c r="C67" s="1" t="s">
        <v>26</v>
      </c>
      <c r="D67" s="1" t="s">
        <v>44</v>
      </c>
      <c r="E67" t="s">
        <v>25</v>
      </c>
      <c r="F67" t="s">
        <v>72</v>
      </c>
      <c r="G67">
        <v>55</v>
      </c>
      <c r="H67">
        <v>14</v>
      </c>
      <c r="I67">
        <f t="shared" si="0"/>
        <v>41</v>
      </c>
      <c r="J67">
        <f t="shared" si="1"/>
        <v>3</v>
      </c>
      <c r="K67" t="str">
        <f t="shared" si="2"/>
        <v>20145514</v>
      </c>
      <c r="L67" t="s">
        <v>81</v>
      </c>
      <c r="M67">
        <f>VLOOKUP(B67,S:X,2,FALSE)</f>
        <v>1.7</v>
      </c>
      <c r="N67">
        <f>VLOOKUP(D67,S:X,2,FALSE)</f>
        <v>-1.8</v>
      </c>
      <c r="O67">
        <f t="shared" si="3"/>
        <v>6.5</v>
      </c>
      <c r="P67">
        <f t="shared" si="4"/>
        <v>34.5</v>
      </c>
    </row>
    <row r="68" spans="1:16" x14ac:dyDescent="0.35">
      <c r="A68">
        <v>2018</v>
      </c>
      <c r="B68" t="s">
        <v>51</v>
      </c>
      <c r="C68" s="1" t="s">
        <v>10</v>
      </c>
      <c r="D68" s="1" t="s">
        <v>67</v>
      </c>
      <c r="E68" t="s">
        <v>31</v>
      </c>
      <c r="F68" t="s">
        <v>34</v>
      </c>
      <c r="G68">
        <v>21</v>
      </c>
      <c r="H68">
        <v>23</v>
      </c>
      <c r="I68">
        <f t="shared" si="0"/>
        <v>2</v>
      </c>
      <c r="J68">
        <f t="shared" si="1"/>
        <v>-3</v>
      </c>
      <c r="K68" t="str">
        <f t="shared" si="2"/>
        <v>20182123</v>
      </c>
      <c r="L68" t="s">
        <v>82</v>
      </c>
      <c r="M68">
        <f>VLOOKUP(B68,S:X,6,FALSE)</f>
        <v>2</v>
      </c>
      <c r="N68">
        <f>VLOOKUP(D68,S:X,6,FALSE)</f>
        <v>-3</v>
      </c>
      <c r="O68">
        <f t="shared" si="3"/>
        <v>2</v>
      </c>
      <c r="P68">
        <f t="shared" si="4"/>
        <v>0</v>
      </c>
    </row>
    <row r="69" spans="1:16" x14ac:dyDescent="0.35">
      <c r="A69">
        <v>2017</v>
      </c>
      <c r="B69" t="s">
        <v>51</v>
      </c>
      <c r="C69" s="1" t="s">
        <v>10</v>
      </c>
      <c r="D69" s="1" t="s">
        <v>64</v>
      </c>
      <c r="E69" t="s">
        <v>15</v>
      </c>
      <c r="F69" t="s">
        <v>34</v>
      </c>
      <c r="G69">
        <v>41</v>
      </c>
      <c r="H69">
        <v>38</v>
      </c>
      <c r="I69">
        <f t="shared" si="0"/>
        <v>-3</v>
      </c>
      <c r="J69">
        <f t="shared" si="1"/>
        <v>-3</v>
      </c>
      <c r="K69" t="str">
        <f t="shared" si="2"/>
        <v>20174138</v>
      </c>
      <c r="L69" t="s">
        <v>82</v>
      </c>
      <c r="M69">
        <f>VLOOKUP(B69,S:X,5,FALSE)</f>
        <v>-3.5</v>
      </c>
      <c r="N69">
        <f>VLOOKUP(D69,S:X,5,FALSE)</f>
        <v>3</v>
      </c>
      <c r="O69">
        <f t="shared" si="3"/>
        <v>-9.5</v>
      </c>
      <c r="P69">
        <f t="shared" si="4"/>
        <v>6.5</v>
      </c>
    </row>
    <row r="70" spans="1:16" x14ac:dyDescent="0.35">
      <c r="A70">
        <v>2016</v>
      </c>
      <c r="B70" t="s">
        <v>51</v>
      </c>
      <c r="C70" s="1" t="s">
        <v>10</v>
      </c>
      <c r="D70" s="1" t="s">
        <v>53</v>
      </c>
      <c r="E70" t="s">
        <v>20</v>
      </c>
      <c r="F70" t="s">
        <v>34</v>
      </c>
      <c r="G70">
        <v>21</v>
      </c>
      <c r="H70">
        <v>24</v>
      </c>
      <c r="I70">
        <f t="shared" si="0"/>
        <v>3</v>
      </c>
      <c r="J70">
        <f t="shared" si="1"/>
        <v>-3</v>
      </c>
      <c r="K70" t="str">
        <f t="shared" si="2"/>
        <v>20162124</v>
      </c>
      <c r="L70" t="s">
        <v>82</v>
      </c>
      <c r="M70">
        <f>VLOOKUP(B70,S:X,4,FALSE)</f>
        <v>-1.7</v>
      </c>
      <c r="N70">
        <f>VLOOKUP(D70,S:X,4,FALSE)</f>
        <v>-4.2</v>
      </c>
      <c r="O70">
        <f t="shared" si="3"/>
        <v>-0.5</v>
      </c>
      <c r="P70">
        <f t="shared" si="4"/>
        <v>3.5</v>
      </c>
    </row>
    <row r="71" spans="1:16" x14ac:dyDescent="0.35">
      <c r="A71">
        <v>2015</v>
      </c>
      <c r="B71" t="s">
        <v>51</v>
      </c>
      <c r="C71" s="1" t="s">
        <v>10</v>
      </c>
      <c r="D71" s="1" t="s">
        <v>45</v>
      </c>
      <c r="E71" t="s">
        <v>71</v>
      </c>
      <c r="F71" t="s">
        <v>34</v>
      </c>
      <c r="G71">
        <v>6</v>
      </c>
      <c r="H71">
        <v>10</v>
      </c>
      <c r="I71">
        <f t="shared" si="0"/>
        <v>4</v>
      </c>
      <c r="J71">
        <f t="shared" si="1"/>
        <v>-3</v>
      </c>
      <c r="K71" t="str">
        <f t="shared" si="2"/>
        <v>2015610</v>
      </c>
      <c r="L71" t="s">
        <v>82</v>
      </c>
      <c r="M71">
        <f>VLOOKUP(B71,S:X,3,FALSE)</f>
        <v>-1</v>
      </c>
      <c r="N71">
        <f>VLOOKUP(D71,S:X,3,FALSE)</f>
        <v>6.1</v>
      </c>
      <c r="O71">
        <f t="shared" si="3"/>
        <v>-10.1</v>
      </c>
      <c r="P71">
        <f t="shared" si="4"/>
        <v>14.1</v>
      </c>
    </row>
    <row r="72" spans="1:16" x14ac:dyDescent="0.35">
      <c r="A72">
        <v>2014</v>
      </c>
      <c r="B72" t="s">
        <v>51</v>
      </c>
      <c r="C72" s="1" t="s">
        <v>10</v>
      </c>
      <c r="D72" s="1" t="s">
        <v>46</v>
      </c>
      <c r="E72" t="s">
        <v>17</v>
      </c>
      <c r="F72" t="s">
        <v>34</v>
      </c>
      <c r="G72">
        <v>7</v>
      </c>
      <c r="H72">
        <v>23</v>
      </c>
      <c r="I72">
        <f t="shared" si="0"/>
        <v>16</v>
      </c>
      <c r="J72">
        <f t="shared" si="1"/>
        <v>-3</v>
      </c>
      <c r="K72" t="str">
        <f t="shared" si="2"/>
        <v>2014723</v>
      </c>
      <c r="L72" t="s">
        <v>82</v>
      </c>
      <c r="M72">
        <f>VLOOKUP(B72,S:X,2,FALSE)</f>
        <v>-5.2</v>
      </c>
      <c r="N72">
        <f>VLOOKUP(D72,S:X,2,FALSE)</f>
        <v>-4.9000000000000004</v>
      </c>
      <c r="O72">
        <f t="shared" si="3"/>
        <v>-3.2999999999999989</v>
      </c>
      <c r="P72">
        <f t="shared" si="4"/>
        <v>19.299999999999997</v>
      </c>
    </row>
    <row r="73" spans="1:16" x14ac:dyDescent="0.35">
      <c r="A73">
        <v>2018</v>
      </c>
      <c r="B73" t="s">
        <v>52</v>
      </c>
      <c r="C73" s="1" t="s">
        <v>13</v>
      </c>
      <c r="D73" s="1" t="s">
        <v>53</v>
      </c>
      <c r="E73" t="s">
        <v>20</v>
      </c>
      <c r="F73" t="s">
        <v>72</v>
      </c>
      <c r="G73">
        <v>29</v>
      </c>
      <c r="H73">
        <v>26</v>
      </c>
      <c r="I73">
        <f t="shared" ref="I73:I136" si="5">IF(F73="Away",H73-G73,G73-H73)</f>
        <v>3</v>
      </c>
      <c r="J73">
        <f t="shared" ref="J73:J136" si="6">IF(F73="Away",-3,3)</f>
        <v>3</v>
      </c>
      <c r="K73" t="str">
        <f t="shared" ref="K73:K136" si="7">CONCATENATE(A73,G73,H73)</f>
        <v>20182926</v>
      </c>
      <c r="L73" t="s">
        <v>81</v>
      </c>
      <c r="M73">
        <f>VLOOKUP(B73,S:X,6,FALSE)</f>
        <v>1.5</v>
      </c>
      <c r="N73">
        <f>VLOOKUP(D73,S:X,6,FALSE)</f>
        <v>-2</v>
      </c>
      <c r="O73">
        <f t="shared" ref="O73:O136" si="8">J73+M73-N73</f>
        <v>6.5</v>
      </c>
      <c r="P73">
        <f t="shared" ref="P73:P136" si="9">I73-O73</f>
        <v>-3.5</v>
      </c>
    </row>
    <row r="74" spans="1:16" x14ac:dyDescent="0.35">
      <c r="A74">
        <v>2017</v>
      </c>
      <c r="B74" t="s">
        <v>52</v>
      </c>
      <c r="C74" s="1" t="s">
        <v>13</v>
      </c>
      <c r="D74" s="1" t="s">
        <v>66</v>
      </c>
      <c r="E74" t="s">
        <v>1</v>
      </c>
      <c r="F74" t="s">
        <v>72</v>
      </c>
      <c r="G74">
        <v>16</v>
      </c>
      <c r="H74">
        <v>20</v>
      </c>
      <c r="I74">
        <f t="shared" si="5"/>
        <v>-4</v>
      </c>
      <c r="J74">
        <f t="shared" si="6"/>
        <v>3</v>
      </c>
      <c r="K74" t="str">
        <f t="shared" si="7"/>
        <v>20171620</v>
      </c>
      <c r="L74" t="s">
        <v>82</v>
      </c>
      <c r="M74">
        <f>VLOOKUP(B74,S:X,5,FALSE)</f>
        <v>-6.4</v>
      </c>
      <c r="N74">
        <f>VLOOKUP(D74,S:X,5,FALSE)</f>
        <v>-1.2</v>
      </c>
      <c r="O74">
        <f t="shared" si="8"/>
        <v>-2.2000000000000002</v>
      </c>
      <c r="P74">
        <f t="shared" si="9"/>
        <v>-1.7999999999999998</v>
      </c>
    </row>
    <row r="75" spans="1:16" x14ac:dyDescent="0.35">
      <c r="A75">
        <v>2016</v>
      </c>
      <c r="B75" t="s">
        <v>52</v>
      </c>
      <c r="C75" s="1" t="s">
        <v>13</v>
      </c>
      <c r="D75" s="1" t="s">
        <v>66</v>
      </c>
      <c r="E75" t="s">
        <v>1</v>
      </c>
      <c r="F75" t="s">
        <v>72</v>
      </c>
      <c r="G75">
        <v>24</v>
      </c>
      <c r="H75">
        <v>17</v>
      </c>
      <c r="I75">
        <f t="shared" si="5"/>
        <v>7</v>
      </c>
      <c r="J75">
        <f t="shared" si="6"/>
        <v>3</v>
      </c>
      <c r="K75" t="str">
        <f t="shared" si="7"/>
        <v>20162417</v>
      </c>
      <c r="L75" t="s">
        <v>82</v>
      </c>
      <c r="M75">
        <f>VLOOKUP(B75,S:X,4,FALSE)</f>
        <v>0</v>
      </c>
      <c r="N75">
        <f>VLOOKUP(D75,S:X,4,FALSE)</f>
        <v>-2.2000000000000002</v>
      </c>
      <c r="O75">
        <f t="shared" si="8"/>
        <v>5.2</v>
      </c>
      <c r="P75">
        <f t="shared" si="9"/>
        <v>1.7999999999999998</v>
      </c>
    </row>
    <row r="76" spans="1:16" x14ac:dyDescent="0.35">
      <c r="A76">
        <v>2015</v>
      </c>
      <c r="B76" t="s">
        <v>52</v>
      </c>
      <c r="C76" s="1" t="s">
        <v>13</v>
      </c>
      <c r="D76" s="1" t="s">
        <v>40</v>
      </c>
      <c r="E76" t="s">
        <v>18</v>
      </c>
      <c r="F76" t="s">
        <v>34</v>
      </c>
      <c r="G76">
        <v>21</v>
      </c>
      <c r="H76">
        <v>24</v>
      </c>
      <c r="I76">
        <f t="shared" si="5"/>
        <v>3</v>
      </c>
      <c r="J76">
        <f t="shared" si="6"/>
        <v>-3</v>
      </c>
      <c r="K76" t="str">
        <f t="shared" si="7"/>
        <v>20152124</v>
      </c>
      <c r="L76" t="s">
        <v>81</v>
      </c>
      <c r="M76">
        <f>VLOOKUP(B76,S:X,3,FALSE)</f>
        <v>-1.7</v>
      </c>
      <c r="N76">
        <f>VLOOKUP(D76,S:X,3,FALSE)</f>
        <v>-2.7</v>
      </c>
      <c r="O76">
        <f t="shared" si="8"/>
        <v>-2</v>
      </c>
      <c r="P76">
        <f t="shared" si="9"/>
        <v>5</v>
      </c>
    </row>
    <row r="77" spans="1:16" x14ac:dyDescent="0.35">
      <c r="A77">
        <v>2014</v>
      </c>
      <c r="B77" t="s">
        <v>52</v>
      </c>
      <c r="C77" s="1" t="s">
        <v>13</v>
      </c>
      <c r="D77" s="1" t="s">
        <v>57</v>
      </c>
      <c r="E77" t="s">
        <v>16</v>
      </c>
      <c r="F77" t="s">
        <v>72</v>
      </c>
      <c r="G77">
        <v>20</v>
      </c>
      <c r="H77">
        <v>42</v>
      </c>
      <c r="I77">
        <f t="shared" si="5"/>
        <v>-22</v>
      </c>
      <c r="J77">
        <f t="shared" si="6"/>
        <v>3</v>
      </c>
      <c r="K77" t="str">
        <f t="shared" si="7"/>
        <v>20142042</v>
      </c>
      <c r="L77" t="s">
        <v>82</v>
      </c>
      <c r="M77">
        <f>VLOOKUP(B77,S:X,2,FALSE)</f>
        <v>-0.1</v>
      </c>
      <c r="N77">
        <f>VLOOKUP(D77,S:X,2,FALSE)</f>
        <v>7.8</v>
      </c>
      <c r="O77">
        <f t="shared" si="8"/>
        <v>-4.9000000000000004</v>
      </c>
      <c r="P77">
        <f t="shared" si="9"/>
        <v>-17.100000000000001</v>
      </c>
    </row>
    <row r="78" spans="1:16" x14ac:dyDescent="0.35">
      <c r="A78">
        <v>2018</v>
      </c>
      <c r="B78" t="s">
        <v>53</v>
      </c>
      <c r="C78" s="1" t="s">
        <v>20</v>
      </c>
      <c r="D78" s="1" t="s">
        <v>52</v>
      </c>
      <c r="E78" t="s">
        <v>13</v>
      </c>
      <c r="F78" t="s">
        <v>34</v>
      </c>
      <c r="G78">
        <v>29</v>
      </c>
      <c r="H78">
        <v>26</v>
      </c>
      <c r="I78">
        <f t="shared" si="5"/>
        <v>-3</v>
      </c>
      <c r="J78">
        <f t="shared" si="6"/>
        <v>-3</v>
      </c>
      <c r="K78" t="str">
        <f t="shared" si="7"/>
        <v>20182926</v>
      </c>
      <c r="L78" t="s">
        <v>81</v>
      </c>
      <c r="M78">
        <f>VLOOKUP(B78,S:X,6,FALSE)</f>
        <v>-2</v>
      </c>
      <c r="N78">
        <f>VLOOKUP(D78,S:X,6,FALSE)</f>
        <v>1.5</v>
      </c>
      <c r="O78">
        <f t="shared" si="8"/>
        <v>-6.5</v>
      </c>
      <c r="P78">
        <f t="shared" si="9"/>
        <v>3.5</v>
      </c>
    </row>
    <row r="79" spans="1:16" x14ac:dyDescent="0.35">
      <c r="A79">
        <v>2017</v>
      </c>
      <c r="B79" t="s">
        <v>53</v>
      </c>
      <c r="C79" s="1" t="s">
        <v>20</v>
      </c>
      <c r="D79" s="1" t="s">
        <v>45</v>
      </c>
      <c r="E79" t="s">
        <v>71</v>
      </c>
      <c r="F79" t="s">
        <v>72</v>
      </c>
      <c r="G79">
        <v>23</v>
      </c>
      <c r="H79">
        <v>7</v>
      </c>
      <c r="I79">
        <f t="shared" si="5"/>
        <v>16</v>
      </c>
      <c r="J79">
        <f t="shared" si="6"/>
        <v>3</v>
      </c>
      <c r="K79" t="str">
        <f t="shared" si="7"/>
        <v>2017237</v>
      </c>
      <c r="L79" t="s">
        <v>82</v>
      </c>
      <c r="M79">
        <f>VLOOKUP(B79,S:X,5,FALSE)</f>
        <v>4.0999999999999996</v>
      </c>
      <c r="N79">
        <f>VLOOKUP(D79,S:X,5,FALSE)</f>
        <v>-2.2000000000000002</v>
      </c>
      <c r="O79">
        <f t="shared" si="8"/>
        <v>9.3000000000000007</v>
      </c>
      <c r="P79">
        <f t="shared" si="9"/>
        <v>6.6999999999999993</v>
      </c>
    </row>
    <row r="80" spans="1:16" x14ac:dyDescent="0.35">
      <c r="A80">
        <v>2016</v>
      </c>
      <c r="B80" t="s">
        <v>53</v>
      </c>
      <c r="C80" s="1" t="s">
        <v>20</v>
      </c>
      <c r="D80" s="1" t="s">
        <v>44</v>
      </c>
      <c r="E80" t="s">
        <v>25</v>
      </c>
      <c r="F80" t="s">
        <v>34</v>
      </c>
      <c r="G80">
        <v>16</v>
      </c>
      <c r="H80">
        <v>17</v>
      </c>
      <c r="I80">
        <f t="shared" si="5"/>
        <v>1</v>
      </c>
      <c r="J80">
        <f t="shared" si="6"/>
        <v>-3</v>
      </c>
      <c r="K80" t="str">
        <f t="shared" si="7"/>
        <v>20161617</v>
      </c>
      <c r="L80" t="s">
        <v>82</v>
      </c>
      <c r="M80">
        <f>VLOOKUP(B80,S:X,4,FALSE)</f>
        <v>-4.2</v>
      </c>
      <c r="N80">
        <f>VLOOKUP(D80,S:X,4,FALSE)</f>
        <v>-6.7</v>
      </c>
      <c r="O80">
        <f t="shared" si="8"/>
        <v>-0.5</v>
      </c>
      <c r="P80">
        <f t="shared" si="9"/>
        <v>1.5</v>
      </c>
    </row>
    <row r="81" spans="1:16" x14ac:dyDescent="0.35">
      <c r="A81">
        <v>2015</v>
      </c>
      <c r="B81" t="s">
        <v>53</v>
      </c>
      <c r="C81" s="1" t="s">
        <v>20</v>
      </c>
      <c r="D81" s="1" t="s">
        <v>60</v>
      </c>
      <c r="E81" t="s">
        <v>28</v>
      </c>
      <c r="F81" t="s">
        <v>34</v>
      </c>
      <c r="G81">
        <v>28</v>
      </c>
      <c r="H81">
        <v>23</v>
      </c>
      <c r="I81">
        <f t="shared" si="5"/>
        <v>-5</v>
      </c>
      <c r="J81">
        <f t="shared" si="6"/>
        <v>-3</v>
      </c>
      <c r="K81" t="str">
        <f t="shared" si="7"/>
        <v>20152823</v>
      </c>
      <c r="L81" t="s">
        <v>82</v>
      </c>
      <c r="M81">
        <f>VLOOKUP(B81,S:X,3,FALSE)</f>
        <v>-6.2</v>
      </c>
      <c r="N81">
        <f>VLOOKUP(D81,S:X,3,FALSE)</f>
        <v>1.4</v>
      </c>
      <c r="O81">
        <f t="shared" si="8"/>
        <v>-10.6</v>
      </c>
      <c r="P81">
        <f t="shared" si="9"/>
        <v>5.6</v>
      </c>
    </row>
    <row r="82" spans="1:16" x14ac:dyDescent="0.35">
      <c r="A82">
        <v>2014</v>
      </c>
      <c r="B82" t="s">
        <v>53</v>
      </c>
      <c r="C82" s="1" t="s">
        <v>20</v>
      </c>
      <c r="D82" s="1" t="s">
        <v>52</v>
      </c>
      <c r="E82" t="s">
        <v>13</v>
      </c>
      <c r="F82" t="s">
        <v>34</v>
      </c>
      <c r="G82">
        <v>23</v>
      </c>
      <c r="H82">
        <v>3</v>
      </c>
      <c r="I82">
        <f t="shared" si="5"/>
        <v>-20</v>
      </c>
      <c r="J82">
        <f t="shared" si="6"/>
        <v>-3</v>
      </c>
      <c r="K82" t="str">
        <f t="shared" si="7"/>
        <v>2014233</v>
      </c>
      <c r="L82" t="s">
        <v>82</v>
      </c>
      <c r="M82">
        <f>VLOOKUP(B82,S:X,2,FALSE)</f>
        <v>-11.6</v>
      </c>
      <c r="N82">
        <f>VLOOKUP(D82,S:X,2,FALSE)</f>
        <v>-0.1</v>
      </c>
      <c r="O82">
        <f t="shared" si="8"/>
        <v>-14.5</v>
      </c>
      <c r="P82">
        <f t="shared" si="9"/>
        <v>-5.5</v>
      </c>
    </row>
    <row r="83" spans="1:16" x14ac:dyDescent="0.35">
      <c r="A83">
        <v>2018</v>
      </c>
      <c r="B83" t="s">
        <v>54</v>
      </c>
      <c r="C83" s="1" t="s">
        <v>3</v>
      </c>
      <c r="D83" s="1" t="s">
        <v>61</v>
      </c>
      <c r="E83" t="s">
        <v>32</v>
      </c>
      <c r="F83" t="s">
        <v>34</v>
      </c>
      <c r="G83">
        <v>33</v>
      </c>
      <c r="H83">
        <v>40</v>
      </c>
      <c r="I83">
        <f t="shared" si="5"/>
        <v>7</v>
      </c>
      <c r="J83">
        <f t="shared" si="6"/>
        <v>-3</v>
      </c>
      <c r="K83" t="str">
        <f t="shared" si="7"/>
        <v>20183340</v>
      </c>
      <c r="L83" t="s">
        <v>82</v>
      </c>
      <c r="M83">
        <f>VLOOKUP(B83,S:X,6,FALSE)</f>
        <v>6.1</v>
      </c>
      <c r="N83">
        <f>VLOOKUP(D83,S:X,6,FALSE)</f>
        <v>-6.6</v>
      </c>
      <c r="O83">
        <f t="shared" si="8"/>
        <v>9.6999999999999993</v>
      </c>
      <c r="P83">
        <f t="shared" si="9"/>
        <v>-2.6999999999999993</v>
      </c>
    </row>
    <row r="84" spans="1:16" x14ac:dyDescent="0.35">
      <c r="A84">
        <v>2017</v>
      </c>
      <c r="B84" t="s">
        <v>54</v>
      </c>
      <c r="C84" s="1" t="s">
        <v>3</v>
      </c>
      <c r="D84" s="1" t="s">
        <v>59</v>
      </c>
      <c r="E84" t="s">
        <v>12</v>
      </c>
      <c r="F84" t="s">
        <v>34</v>
      </c>
      <c r="G84">
        <v>12</v>
      </c>
      <c r="H84">
        <v>9</v>
      </c>
      <c r="I84">
        <f t="shared" si="5"/>
        <v>-3</v>
      </c>
      <c r="J84">
        <f t="shared" si="6"/>
        <v>-3</v>
      </c>
      <c r="K84" t="str">
        <f t="shared" si="7"/>
        <v>2017129</v>
      </c>
      <c r="L84" t="s">
        <v>82</v>
      </c>
      <c r="M84">
        <f>VLOOKUP(B84,S:X,5,FALSE)</f>
        <v>3.4</v>
      </c>
      <c r="N84">
        <f>VLOOKUP(D84,S:X,5,FALSE)</f>
        <v>-4.4000000000000004</v>
      </c>
      <c r="O84">
        <f t="shared" si="8"/>
        <v>4.8000000000000007</v>
      </c>
      <c r="P84">
        <f t="shared" si="9"/>
        <v>-7.8000000000000007</v>
      </c>
    </row>
    <row r="85" spans="1:16" x14ac:dyDescent="0.35">
      <c r="A85">
        <v>2016</v>
      </c>
      <c r="B85" t="s">
        <v>54</v>
      </c>
      <c r="C85" s="1" t="s">
        <v>3</v>
      </c>
      <c r="D85" s="1" t="s">
        <v>61</v>
      </c>
      <c r="E85" t="s">
        <v>32</v>
      </c>
      <c r="F85" t="s">
        <v>34</v>
      </c>
      <c r="G85">
        <v>10</v>
      </c>
      <c r="H85">
        <v>26</v>
      </c>
      <c r="I85">
        <f t="shared" si="5"/>
        <v>16</v>
      </c>
      <c r="J85">
        <f t="shared" si="6"/>
        <v>-3</v>
      </c>
      <c r="K85" t="str">
        <f t="shared" si="7"/>
        <v>20161026</v>
      </c>
      <c r="L85" t="s">
        <v>82</v>
      </c>
      <c r="M85">
        <f>VLOOKUP(B85,S:X,4,FALSE)</f>
        <v>4.9000000000000004</v>
      </c>
      <c r="N85">
        <f>VLOOKUP(D85,S:X,4,FALSE)</f>
        <v>1.8</v>
      </c>
      <c r="O85">
        <f t="shared" si="8"/>
        <v>0.10000000000000031</v>
      </c>
      <c r="P85">
        <f t="shared" si="9"/>
        <v>15.9</v>
      </c>
    </row>
    <row r="86" spans="1:16" x14ac:dyDescent="0.35">
      <c r="A86">
        <v>2015</v>
      </c>
      <c r="B86" t="s">
        <v>54</v>
      </c>
      <c r="C86" s="1" t="s">
        <v>3</v>
      </c>
      <c r="D86" s="1" t="s">
        <v>48</v>
      </c>
      <c r="E86" t="s">
        <v>11</v>
      </c>
      <c r="F86" t="s">
        <v>34</v>
      </c>
      <c r="G86">
        <v>13</v>
      </c>
      <c r="H86">
        <v>29</v>
      </c>
      <c r="I86">
        <f t="shared" si="5"/>
        <v>16</v>
      </c>
      <c r="J86">
        <f t="shared" si="6"/>
        <v>-3</v>
      </c>
      <c r="K86" t="str">
        <f t="shared" si="7"/>
        <v>20151329</v>
      </c>
      <c r="L86" t="s">
        <v>82</v>
      </c>
      <c r="M86">
        <f>VLOOKUP(B86,S:X,3,FALSE)</f>
        <v>6.7</v>
      </c>
      <c r="N86">
        <f>VLOOKUP(D86,S:X,3,FALSE)</f>
        <v>6.1</v>
      </c>
      <c r="O86">
        <f t="shared" si="8"/>
        <v>-2.3999999999999995</v>
      </c>
      <c r="P86">
        <f t="shared" si="9"/>
        <v>18.399999999999999</v>
      </c>
    </row>
    <row r="87" spans="1:16" x14ac:dyDescent="0.35">
      <c r="A87">
        <v>2014</v>
      </c>
      <c r="B87" t="s">
        <v>54</v>
      </c>
      <c r="C87" s="1" t="s">
        <v>3</v>
      </c>
      <c r="D87" s="1" t="s">
        <v>70</v>
      </c>
      <c r="E87" t="s">
        <v>4</v>
      </c>
      <c r="F87" t="s">
        <v>34</v>
      </c>
      <c r="G87">
        <v>20</v>
      </c>
      <c r="H87">
        <v>23</v>
      </c>
      <c r="I87">
        <f t="shared" si="5"/>
        <v>3</v>
      </c>
      <c r="J87">
        <f t="shared" si="6"/>
        <v>-3</v>
      </c>
      <c r="K87" t="str">
        <f t="shared" si="7"/>
        <v>20142023</v>
      </c>
      <c r="L87" t="s">
        <v>82</v>
      </c>
      <c r="M87">
        <f>VLOOKUP(B87,S:X,2,FALSE)</f>
        <v>3.6</v>
      </c>
      <c r="N87">
        <f>VLOOKUP(D87,S:X,2,FALSE)</f>
        <v>-1.2</v>
      </c>
      <c r="O87">
        <f t="shared" si="8"/>
        <v>1.8</v>
      </c>
      <c r="P87">
        <f t="shared" si="9"/>
        <v>1.2</v>
      </c>
    </row>
    <row r="88" spans="1:16" x14ac:dyDescent="0.35">
      <c r="A88">
        <v>2018</v>
      </c>
      <c r="B88" t="s">
        <v>69</v>
      </c>
      <c r="C88" s="1" t="s">
        <v>5</v>
      </c>
      <c r="D88" s="1" t="s">
        <v>64</v>
      </c>
      <c r="E88" t="s">
        <v>15</v>
      </c>
      <c r="F88" t="s">
        <v>34</v>
      </c>
      <c r="G88">
        <v>17</v>
      </c>
      <c r="H88">
        <v>25</v>
      </c>
      <c r="I88">
        <f t="shared" si="5"/>
        <v>8</v>
      </c>
      <c r="J88">
        <f t="shared" si="6"/>
        <v>-3</v>
      </c>
      <c r="K88" t="str">
        <f t="shared" si="7"/>
        <v>20181725</v>
      </c>
      <c r="L88" t="s">
        <v>82</v>
      </c>
      <c r="M88">
        <f>VLOOKUP(B88,S:X,6,FALSE)</f>
        <v>4.2</v>
      </c>
      <c r="N88">
        <f>VLOOKUP(D88,S:X,6,FALSE)</f>
        <v>2.6</v>
      </c>
      <c r="O88">
        <f t="shared" si="8"/>
        <v>-1.4</v>
      </c>
      <c r="P88">
        <f t="shared" si="9"/>
        <v>9.4</v>
      </c>
    </row>
    <row r="89" spans="1:16" x14ac:dyDescent="0.35">
      <c r="A89">
        <v>2017</v>
      </c>
      <c r="B89" t="s">
        <v>69</v>
      </c>
      <c r="C89" s="1" t="s">
        <v>5</v>
      </c>
      <c r="D89" s="1" t="s">
        <v>53</v>
      </c>
      <c r="E89" t="s">
        <v>20</v>
      </c>
      <c r="F89" t="s">
        <v>34</v>
      </c>
      <c r="G89">
        <v>17</v>
      </c>
      <c r="H89">
        <v>20</v>
      </c>
      <c r="I89">
        <f t="shared" si="5"/>
        <v>3</v>
      </c>
      <c r="J89">
        <f t="shared" si="6"/>
        <v>-3</v>
      </c>
      <c r="K89" t="str">
        <f t="shared" si="7"/>
        <v>20171720</v>
      </c>
      <c r="L89" t="s">
        <v>82</v>
      </c>
      <c r="M89">
        <f>VLOOKUP(B89,S:X,5,FALSE)</f>
        <v>2.2000000000000002</v>
      </c>
      <c r="N89">
        <f>VLOOKUP(D89,S:X,5,FALSE)</f>
        <v>4.0999999999999996</v>
      </c>
      <c r="O89">
        <f t="shared" si="8"/>
        <v>-4.8999999999999995</v>
      </c>
      <c r="P89">
        <f t="shared" si="9"/>
        <v>7.8999999999999995</v>
      </c>
    </row>
    <row r="90" spans="1:16" x14ac:dyDescent="0.35">
      <c r="A90">
        <v>2016</v>
      </c>
      <c r="B90" t="s">
        <v>69</v>
      </c>
      <c r="C90" s="1" t="s">
        <v>5</v>
      </c>
      <c r="D90" s="1" t="s">
        <v>51</v>
      </c>
      <c r="E90" t="s">
        <v>10</v>
      </c>
      <c r="F90" t="s">
        <v>34</v>
      </c>
      <c r="G90">
        <v>13</v>
      </c>
      <c r="H90">
        <v>21</v>
      </c>
      <c r="I90">
        <f t="shared" si="5"/>
        <v>8</v>
      </c>
      <c r="J90">
        <f t="shared" si="6"/>
        <v>-3</v>
      </c>
      <c r="K90" t="str">
        <f t="shared" si="7"/>
        <v>20161321</v>
      </c>
      <c r="L90" t="s">
        <v>82</v>
      </c>
      <c r="M90">
        <f>VLOOKUP(B90,S:X,4,FALSE)</f>
        <v>-0.4</v>
      </c>
      <c r="N90">
        <f>VLOOKUP(D90,S:X,4,FALSE)</f>
        <v>-1.7</v>
      </c>
      <c r="O90">
        <f t="shared" si="8"/>
        <v>-1.7</v>
      </c>
      <c r="P90">
        <f t="shared" si="9"/>
        <v>9.6999999999999993</v>
      </c>
    </row>
    <row r="91" spans="1:16" x14ac:dyDescent="0.35">
      <c r="A91">
        <v>2015</v>
      </c>
      <c r="B91" t="s">
        <v>69</v>
      </c>
      <c r="C91" s="1" t="s">
        <v>5</v>
      </c>
      <c r="D91" s="1" t="s">
        <v>54</v>
      </c>
      <c r="E91" t="s">
        <v>3</v>
      </c>
      <c r="F91" t="s">
        <v>72</v>
      </c>
      <c r="G91">
        <v>3</v>
      </c>
      <c r="H91">
        <v>33</v>
      </c>
      <c r="I91">
        <f t="shared" si="5"/>
        <v>-30</v>
      </c>
      <c r="J91">
        <f t="shared" si="6"/>
        <v>3</v>
      </c>
      <c r="K91" t="str">
        <f t="shared" si="7"/>
        <v>2015333</v>
      </c>
      <c r="L91" t="s">
        <v>82</v>
      </c>
      <c r="M91">
        <f>VLOOKUP(B91,S:X,3,FALSE)</f>
        <v>-1.5</v>
      </c>
      <c r="N91">
        <f>VLOOKUP(D91,S:X,3,FALSE)</f>
        <v>6.7</v>
      </c>
      <c r="O91">
        <f t="shared" si="8"/>
        <v>-5.2</v>
      </c>
      <c r="P91">
        <f t="shared" si="9"/>
        <v>-24.8</v>
      </c>
    </row>
    <row r="92" spans="1:16" x14ac:dyDescent="0.35">
      <c r="A92">
        <v>2014</v>
      </c>
      <c r="B92" t="s">
        <v>69</v>
      </c>
      <c r="C92" s="1" t="s">
        <v>5</v>
      </c>
      <c r="D92" s="1" t="s">
        <v>61</v>
      </c>
      <c r="E92" t="s">
        <v>32</v>
      </c>
      <c r="F92" t="s">
        <v>72</v>
      </c>
      <c r="G92">
        <v>13</v>
      </c>
      <c r="H92">
        <v>6</v>
      </c>
      <c r="I92">
        <f t="shared" si="5"/>
        <v>7</v>
      </c>
      <c r="J92">
        <f t="shared" si="6"/>
        <v>3</v>
      </c>
      <c r="K92" t="str">
        <f t="shared" si="7"/>
        <v>2014136</v>
      </c>
      <c r="L92" t="s">
        <v>82</v>
      </c>
      <c r="M92">
        <f>VLOOKUP(B92,S:X,2,FALSE)</f>
        <v>2.1</v>
      </c>
      <c r="N92">
        <f>VLOOKUP(D92,S:X,2,FALSE)</f>
        <v>-6.5</v>
      </c>
      <c r="O92">
        <f t="shared" si="8"/>
        <v>11.6</v>
      </c>
      <c r="P92">
        <f t="shared" si="9"/>
        <v>-4.5999999999999996</v>
      </c>
    </row>
    <row r="93" spans="1:16" x14ac:dyDescent="0.35">
      <c r="A93">
        <v>2018</v>
      </c>
      <c r="B93" t="s">
        <v>70</v>
      </c>
      <c r="C93" s="1" t="s">
        <v>4</v>
      </c>
      <c r="D93" s="1" t="s">
        <v>49</v>
      </c>
      <c r="E93" t="s">
        <v>8</v>
      </c>
      <c r="F93" t="s">
        <v>34</v>
      </c>
      <c r="G93">
        <v>16</v>
      </c>
      <c r="H93">
        <v>30</v>
      </c>
      <c r="I93">
        <f t="shared" si="5"/>
        <v>14</v>
      </c>
      <c r="J93">
        <f t="shared" si="6"/>
        <v>-3</v>
      </c>
      <c r="K93" t="str">
        <f t="shared" si="7"/>
        <v>20181630</v>
      </c>
      <c r="L93" t="s">
        <v>82</v>
      </c>
      <c r="M93">
        <f>VLOOKUP(B93,S:X,6,FALSE)</f>
        <v>6.8</v>
      </c>
      <c r="N93">
        <f>VLOOKUP(D93,S:X,6,FALSE)</f>
        <v>-2</v>
      </c>
      <c r="O93">
        <f t="shared" si="8"/>
        <v>5.8</v>
      </c>
      <c r="P93">
        <f t="shared" si="9"/>
        <v>8.1999999999999993</v>
      </c>
    </row>
    <row r="94" spans="1:16" x14ac:dyDescent="0.35">
      <c r="A94">
        <v>2017</v>
      </c>
      <c r="B94" t="s">
        <v>70</v>
      </c>
      <c r="C94" s="1" t="s">
        <v>4</v>
      </c>
      <c r="D94" s="1" t="s">
        <v>59</v>
      </c>
      <c r="E94" t="s">
        <v>12</v>
      </c>
      <c r="F94" t="s">
        <v>34</v>
      </c>
      <c r="G94">
        <v>17</v>
      </c>
      <c r="H94">
        <v>51</v>
      </c>
      <c r="I94">
        <f t="shared" si="5"/>
        <v>34</v>
      </c>
      <c r="J94">
        <f t="shared" si="6"/>
        <v>-3</v>
      </c>
      <c r="K94" t="str">
        <f t="shared" si="7"/>
        <v>20171751</v>
      </c>
      <c r="L94" t="s">
        <v>81</v>
      </c>
      <c r="M94">
        <f>VLOOKUP(B94,S:X,5,FALSE)</f>
        <v>3</v>
      </c>
      <c r="N94">
        <f>VLOOKUP(D94,S:X,5,FALSE)</f>
        <v>-4.4000000000000004</v>
      </c>
      <c r="O94">
        <f t="shared" si="8"/>
        <v>4.4000000000000004</v>
      </c>
      <c r="P94">
        <f t="shared" si="9"/>
        <v>29.6</v>
      </c>
    </row>
    <row r="95" spans="1:16" x14ac:dyDescent="0.35">
      <c r="A95">
        <v>2016</v>
      </c>
      <c r="B95" t="s">
        <v>70</v>
      </c>
      <c r="C95" s="1" t="s">
        <v>4</v>
      </c>
      <c r="D95" s="1" t="s">
        <v>43</v>
      </c>
      <c r="E95" t="s">
        <v>14</v>
      </c>
      <c r="F95" t="s">
        <v>72</v>
      </c>
      <c r="G95">
        <v>10</v>
      </c>
      <c r="H95">
        <v>13</v>
      </c>
      <c r="I95">
        <f t="shared" si="5"/>
        <v>-3</v>
      </c>
      <c r="J95">
        <f t="shared" si="6"/>
        <v>3</v>
      </c>
      <c r="K95" t="str">
        <f t="shared" si="7"/>
        <v>20161013</v>
      </c>
      <c r="L95" t="s">
        <v>82</v>
      </c>
      <c r="M95">
        <f>VLOOKUP(B95,S:X,4,FALSE)</f>
        <v>-7.6</v>
      </c>
      <c r="N95">
        <f>VLOOKUP(D95,S:X,4,FALSE)</f>
        <v>0.1</v>
      </c>
      <c r="O95">
        <f t="shared" si="8"/>
        <v>-4.6999999999999993</v>
      </c>
      <c r="P95">
        <f t="shared" si="9"/>
        <v>1.6999999999999993</v>
      </c>
    </row>
    <row r="96" spans="1:16" x14ac:dyDescent="0.35">
      <c r="A96">
        <v>2015</v>
      </c>
      <c r="B96" t="s">
        <v>70</v>
      </c>
      <c r="C96" s="1" t="s">
        <v>4</v>
      </c>
      <c r="D96" s="1" t="s">
        <v>46</v>
      </c>
      <c r="E96" t="s">
        <v>17</v>
      </c>
      <c r="F96" t="s">
        <v>72</v>
      </c>
      <c r="G96">
        <v>24</v>
      </c>
      <c r="H96">
        <v>6</v>
      </c>
      <c r="I96">
        <f t="shared" si="5"/>
        <v>18</v>
      </c>
      <c r="J96">
        <f t="shared" si="6"/>
        <v>3</v>
      </c>
      <c r="K96" t="str">
        <f t="shared" si="7"/>
        <v>2015246</v>
      </c>
      <c r="L96" t="s">
        <v>82</v>
      </c>
      <c r="M96">
        <f>VLOOKUP(B96,S:X,3,FALSE)</f>
        <v>-1.2</v>
      </c>
      <c r="N96">
        <f>VLOOKUP(D96,S:X,3,FALSE)</f>
        <v>-6</v>
      </c>
      <c r="O96">
        <f t="shared" si="8"/>
        <v>7.8</v>
      </c>
      <c r="P96">
        <f t="shared" si="9"/>
        <v>10.199999999999999</v>
      </c>
    </row>
    <row r="97" spans="1:16" x14ac:dyDescent="0.35">
      <c r="A97">
        <v>2014</v>
      </c>
      <c r="B97" t="s">
        <v>70</v>
      </c>
      <c r="C97" s="1" t="s">
        <v>4</v>
      </c>
      <c r="D97" s="1" t="s">
        <v>62</v>
      </c>
      <c r="E97" t="s">
        <v>74</v>
      </c>
      <c r="F97" t="s">
        <v>34</v>
      </c>
      <c r="G97">
        <v>34</v>
      </c>
      <c r="H97">
        <v>28</v>
      </c>
      <c r="I97">
        <f t="shared" si="5"/>
        <v>-6</v>
      </c>
      <c r="J97">
        <f t="shared" si="6"/>
        <v>-3</v>
      </c>
      <c r="K97" t="str">
        <f t="shared" si="7"/>
        <v>20143428</v>
      </c>
      <c r="L97" t="s">
        <v>82</v>
      </c>
      <c r="M97">
        <f>VLOOKUP(B97,S:X,2,FALSE)</f>
        <v>-1.2</v>
      </c>
      <c r="N97">
        <f>VLOOKUP(D97,S:X,2,FALSE)</f>
        <v>1.9</v>
      </c>
      <c r="O97">
        <f t="shared" si="8"/>
        <v>-6.1</v>
      </c>
      <c r="P97">
        <f t="shared" si="9"/>
        <v>9.9999999999999645E-2</v>
      </c>
    </row>
    <row r="98" spans="1:16" x14ac:dyDescent="0.35">
      <c r="A98">
        <v>2018</v>
      </c>
      <c r="B98" t="s">
        <v>55</v>
      </c>
      <c r="C98" s="1" t="s">
        <v>27</v>
      </c>
      <c r="D98" s="1" t="s">
        <v>52</v>
      </c>
      <c r="E98" t="s">
        <v>13</v>
      </c>
      <c r="F98" t="s">
        <v>34</v>
      </c>
      <c r="G98">
        <v>27</v>
      </c>
      <c r="H98">
        <v>24</v>
      </c>
      <c r="I98">
        <f t="shared" si="5"/>
        <v>-3</v>
      </c>
      <c r="J98">
        <f t="shared" si="6"/>
        <v>-3</v>
      </c>
      <c r="K98" t="str">
        <f t="shared" si="7"/>
        <v>20182724</v>
      </c>
      <c r="L98" t="s">
        <v>82</v>
      </c>
      <c r="M98">
        <f>VLOOKUP(B98,S:X,6,FALSE)</f>
        <v>-6.2</v>
      </c>
      <c r="N98">
        <f>VLOOKUP(D98,S:X,6,FALSE)</f>
        <v>1.5</v>
      </c>
      <c r="O98">
        <f t="shared" si="8"/>
        <v>-10.7</v>
      </c>
      <c r="P98">
        <f t="shared" si="9"/>
        <v>7.6999999999999993</v>
      </c>
    </row>
    <row r="99" spans="1:16" x14ac:dyDescent="0.35">
      <c r="A99">
        <v>2016</v>
      </c>
      <c r="B99" t="s">
        <v>55</v>
      </c>
      <c r="C99" s="1" t="s">
        <v>27</v>
      </c>
      <c r="D99" s="1" t="s">
        <v>60</v>
      </c>
      <c r="E99" t="s">
        <v>28</v>
      </c>
      <c r="F99" t="s">
        <v>72</v>
      </c>
      <c r="G99">
        <v>27</v>
      </c>
      <c r="H99">
        <v>23</v>
      </c>
      <c r="I99">
        <f t="shared" si="5"/>
        <v>4</v>
      </c>
      <c r="J99">
        <f t="shared" si="6"/>
        <v>3</v>
      </c>
      <c r="K99" t="str">
        <f t="shared" si="7"/>
        <v>20162723</v>
      </c>
      <c r="L99" t="s">
        <v>82</v>
      </c>
      <c r="M99">
        <f>VLOOKUP(B99,S:X,4,FALSE)</f>
        <v>-1.7</v>
      </c>
      <c r="N99">
        <f>VLOOKUP(D99,S:X,4,FALSE)</f>
        <v>-5.7</v>
      </c>
      <c r="O99">
        <f t="shared" si="8"/>
        <v>7</v>
      </c>
      <c r="P99">
        <f t="shared" si="9"/>
        <v>-3</v>
      </c>
    </row>
    <row r="100" spans="1:16" x14ac:dyDescent="0.35">
      <c r="A100">
        <v>2015</v>
      </c>
      <c r="B100" t="s">
        <v>55</v>
      </c>
      <c r="C100" s="1" t="s">
        <v>27</v>
      </c>
      <c r="D100" s="1" t="s">
        <v>66</v>
      </c>
      <c r="E100" t="s">
        <v>1</v>
      </c>
      <c r="F100" t="s">
        <v>34</v>
      </c>
      <c r="G100">
        <v>10</v>
      </c>
      <c r="H100">
        <v>38</v>
      </c>
      <c r="I100">
        <f t="shared" si="5"/>
        <v>28</v>
      </c>
      <c r="J100">
        <f t="shared" si="6"/>
        <v>-3</v>
      </c>
      <c r="K100" t="str">
        <f t="shared" si="7"/>
        <v>20151038</v>
      </c>
      <c r="L100" t="s">
        <v>82</v>
      </c>
      <c r="M100">
        <f>VLOOKUP(B100,S:X,3,FALSE)</f>
        <v>-2.2999999999999998</v>
      </c>
      <c r="N100">
        <f>VLOOKUP(D100,S:X,3,FALSE)</f>
        <v>-7.9</v>
      </c>
      <c r="O100">
        <f t="shared" si="8"/>
        <v>2.6000000000000005</v>
      </c>
      <c r="P100">
        <f t="shared" si="9"/>
        <v>25.4</v>
      </c>
    </row>
    <row r="101" spans="1:16" x14ac:dyDescent="0.35">
      <c r="A101">
        <v>2014</v>
      </c>
      <c r="B101" t="s">
        <v>55</v>
      </c>
      <c r="C101" s="1" t="s">
        <v>27</v>
      </c>
      <c r="D101" s="1" t="s">
        <v>50</v>
      </c>
      <c r="E101" t="s">
        <v>26</v>
      </c>
      <c r="F101" t="s">
        <v>72</v>
      </c>
      <c r="G101">
        <v>24</v>
      </c>
      <c r="H101">
        <v>27</v>
      </c>
      <c r="I101">
        <f t="shared" si="5"/>
        <v>-3</v>
      </c>
      <c r="J101">
        <f t="shared" si="6"/>
        <v>3</v>
      </c>
      <c r="K101" t="str">
        <f t="shared" si="7"/>
        <v>20142427</v>
      </c>
      <c r="L101" t="s">
        <v>82</v>
      </c>
      <c r="M101">
        <f>VLOOKUP(B101,S:X,2,FALSE)</f>
        <v>-1</v>
      </c>
      <c r="N101">
        <f>VLOOKUP(D101,S:X,2,FALSE)</f>
        <v>1.7</v>
      </c>
      <c r="O101">
        <f t="shared" si="8"/>
        <v>0.30000000000000004</v>
      </c>
      <c r="P101">
        <f t="shared" si="9"/>
        <v>-3.3</v>
      </c>
    </row>
    <row r="102" spans="1:16" x14ac:dyDescent="0.35">
      <c r="A102">
        <v>2018</v>
      </c>
      <c r="B102" t="s">
        <v>56</v>
      </c>
      <c r="C102" s="1" t="s">
        <v>23</v>
      </c>
      <c r="D102" s="1" t="s">
        <v>44</v>
      </c>
      <c r="E102" t="s">
        <v>25</v>
      </c>
      <c r="F102" t="s">
        <v>34</v>
      </c>
      <c r="G102">
        <v>25</v>
      </c>
      <c r="H102">
        <v>20</v>
      </c>
      <c r="I102">
        <f t="shared" si="5"/>
        <v>-5</v>
      </c>
      <c r="J102">
        <f t="shared" si="6"/>
        <v>-3</v>
      </c>
      <c r="K102" t="str">
        <f t="shared" si="7"/>
        <v>20182520</v>
      </c>
      <c r="L102" t="s">
        <v>82</v>
      </c>
      <c r="M102">
        <f>VLOOKUP(B102,S:X,6,FALSE)</f>
        <v>2.2999999999999998</v>
      </c>
      <c r="N102">
        <f>VLOOKUP(D102,S:X,6,FALSE)</f>
        <v>3.4</v>
      </c>
      <c r="O102">
        <f t="shared" si="8"/>
        <v>-4.0999999999999996</v>
      </c>
      <c r="P102">
        <f t="shared" si="9"/>
        <v>-0.90000000000000036</v>
      </c>
    </row>
    <row r="103" spans="1:16" x14ac:dyDescent="0.35">
      <c r="A103">
        <v>2017</v>
      </c>
      <c r="B103" t="s">
        <v>56</v>
      </c>
      <c r="C103" s="1" t="s">
        <v>23</v>
      </c>
      <c r="D103" s="1" t="s">
        <v>67</v>
      </c>
      <c r="E103" t="s">
        <v>31</v>
      </c>
      <c r="F103" t="s">
        <v>34</v>
      </c>
      <c r="G103">
        <v>30</v>
      </c>
      <c r="H103">
        <v>38</v>
      </c>
      <c r="I103">
        <f t="shared" si="5"/>
        <v>8</v>
      </c>
      <c r="J103">
        <f t="shared" si="6"/>
        <v>-3</v>
      </c>
      <c r="K103" t="str">
        <f t="shared" si="7"/>
        <v>20173038</v>
      </c>
      <c r="L103" t="s">
        <v>82</v>
      </c>
      <c r="M103">
        <f>VLOOKUP(B103,S:X,5,FALSE)</f>
        <v>4.5999999999999996</v>
      </c>
      <c r="N103">
        <f>VLOOKUP(D103,S:X,5,FALSE)</f>
        <v>-1.6</v>
      </c>
      <c r="O103">
        <f t="shared" si="8"/>
        <v>3.1999999999999997</v>
      </c>
      <c r="P103">
        <f t="shared" si="9"/>
        <v>4.8000000000000007</v>
      </c>
    </row>
    <row r="104" spans="1:16" x14ac:dyDescent="0.35">
      <c r="A104">
        <v>2016</v>
      </c>
      <c r="B104" t="s">
        <v>56</v>
      </c>
      <c r="C104" s="1" t="s">
        <v>23</v>
      </c>
      <c r="D104" s="1" t="s">
        <v>62</v>
      </c>
      <c r="E104" t="s">
        <v>74</v>
      </c>
      <c r="F104" t="s">
        <v>34</v>
      </c>
      <c r="G104">
        <v>21</v>
      </c>
      <c r="H104">
        <v>10</v>
      </c>
      <c r="I104">
        <f t="shared" si="5"/>
        <v>-11</v>
      </c>
      <c r="J104">
        <f t="shared" si="6"/>
        <v>-3</v>
      </c>
      <c r="K104" t="str">
        <f t="shared" si="7"/>
        <v>20162110</v>
      </c>
      <c r="L104" t="s">
        <v>82</v>
      </c>
      <c r="M104">
        <f>VLOOKUP(B104,S:X,4,FALSE)</f>
        <v>0.6</v>
      </c>
      <c r="N104">
        <f>VLOOKUP(D104,S:X,4,FALSE)</f>
        <v>1.2</v>
      </c>
      <c r="O104">
        <f t="shared" si="8"/>
        <v>-3.5999999999999996</v>
      </c>
      <c r="P104">
        <f t="shared" si="9"/>
        <v>-7.4</v>
      </c>
    </row>
    <row r="105" spans="1:16" x14ac:dyDescent="0.35">
      <c r="A105">
        <v>2015</v>
      </c>
      <c r="B105" t="s">
        <v>56</v>
      </c>
      <c r="C105" s="1" t="s">
        <v>23</v>
      </c>
      <c r="D105" s="1" t="s">
        <v>54</v>
      </c>
      <c r="E105" t="s">
        <v>3</v>
      </c>
      <c r="F105" t="s">
        <v>72</v>
      </c>
      <c r="G105">
        <v>16</v>
      </c>
      <c r="H105">
        <v>10</v>
      </c>
      <c r="I105">
        <f t="shared" si="5"/>
        <v>6</v>
      </c>
      <c r="J105">
        <f t="shared" si="6"/>
        <v>3</v>
      </c>
      <c r="K105" t="str">
        <f t="shared" si="7"/>
        <v>20151610</v>
      </c>
      <c r="L105" t="s">
        <v>82</v>
      </c>
      <c r="M105">
        <f>VLOOKUP(B105,S:X,3,FALSE)</f>
        <v>3.4</v>
      </c>
      <c r="N105">
        <f>VLOOKUP(D105,S:X,3,FALSE)</f>
        <v>6.7</v>
      </c>
      <c r="O105">
        <f t="shared" si="8"/>
        <v>-0.29999999999999982</v>
      </c>
      <c r="P105">
        <f t="shared" si="9"/>
        <v>6.3</v>
      </c>
    </row>
    <row r="106" spans="1:16" x14ac:dyDescent="0.35">
      <c r="A106">
        <v>2014</v>
      </c>
      <c r="B106" t="s">
        <v>56</v>
      </c>
      <c r="C106" s="1" t="s">
        <v>23</v>
      </c>
      <c r="D106" s="1" t="s">
        <v>86</v>
      </c>
      <c r="E106" t="s">
        <v>25</v>
      </c>
      <c r="F106" t="s">
        <v>34</v>
      </c>
      <c r="G106">
        <v>21</v>
      </c>
      <c r="H106">
        <v>13</v>
      </c>
      <c r="I106">
        <f t="shared" si="5"/>
        <v>-8</v>
      </c>
      <c r="J106">
        <f t="shared" si="6"/>
        <v>-3</v>
      </c>
      <c r="K106" t="str">
        <f t="shared" si="7"/>
        <v>20142113</v>
      </c>
      <c r="L106" t="s">
        <v>82</v>
      </c>
      <c r="M106">
        <f>VLOOKUP(B106,S:X,2,FALSE)</f>
        <v>-4</v>
      </c>
      <c r="N106">
        <f>VLOOKUP(D106,S:X,2,FALSE)</f>
        <v>-1.8</v>
      </c>
      <c r="O106">
        <f t="shared" si="8"/>
        <v>-5.2</v>
      </c>
      <c r="P106">
        <f t="shared" si="9"/>
        <v>-2.8</v>
      </c>
    </row>
    <row r="107" spans="1:16" x14ac:dyDescent="0.35">
      <c r="A107">
        <v>2018</v>
      </c>
      <c r="B107" t="s">
        <v>57</v>
      </c>
      <c r="C107" s="1" t="s">
        <v>16</v>
      </c>
      <c r="D107" s="1" t="s">
        <v>60</v>
      </c>
      <c r="E107" t="s">
        <v>28</v>
      </c>
      <c r="F107" t="s">
        <v>34</v>
      </c>
      <c r="G107">
        <v>13</v>
      </c>
      <c r="H107">
        <v>27</v>
      </c>
      <c r="I107">
        <f t="shared" si="5"/>
        <v>14</v>
      </c>
      <c r="J107">
        <f t="shared" si="6"/>
        <v>-3</v>
      </c>
      <c r="K107" t="str">
        <f t="shared" si="7"/>
        <v>20181327</v>
      </c>
      <c r="L107" t="s">
        <v>81</v>
      </c>
      <c r="M107">
        <f>VLOOKUP(B107,S:X,6,FALSE)</f>
        <v>6.7</v>
      </c>
      <c r="N107">
        <f>VLOOKUP(D107,S:X,6,FALSE)</f>
        <v>-6.2</v>
      </c>
      <c r="O107">
        <f t="shared" si="8"/>
        <v>9.9</v>
      </c>
      <c r="P107">
        <f t="shared" si="9"/>
        <v>4.0999999999999996</v>
      </c>
    </row>
    <row r="108" spans="1:16" x14ac:dyDescent="0.35">
      <c r="A108">
        <v>2017</v>
      </c>
      <c r="B108" t="s">
        <v>57</v>
      </c>
      <c r="C108" s="1" t="s">
        <v>16</v>
      </c>
      <c r="D108" s="1" t="s">
        <v>48</v>
      </c>
      <c r="E108" t="s">
        <v>11</v>
      </c>
      <c r="F108" t="s">
        <v>34</v>
      </c>
      <c r="G108">
        <v>16</v>
      </c>
      <c r="H108">
        <v>41</v>
      </c>
      <c r="I108">
        <f t="shared" si="5"/>
        <v>25</v>
      </c>
      <c r="J108">
        <f t="shared" si="6"/>
        <v>-3</v>
      </c>
      <c r="K108" t="str">
        <f t="shared" si="7"/>
        <v>20171641</v>
      </c>
      <c r="L108" t="s">
        <v>82</v>
      </c>
      <c r="M108">
        <f>VLOOKUP(B108,S:X,5,FALSE)</f>
        <v>8.6</v>
      </c>
      <c r="N108">
        <f>VLOOKUP(D108,S:X,5,FALSE)</f>
        <v>-3.2</v>
      </c>
      <c r="O108">
        <f t="shared" si="8"/>
        <v>8.8000000000000007</v>
      </c>
      <c r="P108">
        <f t="shared" si="9"/>
        <v>16.2</v>
      </c>
    </row>
    <row r="109" spans="1:16" x14ac:dyDescent="0.35">
      <c r="A109">
        <v>2016</v>
      </c>
      <c r="B109" t="s">
        <v>57</v>
      </c>
      <c r="C109" s="1" t="s">
        <v>16</v>
      </c>
      <c r="D109" s="1" t="s">
        <v>64</v>
      </c>
      <c r="E109" t="s">
        <v>15</v>
      </c>
      <c r="F109" t="s">
        <v>72</v>
      </c>
      <c r="G109">
        <v>24</v>
      </c>
      <c r="H109">
        <v>31</v>
      </c>
      <c r="I109">
        <f t="shared" si="5"/>
        <v>-7</v>
      </c>
      <c r="J109">
        <f t="shared" si="6"/>
        <v>3</v>
      </c>
      <c r="K109" t="str">
        <f t="shared" si="7"/>
        <v>20162431</v>
      </c>
      <c r="L109" t="s">
        <v>82</v>
      </c>
      <c r="M109">
        <f>VLOOKUP(B109,S:X,4,FALSE)</f>
        <v>10</v>
      </c>
      <c r="N109">
        <f>VLOOKUP(D109,S:X,4,FALSE)</f>
        <v>-8.6</v>
      </c>
      <c r="O109">
        <f t="shared" si="8"/>
        <v>21.6</v>
      </c>
      <c r="P109">
        <f t="shared" si="9"/>
        <v>-28.6</v>
      </c>
    </row>
    <row r="110" spans="1:16" x14ac:dyDescent="0.35">
      <c r="A110">
        <v>2015</v>
      </c>
      <c r="B110" t="s">
        <v>57</v>
      </c>
      <c r="C110" s="1" t="s">
        <v>16</v>
      </c>
      <c r="D110" s="1" t="s">
        <v>47</v>
      </c>
      <c r="E110" t="s">
        <v>24</v>
      </c>
      <c r="F110" t="s">
        <v>34</v>
      </c>
      <c r="G110">
        <v>6</v>
      </c>
      <c r="H110">
        <v>30</v>
      </c>
      <c r="I110">
        <f t="shared" si="5"/>
        <v>24</v>
      </c>
      <c r="J110">
        <f t="shared" si="6"/>
        <v>-3</v>
      </c>
      <c r="K110" t="str">
        <f t="shared" si="7"/>
        <v>2015630</v>
      </c>
      <c r="L110" t="s">
        <v>82</v>
      </c>
      <c r="M110">
        <f>VLOOKUP(B110,S:X,3,FALSE)</f>
        <v>7.7</v>
      </c>
      <c r="N110">
        <f>VLOOKUP(D110,S:X,3,FALSE)</f>
        <v>-2.9</v>
      </c>
      <c r="O110">
        <f t="shared" si="8"/>
        <v>7.6</v>
      </c>
      <c r="P110">
        <f t="shared" si="9"/>
        <v>16.399999999999999</v>
      </c>
    </row>
    <row r="111" spans="1:16" x14ac:dyDescent="0.35">
      <c r="A111">
        <v>2014</v>
      </c>
      <c r="B111" t="s">
        <v>57</v>
      </c>
      <c r="C111" s="1" t="s">
        <v>16</v>
      </c>
      <c r="D111" s="1" t="s">
        <v>52</v>
      </c>
      <c r="E111" t="s">
        <v>13</v>
      </c>
      <c r="F111" t="s">
        <v>34</v>
      </c>
      <c r="G111">
        <v>20</v>
      </c>
      <c r="H111">
        <v>42</v>
      </c>
      <c r="I111">
        <f t="shared" si="5"/>
        <v>22</v>
      </c>
      <c r="J111">
        <f t="shared" si="6"/>
        <v>-3</v>
      </c>
      <c r="K111" t="str">
        <f t="shared" si="7"/>
        <v>20142042</v>
      </c>
      <c r="L111" t="s">
        <v>82</v>
      </c>
      <c r="M111">
        <f>VLOOKUP(B111,S:X,2,FALSE)</f>
        <v>7.8</v>
      </c>
      <c r="N111">
        <f>VLOOKUP(D111,S:X,2,FALSE)</f>
        <v>-0.1</v>
      </c>
      <c r="O111">
        <f t="shared" si="8"/>
        <v>4.8999999999999995</v>
      </c>
      <c r="P111">
        <f t="shared" si="9"/>
        <v>17.100000000000001</v>
      </c>
    </row>
    <row r="112" spans="1:16" x14ac:dyDescent="0.35">
      <c r="A112">
        <v>2018</v>
      </c>
      <c r="B112" t="s">
        <v>58</v>
      </c>
      <c r="C112" s="1" t="s">
        <v>2</v>
      </c>
      <c r="D112" s="1" t="s">
        <v>41</v>
      </c>
      <c r="E112" t="s">
        <v>9</v>
      </c>
      <c r="F112" t="s">
        <v>34</v>
      </c>
      <c r="G112">
        <v>23</v>
      </c>
      <c r="H112">
        <v>24</v>
      </c>
      <c r="I112">
        <f t="shared" si="5"/>
        <v>1</v>
      </c>
      <c r="J112">
        <f t="shared" si="6"/>
        <v>-3</v>
      </c>
      <c r="K112" t="str">
        <f t="shared" si="7"/>
        <v>20182324</v>
      </c>
      <c r="L112" t="s">
        <v>82</v>
      </c>
      <c r="M112">
        <f>VLOOKUP(B112,S:X,6,FALSE)</f>
        <v>7.6</v>
      </c>
      <c r="N112">
        <f>VLOOKUP(D112,S:X,6,FALSE)</f>
        <v>3.8</v>
      </c>
      <c r="O112">
        <f t="shared" si="8"/>
        <v>0.79999999999999982</v>
      </c>
      <c r="P112">
        <f t="shared" si="9"/>
        <v>0.20000000000000018</v>
      </c>
    </row>
    <row r="113" spans="1:16" x14ac:dyDescent="0.35">
      <c r="A113">
        <v>2017</v>
      </c>
      <c r="B113" t="s">
        <v>58</v>
      </c>
      <c r="C113" s="1" t="s">
        <v>2</v>
      </c>
      <c r="D113" s="1" t="s">
        <v>49</v>
      </c>
      <c r="E113" t="s">
        <v>8</v>
      </c>
      <c r="F113" t="s">
        <v>72</v>
      </c>
      <c r="G113">
        <v>52</v>
      </c>
      <c r="H113">
        <v>38</v>
      </c>
      <c r="I113">
        <f t="shared" si="5"/>
        <v>14</v>
      </c>
      <c r="J113">
        <f t="shared" si="6"/>
        <v>3</v>
      </c>
      <c r="K113" t="str">
        <f t="shared" si="7"/>
        <v>20175238</v>
      </c>
      <c r="L113" t="s">
        <v>82</v>
      </c>
      <c r="M113">
        <f>VLOOKUP(B113,S:X,5,FALSE)</f>
        <v>4.3</v>
      </c>
      <c r="N113">
        <f>VLOOKUP(D113,S:X,5,FALSE)</f>
        <v>1.2</v>
      </c>
      <c r="O113">
        <f t="shared" si="8"/>
        <v>6.1</v>
      </c>
      <c r="P113">
        <f t="shared" si="9"/>
        <v>7.9</v>
      </c>
    </row>
    <row r="114" spans="1:16" x14ac:dyDescent="0.35">
      <c r="A114">
        <v>2016</v>
      </c>
      <c r="B114" t="s">
        <v>58</v>
      </c>
      <c r="C114" s="1" t="s">
        <v>2</v>
      </c>
      <c r="D114" s="1" t="s">
        <v>43</v>
      </c>
      <c r="E114" t="s">
        <v>14</v>
      </c>
      <c r="F114" t="s">
        <v>72</v>
      </c>
      <c r="G114">
        <v>41</v>
      </c>
      <c r="H114">
        <v>38</v>
      </c>
      <c r="I114">
        <f t="shared" si="5"/>
        <v>3</v>
      </c>
      <c r="J114">
        <f t="shared" si="6"/>
        <v>3</v>
      </c>
      <c r="K114" t="str">
        <f t="shared" si="7"/>
        <v>20164138</v>
      </c>
      <c r="L114" t="s">
        <v>82</v>
      </c>
      <c r="M114">
        <f>VLOOKUP(B114,S:X,4,FALSE)</f>
        <v>0.7</v>
      </c>
      <c r="N114">
        <f>VLOOKUP(D114,S:X,4,FALSE)</f>
        <v>0.1</v>
      </c>
      <c r="O114">
        <f t="shared" si="8"/>
        <v>3.6</v>
      </c>
      <c r="P114">
        <f t="shared" si="9"/>
        <v>-0.60000000000000009</v>
      </c>
    </row>
    <row r="115" spans="1:16" x14ac:dyDescent="0.35">
      <c r="A115">
        <v>2015</v>
      </c>
      <c r="B115" t="s">
        <v>58</v>
      </c>
      <c r="C115" s="1" t="s">
        <v>2</v>
      </c>
      <c r="D115" s="1" t="s">
        <v>51</v>
      </c>
      <c r="E115" t="s">
        <v>10</v>
      </c>
      <c r="F115" t="s">
        <v>34</v>
      </c>
      <c r="G115">
        <v>24</v>
      </c>
      <c r="H115">
        <v>6</v>
      </c>
      <c r="I115">
        <f t="shared" si="5"/>
        <v>-18</v>
      </c>
      <c r="J115">
        <f t="shared" si="6"/>
        <v>-3</v>
      </c>
      <c r="K115" t="str">
        <f t="shared" si="7"/>
        <v>2015246</v>
      </c>
      <c r="L115" t="s">
        <v>82</v>
      </c>
      <c r="M115">
        <f>VLOOKUP(B115,S:X,3,FALSE)</f>
        <v>-4</v>
      </c>
      <c r="N115">
        <f>VLOOKUP(D115,S:X,3,FALSE)</f>
        <v>-1</v>
      </c>
      <c r="O115">
        <f t="shared" si="8"/>
        <v>-6</v>
      </c>
      <c r="P115">
        <f t="shared" si="9"/>
        <v>-12</v>
      </c>
    </row>
    <row r="116" spans="1:16" x14ac:dyDescent="0.35">
      <c r="A116">
        <v>2014</v>
      </c>
      <c r="B116" t="s">
        <v>58</v>
      </c>
      <c r="C116" s="1" t="s">
        <v>2</v>
      </c>
      <c r="D116" s="1" t="s">
        <v>49</v>
      </c>
      <c r="E116" t="s">
        <v>8</v>
      </c>
      <c r="F116" t="s">
        <v>34</v>
      </c>
      <c r="G116">
        <v>24</v>
      </c>
      <c r="H116">
        <v>23</v>
      </c>
      <c r="I116">
        <f t="shared" si="5"/>
        <v>-1</v>
      </c>
      <c r="J116">
        <f t="shared" si="6"/>
        <v>-3</v>
      </c>
      <c r="K116" t="str">
        <f t="shared" si="7"/>
        <v>20142423</v>
      </c>
      <c r="L116" t="s">
        <v>82</v>
      </c>
      <c r="M116">
        <f>VLOOKUP(B116,S:X,2,FALSE)</f>
        <v>5.9</v>
      </c>
      <c r="N116">
        <f>VLOOKUP(D116,S:X,2,FALSE)</f>
        <v>1.4</v>
      </c>
      <c r="O116">
        <f t="shared" si="8"/>
        <v>1.5000000000000004</v>
      </c>
      <c r="P116">
        <f t="shared" si="9"/>
        <v>-2.5000000000000004</v>
      </c>
    </row>
    <row r="117" spans="1:16" x14ac:dyDescent="0.35">
      <c r="A117">
        <v>2018</v>
      </c>
      <c r="B117" t="s">
        <v>59</v>
      </c>
      <c r="C117" s="1" t="s">
        <v>12</v>
      </c>
      <c r="D117" s="1" t="s">
        <v>65</v>
      </c>
      <c r="E117" t="s">
        <v>73</v>
      </c>
      <c r="F117" t="s">
        <v>34</v>
      </c>
      <c r="G117">
        <v>23</v>
      </c>
      <c r="H117">
        <v>27</v>
      </c>
      <c r="I117">
        <f t="shared" si="5"/>
        <v>4</v>
      </c>
      <c r="J117">
        <f t="shared" si="6"/>
        <v>-3</v>
      </c>
      <c r="K117" t="str">
        <f t="shared" si="7"/>
        <v>20182327</v>
      </c>
      <c r="L117" t="s">
        <v>82</v>
      </c>
      <c r="M117">
        <f>VLOOKUP(B117,S:X,6,FALSE)</f>
        <v>-2.2000000000000002</v>
      </c>
      <c r="N117">
        <f>VLOOKUP(D117,S:X,6,FALSE)</f>
        <v>-5.4</v>
      </c>
      <c r="O117">
        <f t="shared" si="8"/>
        <v>0.20000000000000018</v>
      </c>
      <c r="P117">
        <f t="shared" si="9"/>
        <v>3.8</v>
      </c>
    </row>
    <row r="118" spans="1:16" x14ac:dyDescent="0.35">
      <c r="A118">
        <v>2017</v>
      </c>
      <c r="B118" t="s">
        <v>59</v>
      </c>
      <c r="C118" s="1" t="s">
        <v>12</v>
      </c>
      <c r="D118" s="1" t="s">
        <v>70</v>
      </c>
      <c r="E118" t="s">
        <v>4</v>
      </c>
      <c r="F118" t="s">
        <v>72</v>
      </c>
      <c r="G118">
        <v>17</v>
      </c>
      <c r="H118">
        <v>51</v>
      </c>
      <c r="I118">
        <f t="shared" si="5"/>
        <v>-34</v>
      </c>
      <c r="J118">
        <f t="shared" si="6"/>
        <v>3</v>
      </c>
      <c r="K118" t="str">
        <f t="shared" si="7"/>
        <v>20171751</v>
      </c>
      <c r="L118" t="s">
        <v>81</v>
      </c>
      <c r="M118">
        <f>VLOOKUP(B118,S:X,5,FALSE)</f>
        <v>-4.4000000000000004</v>
      </c>
      <c r="N118">
        <f>VLOOKUP(D118,S:X,5,FALSE)</f>
        <v>3</v>
      </c>
      <c r="O118">
        <f t="shared" si="8"/>
        <v>-4.4000000000000004</v>
      </c>
      <c r="P118">
        <f t="shared" si="9"/>
        <v>-29.6</v>
      </c>
    </row>
    <row r="119" spans="1:16" x14ac:dyDescent="0.35">
      <c r="A119">
        <v>2016</v>
      </c>
      <c r="B119" t="s">
        <v>59</v>
      </c>
      <c r="C119" s="1" t="s">
        <v>12</v>
      </c>
      <c r="D119" s="1" t="s">
        <v>62</v>
      </c>
      <c r="E119" t="s">
        <v>74</v>
      </c>
      <c r="F119" t="s">
        <v>72</v>
      </c>
      <c r="G119">
        <v>28</v>
      </c>
      <c r="H119">
        <v>23</v>
      </c>
      <c r="I119">
        <f t="shared" si="5"/>
        <v>5</v>
      </c>
      <c r="J119">
        <f t="shared" si="6"/>
        <v>3</v>
      </c>
      <c r="K119" t="str">
        <f t="shared" si="7"/>
        <v>20162823</v>
      </c>
      <c r="L119" t="s">
        <v>82</v>
      </c>
      <c r="M119">
        <f>VLOOKUP(B119,S:X,4,FALSE)</f>
        <v>-0.4</v>
      </c>
      <c r="N119">
        <f>VLOOKUP(D119,S:X,4,FALSE)</f>
        <v>1.2</v>
      </c>
      <c r="O119">
        <f t="shared" si="8"/>
        <v>1.4000000000000001</v>
      </c>
      <c r="P119">
        <f t="shared" si="9"/>
        <v>3.5999999999999996</v>
      </c>
    </row>
    <row r="120" spans="1:16" x14ac:dyDescent="0.35">
      <c r="A120">
        <v>2015</v>
      </c>
      <c r="B120" t="s">
        <v>59</v>
      </c>
      <c r="C120" s="1" t="s">
        <v>12</v>
      </c>
      <c r="D120" s="1" t="s">
        <v>67</v>
      </c>
      <c r="E120" t="s">
        <v>31</v>
      </c>
      <c r="F120" t="s">
        <v>34</v>
      </c>
      <c r="G120">
        <v>20</v>
      </c>
      <c r="H120">
        <v>14</v>
      </c>
      <c r="I120">
        <f t="shared" si="5"/>
        <v>-6</v>
      </c>
      <c r="J120">
        <f t="shared" si="6"/>
        <v>-3</v>
      </c>
      <c r="K120" t="str">
        <f t="shared" si="7"/>
        <v>20152014</v>
      </c>
      <c r="L120" t="s">
        <v>82</v>
      </c>
      <c r="M120">
        <f>VLOOKUP(B120,S:X,3,FALSE)</f>
        <v>-1.9</v>
      </c>
      <c r="N120">
        <f>VLOOKUP(D120,S:X,3,FALSE)</f>
        <v>-2.9</v>
      </c>
      <c r="O120">
        <f t="shared" si="8"/>
        <v>-2.0000000000000004</v>
      </c>
      <c r="P120">
        <f t="shared" si="9"/>
        <v>-3.9999999999999996</v>
      </c>
    </row>
    <row r="121" spans="1:16" x14ac:dyDescent="0.35">
      <c r="A121">
        <v>2014</v>
      </c>
      <c r="B121" t="s">
        <v>59</v>
      </c>
      <c r="C121" s="1" t="s">
        <v>12</v>
      </c>
      <c r="D121" s="1" t="s">
        <v>52</v>
      </c>
      <c r="E121" t="s">
        <v>13</v>
      </c>
      <c r="F121" t="s">
        <v>72</v>
      </c>
      <c r="G121">
        <v>24</v>
      </c>
      <c r="H121">
        <v>40</v>
      </c>
      <c r="I121">
        <f t="shared" si="5"/>
        <v>-16</v>
      </c>
      <c r="J121">
        <f t="shared" si="6"/>
        <v>3</v>
      </c>
      <c r="K121" t="str">
        <f t="shared" si="7"/>
        <v>20142440</v>
      </c>
      <c r="L121" t="s">
        <v>82</v>
      </c>
      <c r="M121">
        <f>VLOOKUP(B121,S:X,2,FALSE)</f>
        <v>-2.2000000000000002</v>
      </c>
      <c r="N121">
        <f>VLOOKUP(D121,S:X,2,FALSE)</f>
        <v>-0.1</v>
      </c>
      <c r="O121">
        <f t="shared" si="8"/>
        <v>0.8999999999999998</v>
      </c>
      <c r="P121">
        <f t="shared" si="9"/>
        <v>-16.899999999999999</v>
      </c>
    </row>
    <row r="122" spans="1:16" x14ac:dyDescent="0.35">
      <c r="A122">
        <v>2018</v>
      </c>
      <c r="B122" t="s">
        <v>60</v>
      </c>
      <c r="C122" s="1" t="s">
        <v>28</v>
      </c>
      <c r="D122" s="1" t="s">
        <v>57</v>
      </c>
      <c r="E122" t="s">
        <v>16</v>
      </c>
      <c r="F122" t="s">
        <v>72</v>
      </c>
      <c r="G122">
        <v>13</v>
      </c>
      <c r="H122">
        <v>27</v>
      </c>
      <c r="I122">
        <f t="shared" si="5"/>
        <v>-14</v>
      </c>
      <c r="J122">
        <f t="shared" si="6"/>
        <v>3</v>
      </c>
      <c r="K122" t="str">
        <f t="shared" si="7"/>
        <v>20181327</v>
      </c>
      <c r="L122" t="s">
        <v>81</v>
      </c>
      <c r="M122">
        <f>VLOOKUP(B122,S:X,6,FALSE)</f>
        <v>-6.2</v>
      </c>
      <c r="N122">
        <f>VLOOKUP(D122,S:X,6,FALSE)</f>
        <v>6.7</v>
      </c>
      <c r="O122">
        <f t="shared" si="8"/>
        <v>-9.9</v>
      </c>
      <c r="P122">
        <f t="shared" si="9"/>
        <v>-4.0999999999999996</v>
      </c>
    </row>
    <row r="123" spans="1:16" x14ac:dyDescent="0.35">
      <c r="A123">
        <v>2017</v>
      </c>
      <c r="B123" t="s">
        <v>60</v>
      </c>
      <c r="C123" s="1" t="s">
        <v>28</v>
      </c>
      <c r="D123" s="1" t="s">
        <v>43</v>
      </c>
      <c r="E123" t="s">
        <v>14</v>
      </c>
      <c r="F123" t="s">
        <v>72</v>
      </c>
      <c r="G123">
        <v>27</v>
      </c>
      <c r="H123">
        <v>35</v>
      </c>
      <c r="I123">
        <f t="shared" si="5"/>
        <v>-8</v>
      </c>
      <c r="J123">
        <f t="shared" si="6"/>
        <v>3</v>
      </c>
      <c r="K123" t="str">
        <f t="shared" si="7"/>
        <v>20172735</v>
      </c>
      <c r="L123" t="s">
        <v>81</v>
      </c>
      <c r="M123">
        <f>VLOOKUP(B123,S:X,5,FALSE)</f>
        <v>-6.1</v>
      </c>
      <c r="N123">
        <f>VLOOKUP(D123,S:X,5,FALSE)</f>
        <v>2.2999999999999998</v>
      </c>
      <c r="O123">
        <f t="shared" si="8"/>
        <v>-5.3999999999999995</v>
      </c>
      <c r="P123">
        <f t="shared" si="9"/>
        <v>-2.6000000000000005</v>
      </c>
    </row>
    <row r="124" spans="1:16" x14ac:dyDescent="0.35">
      <c r="A124">
        <v>2016</v>
      </c>
      <c r="B124" t="s">
        <v>60</v>
      </c>
      <c r="C124" s="1" t="s">
        <v>28</v>
      </c>
      <c r="D124" s="1" t="s">
        <v>57</v>
      </c>
      <c r="E124" t="s">
        <v>16</v>
      </c>
      <c r="F124" t="s">
        <v>72</v>
      </c>
      <c r="G124">
        <v>17</v>
      </c>
      <c r="H124">
        <v>22</v>
      </c>
      <c r="I124">
        <f t="shared" si="5"/>
        <v>-5</v>
      </c>
      <c r="J124">
        <f t="shared" si="6"/>
        <v>3</v>
      </c>
      <c r="K124" t="str">
        <f t="shared" si="7"/>
        <v>20161722</v>
      </c>
      <c r="L124" t="s">
        <v>82</v>
      </c>
      <c r="M124">
        <f>VLOOKUP(B124,S:X,4,FALSE)</f>
        <v>-5.7</v>
      </c>
      <c r="N124">
        <f>VLOOKUP(D124,S:X,4,FALSE)</f>
        <v>10</v>
      </c>
      <c r="O124">
        <f t="shared" si="8"/>
        <v>-12.7</v>
      </c>
      <c r="P124">
        <f t="shared" si="9"/>
        <v>7.6999999999999993</v>
      </c>
    </row>
    <row r="125" spans="1:16" x14ac:dyDescent="0.35">
      <c r="A125">
        <v>2015</v>
      </c>
      <c r="B125" t="s">
        <v>60</v>
      </c>
      <c r="C125" s="1" t="s">
        <v>28</v>
      </c>
      <c r="D125" s="1" t="s">
        <v>67</v>
      </c>
      <c r="E125" t="s">
        <v>31</v>
      </c>
      <c r="F125" t="s">
        <v>72</v>
      </c>
      <c r="G125">
        <v>34</v>
      </c>
      <c r="H125">
        <v>20</v>
      </c>
      <c r="I125">
        <f t="shared" si="5"/>
        <v>14</v>
      </c>
      <c r="J125">
        <f t="shared" si="6"/>
        <v>3</v>
      </c>
      <c r="K125" t="str">
        <f t="shared" si="7"/>
        <v>20153420</v>
      </c>
      <c r="L125" t="s">
        <v>82</v>
      </c>
      <c r="M125">
        <f>VLOOKUP(B125,S:X,3,FALSE)</f>
        <v>1.4</v>
      </c>
      <c r="N125">
        <f>VLOOKUP(D125,S:X,3,FALSE)</f>
        <v>-2.9</v>
      </c>
      <c r="O125">
        <f t="shared" si="8"/>
        <v>7.3000000000000007</v>
      </c>
      <c r="P125">
        <f t="shared" si="9"/>
        <v>6.6999999999999993</v>
      </c>
    </row>
    <row r="126" spans="1:16" x14ac:dyDescent="0.35">
      <c r="A126">
        <v>2014</v>
      </c>
      <c r="B126" t="s">
        <v>60</v>
      </c>
      <c r="C126" s="1" t="s">
        <v>28</v>
      </c>
      <c r="D126" s="1" t="s">
        <v>42</v>
      </c>
      <c r="E126" t="s">
        <v>7</v>
      </c>
      <c r="F126" t="s">
        <v>72</v>
      </c>
      <c r="G126">
        <v>3</v>
      </c>
      <c r="H126">
        <v>38</v>
      </c>
      <c r="I126">
        <f t="shared" si="5"/>
        <v>-35</v>
      </c>
      <c r="J126">
        <f t="shared" si="6"/>
        <v>3</v>
      </c>
      <c r="K126" t="str">
        <f t="shared" si="7"/>
        <v>2014338</v>
      </c>
      <c r="L126" t="s">
        <v>82</v>
      </c>
      <c r="M126">
        <f>VLOOKUP(B126,S:X,2,FALSE)</f>
        <v>-4.4000000000000004</v>
      </c>
      <c r="N126">
        <f>VLOOKUP(D126,S:X,2,FALSE)</f>
        <v>-2.8</v>
      </c>
      <c r="O126">
        <f t="shared" si="8"/>
        <v>1.3999999999999995</v>
      </c>
      <c r="P126">
        <f t="shared" si="9"/>
        <v>-36.4</v>
      </c>
    </row>
    <row r="127" spans="1:16" x14ac:dyDescent="0.35">
      <c r="A127">
        <v>2018</v>
      </c>
      <c r="B127" t="s">
        <v>61</v>
      </c>
      <c r="C127" s="1" t="s">
        <v>32</v>
      </c>
      <c r="D127" s="1" t="s">
        <v>52</v>
      </c>
      <c r="E127" t="s">
        <v>13</v>
      </c>
      <c r="F127" t="s">
        <v>72</v>
      </c>
      <c r="G127">
        <v>28</v>
      </c>
      <c r="H127">
        <v>42</v>
      </c>
      <c r="I127">
        <f t="shared" si="5"/>
        <v>-14</v>
      </c>
      <c r="J127">
        <f t="shared" si="6"/>
        <v>3</v>
      </c>
      <c r="K127" t="str">
        <f t="shared" si="7"/>
        <v>20182842</v>
      </c>
      <c r="L127" t="s">
        <v>82</v>
      </c>
      <c r="M127">
        <f>VLOOKUP(B127,S:X,6,FALSE)</f>
        <v>-6.6</v>
      </c>
      <c r="N127">
        <f>VLOOKUP(D127,S:X,6,FALSE)</f>
        <v>1.5</v>
      </c>
      <c r="O127">
        <f t="shared" si="8"/>
        <v>-5.0999999999999996</v>
      </c>
      <c r="P127">
        <f t="shared" si="9"/>
        <v>-8.9</v>
      </c>
    </row>
    <row r="128" spans="1:16" x14ac:dyDescent="0.35">
      <c r="A128">
        <v>2017</v>
      </c>
      <c r="B128" t="s">
        <v>61</v>
      </c>
      <c r="C128" s="1" t="s">
        <v>32</v>
      </c>
      <c r="D128" s="1" t="s">
        <v>57</v>
      </c>
      <c r="E128" t="s">
        <v>16</v>
      </c>
      <c r="F128" t="s">
        <v>72</v>
      </c>
      <c r="G128">
        <v>8</v>
      </c>
      <c r="H128">
        <v>33</v>
      </c>
      <c r="I128">
        <f t="shared" si="5"/>
        <v>-25</v>
      </c>
      <c r="J128">
        <f t="shared" si="6"/>
        <v>3</v>
      </c>
      <c r="K128" t="str">
        <f t="shared" si="7"/>
        <v>2017833</v>
      </c>
      <c r="L128" t="s">
        <v>82</v>
      </c>
      <c r="M128">
        <f>VLOOKUP(B128,S:X,5,FALSE)</f>
        <v>-1.6</v>
      </c>
      <c r="N128">
        <f>VLOOKUP(D128,S:X,5,FALSE)</f>
        <v>8.6</v>
      </c>
      <c r="O128">
        <f t="shared" si="8"/>
        <v>-7.1999999999999993</v>
      </c>
      <c r="P128">
        <f t="shared" si="9"/>
        <v>-17.8</v>
      </c>
    </row>
    <row r="129" spans="1:16" x14ac:dyDescent="0.35">
      <c r="A129">
        <v>2016</v>
      </c>
      <c r="B129" t="s">
        <v>61</v>
      </c>
      <c r="C129" s="1" t="s">
        <v>32</v>
      </c>
      <c r="D129" s="1" t="s">
        <v>51</v>
      </c>
      <c r="E129" t="s">
        <v>10</v>
      </c>
      <c r="F129" t="s">
        <v>72</v>
      </c>
      <c r="G129">
        <v>27</v>
      </c>
      <c r="H129">
        <v>20</v>
      </c>
      <c r="I129">
        <f t="shared" si="5"/>
        <v>7</v>
      </c>
      <c r="J129">
        <f t="shared" si="6"/>
        <v>3</v>
      </c>
      <c r="K129" t="str">
        <f t="shared" si="7"/>
        <v>20162720</v>
      </c>
      <c r="L129" t="s">
        <v>82</v>
      </c>
      <c r="M129">
        <f>VLOOKUP(B129,S:X,4,FALSE)</f>
        <v>1.8</v>
      </c>
      <c r="N129">
        <f>VLOOKUP(D129,S:X,4,FALSE)</f>
        <v>-1.7</v>
      </c>
      <c r="O129">
        <f t="shared" si="8"/>
        <v>6.5</v>
      </c>
      <c r="P129">
        <f t="shared" si="9"/>
        <v>0.5</v>
      </c>
    </row>
    <row r="130" spans="1:16" x14ac:dyDescent="0.35">
      <c r="A130">
        <v>2015</v>
      </c>
      <c r="B130" t="s">
        <v>61</v>
      </c>
      <c r="C130" s="1" t="s">
        <v>32</v>
      </c>
      <c r="D130" s="1" t="s">
        <v>70</v>
      </c>
      <c r="E130" t="s">
        <v>4</v>
      </c>
      <c r="F130" t="s">
        <v>34</v>
      </c>
      <c r="G130">
        <v>29</v>
      </c>
      <c r="H130">
        <v>37</v>
      </c>
      <c r="I130">
        <f t="shared" si="5"/>
        <v>8</v>
      </c>
      <c r="J130">
        <f t="shared" si="6"/>
        <v>-3</v>
      </c>
      <c r="K130" t="str">
        <f t="shared" si="7"/>
        <v>20152937</v>
      </c>
      <c r="L130" t="s">
        <v>82</v>
      </c>
      <c r="M130">
        <f>VLOOKUP(B130,S:X,3,FALSE)</f>
        <v>-2.6</v>
      </c>
      <c r="N130">
        <f>VLOOKUP(D130,S:X,3,FALSE)</f>
        <v>-1.2</v>
      </c>
      <c r="O130">
        <f t="shared" si="8"/>
        <v>-4.3999999999999995</v>
      </c>
      <c r="P130">
        <f t="shared" si="9"/>
        <v>12.399999999999999</v>
      </c>
    </row>
    <row r="131" spans="1:16" x14ac:dyDescent="0.35">
      <c r="A131">
        <v>2014</v>
      </c>
      <c r="B131" t="s">
        <v>61</v>
      </c>
      <c r="C131" s="1" t="s">
        <v>32</v>
      </c>
      <c r="D131" s="1" t="s">
        <v>70</v>
      </c>
      <c r="E131" t="s">
        <v>4</v>
      </c>
      <c r="F131" t="s">
        <v>72</v>
      </c>
      <c r="G131">
        <v>28</v>
      </c>
      <c r="H131">
        <v>31</v>
      </c>
      <c r="I131">
        <f t="shared" si="5"/>
        <v>-3</v>
      </c>
      <c r="J131">
        <f t="shared" si="6"/>
        <v>3</v>
      </c>
      <c r="K131" t="str">
        <f t="shared" si="7"/>
        <v>20142831</v>
      </c>
      <c r="L131" t="s">
        <v>82</v>
      </c>
      <c r="M131">
        <f>VLOOKUP(B131,S:X,2,FALSE)</f>
        <v>-6.5</v>
      </c>
      <c r="N131">
        <f>VLOOKUP(D131,S:X,2,FALSE)</f>
        <v>-1.2</v>
      </c>
      <c r="O131">
        <f t="shared" si="8"/>
        <v>-2.2999999999999998</v>
      </c>
      <c r="P131">
        <f t="shared" si="9"/>
        <v>-0.70000000000000018</v>
      </c>
    </row>
    <row r="132" spans="1:16" x14ac:dyDescent="0.35">
      <c r="A132">
        <v>2018</v>
      </c>
      <c r="B132" t="s">
        <v>62</v>
      </c>
      <c r="C132" s="1" t="s">
        <v>22</v>
      </c>
      <c r="D132" s="1" t="s">
        <v>47</v>
      </c>
      <c r="E132" t="s">
        <v>24</v>
      </c>
      <c r="F132" t="s">
        <v>72</v>
      </c>
      <c r="G132">
        <v>20</v>
      </c>
      <c r="H132">
        <v>27</v>
      </c>
      <c r="I132">
        <f t="shared" si="5"/>
        <v>-7</v>
      </c>
      <c r="J132">
        <f t="shared" si="6"/>
        <v>3</v>
      </c>
      <c r="K132" t="str">
        <f t="shared" si="7"/>
        <v>20182027</v>
      </c>
      <c r="L132" t="s">
        <v>82</v>
      </c>
      <c r="M132">
        <f>VLOOKUP(B132,S:X,6,FALSE)</f>
        <v>2.5</v>
      </c>
      <c r="N132">
        <f>VLOOKUP(D132,S:X,6,FALSE)</f>
        <v>0.9</v>
      </c>
      <c r="O132">
        <f t="shared" si="8"/>
        <v>4.5999999999999996</v>
      </c>
      <c r="P132">
        <f t="shared" si="9"/>
        <v>-11.6</v>
      </c>
    </row>
    <row r="133" spans="1:16" x14ac:dyDescent="0.35">
      <c r="A133">
        <v>2017</v>
      </c>
      <c r="B133" t="s">
        <v>62</v>
      </c>
      <c r="C133" s="1" t="s">
        <v>22</v>
      </c>
      <c r="D133" s="1" t="s">
        <v>47</v>
      </c>
      <c r="E133" t="s">
        <v>24</v>
      </c>
      <c r="F133" t="s">
        <v>34</v>
      </c>
      <c r="G133">
        <v>9</v>
      </c>
      <c r="H133">
        <v>37</v>
      </c>
      <c r="I133">
        <f t="shared" si="5"/>
        <v>28</v>
      </c>
      <c r="J133">
        <f t="shared" si="6"/>
        <v>-3</v>
      </c>
      <c r="K133" t="str">
        <f t="shared" si="7"/>
        <v>2017937</v>
      </c>
      <c r="L133" t="s">
        <v>82</v>
      </c>
      <c r="M133">
        <f>VLOOKUP(B133,S:X,5,FALSE)</f>
        <v>7.1</v>
      </c>
      <c r="N133">
        <f>VLOOKUP(D133,S:X,5,FALSE)</f>
        <v>2.2000000000000002</v>
      </c>
      <c r="O133">
        <f t="shared" si="8"/>
        <v>1.8999999999999995</v>
      </c>
      <c r="P133">
        <f t="shared" si="9"/>
        <v>26.1</v>
      </c>
    </row>
    <row r="134" spans="1:16" x14ac:dyDescent="0.35">
      <c r="A134">
        <v>2016</v>
      </c>
      <c r="B134" t="s">
        <v>62</v>
      </c>
      <c r="C134" s="1" t="s">
        <v>22</v>
      </c>
      <c r="D134" s="1" t="s">
        <v>49</v>
      </c>
      <c r="E134" t="s">
        <v>8</v>
      </c>
      <c r="F134" t="s">
        <v>34</v>
      </c>
      <c r="G134">
        <v>24</v>
      </c>
      <c r="H134">
        <v>23</v>
      </c>
      <c r="I134">
        <f t="shared" si="5"/>
        <v>-1</v>
      </c>
      <c r="J134">
        <f t="shared" si="6"/>
        <v>-3</v>
      </c>
      <c r="K134" t="str">
        <f t="shared" si="7"/>
        <v>20162423</v>
      </c>
      <c r="L134" t="s">
        <v>82</v>
      </c>
      <c r="M134">
        <f>VLOOKUP(B134,S:X,4,FALSE)</f>
        <v>1.2</v>
      </c>
      <c r="N134">
        <f>VLOOKUP(D134,S:X,4,FALSE)</f>
        <v>-2.2000000000000002</v>
      </c>
      <c r="O134">
        <f t="shared" si="8"/>
        <v>0.40000000000000013</v>
      </c>
      <c r="P134">
        <f t="shared" si="9"/>
        <v>-1.4000000000000001</v>
      </c>
    </row>
    <row r="135" spans="1:16" x14ac:dyDescent="0.35">
      <c r="A135">
        <v>2015</v>
      </c>
      <c r="B135" t="s">
        <v>62</v>
      </c>
      <c r="C135" s="1" t="s">
        <v>22</v>
      </c>
      <c r="D135" s="1" t="s">
        <v>47</v>
      </c>
      <c r="E135" t="s">
        <v>24</v>
      </c>
      <c r="F135" t="s">
        <v>34</v>
      </c>
      <c r="G135">
        <v>27</v>
      </c>
      <c r="H135">
        <v>33</v>
      </c>
      <c r="I135">
        <f t="shared" si="5"/>
        <v>6</v>
      </c>
      <c r="J135">
        <f t="shared" si="6"/>
        <v>-3</v>
      </c>
      <c r="K135" t="str">
        <f t="shared" si="7"/>
        <v>20152733</v>
      </c>
      <c r="L135" t="s">
        <v>82</v>
      </c>
      <c r="M135">
        <f>VLOOKUP(B135,S:X,3,FALSE)</f>
        <v>-1.2</v>
      </c>
      <c r="N135">
        <f>VLOOKUP(D135,S:X,3,FALSE)</f>
        <v>-2.9</v>
      </c>
      <c r="O135">
        <f t="shared" si="8"/>
        <v>-1.3000000000000003</v>
      </c>
      <c r="P135">
        <f t="shared" si="9"/>
        <v>7.3000000000000007</v>
      </c>
    </row>
    <row r="136" spans="1:16" x14ac:dyDescent="0.35">
      <c r="A136">
        <v>2014</v>
      </c>
      <c r="B136" t="s">
        <v>62</v>
      </c>
      <c r="C136" s="1" t="s">
        <v>22</v>
      </c>
      <c r="D136" s="1" t="s">
        <v>39</v>
      </c>
      <c r="E136" t="s">
        <v>19</v>
      </c>
      <c r="F136" t="s">
        <v>34</v>
      </c>
      <c r="G136">
        <v>24</v>
      </c>
      <c r="H136">
        <v>20</v>
      </c>
      <c r="I136">
        <f t="shared" si="5"/>
        <v>-4</v>
      </c>
      <c r="J136">
        <f t="shared" si="6"/>
        <v>-3</v>
      </c>
      <c r="K136" t="str">
        <f t="shared" si="7"/>
        <v>20142420</v>
      </c>
      <c r="L136" t="s">
        <v>82</v>
      </c>
      <c r="M136">
        <f>VLOOKUP(B136,S:X,2,FALSE)</f>
        <v>1.9</v>
      </c>
      <c r="N136">
        <f>VLOOKUP(D136,S:X,2,FALSE)</f>
        <v>1.5</v>
      </c>
      <c r="O136">
        <f t="shared" si="8"/>
        <v>-2.6</v>
      </c>
      <c r="P136">
        <f t="shared" si="9"/>
        <v>-1.4</v>
      </c>
    </row>
    <row r="137" spans="1:16" x14ac:dyDescent="0.35">
      <c r="A137">
        <v>2018</v>
      </c>
      <c r="B137" t="s">
        <v>63</v>
      </c>
      <c r="C137" s="1" t="s">
        <v>6</v>
      </c>
      <c r="D137" s="1" t="s">
        <v>46</v>
      </c>
      <c r="E137" t="s">
        <v>17</v>
      </c>
      <c r="F137" t="s">
        <v>72</v>
      </c>
      <c r="G137">
        <v>33</v>
      </c>
      <c r="H137">
        <v>18</v>
      </c>
      <c r="I137">
        <f t="shared" ref="I137:I165" si="10">IF(F137="Away",H137-G137,G137-H137)</f>
        <v>15</v>
      </c>
      <c r="J137">
        <f t="shared" ref="J137:J165" si="11">IF(F137="Away",-3,3)</f>
        <v>3</v>
      </c>
      <c r="K137" t="str">
        <f t="shared" ref="K137:K165" si="12">CONCATENATE(A137,G137,H137)</f>
        <v>20183318</v>
      </c>
      <c r="L137" t="s">
        <v>82</v>
      </c>
      <c r="M137">
        <f>VLOOKUP(B137,S:X,6,FALSE)</f>
        <v>4.9000000000000004</v>
      </c>
      <c r="N137">
        <f>VLOOKUP(D137,S:X,6,FALSE)</f>
        <v>-1.7</v>
      </c>
      <c r="O137">
        <f t="shared" ref="O137:O165" si="13">J137+M137-N137</f>
        <v>9.6</v>
      </c>
      <c r="P137">
        <f t="shared" ref="P137:P165" si="14">I137-O137</f>
        <v>5.4</v>
      </c>
    </row>
    <row r="138" spans="1:16" x14ac:dyDescent="0.35">
      <c r="A138">
        <v>2017</v>
      </c>
      <c r="B138" t="s">
        <v>63</v>
      </c>
      <c r="C138" s="1" t="s">
        <v>6</v>
      </c>
      <c r="D138" s="1" t="s">
        <v>52</v>
      </c>
      <c r="E138" t="s">
        <v>13</v>
      </c>
      <c r="F138" t="s">
        <v>34</v>
      </c>
      <c r="G138">
        <v>17</v>
      </c>
      <c r="H138">
        <v>20</v>
      </c>
      <c r="I138">
        <f t="shared" si="10"/>
        <v>3</v>
      </c>
      <c r="J138">
        <f t="shared" si="11"/>
        <v>-3</v>
      </c>
      <c r="K138" t="str">
        <f t="shared" si="12"/>
        <v>20171720</v>
      </c>
      <c r="L138" t="s">
        <v>82</v>
      </c>
      <c r="M138">
        <f>VLOOKUP(B138,S:X,5,FALSE)</f>
        <v>5.2</v>
      </c>
      <c r="N138">
        <f>VLOOKUP(D138,S:X,5,FALSE)</f>
        <v>-6.4</v>
      </c>
      <c r="O138">
        <f t="shared" si="13"/>
        <v>8.6000000000000014</v>
      </c>
      <c r="P138">
        <f t="shared" si="14"/>
        <v>-5.6000000000000014</v>
      </c>
    </row>
    <row r="139" spans="1:16" x14ac:dyDescent="0.35">
      <c r="A139">
        <v>2016</v>
      </c>
      <c r="B139" t="s">
        <v>63</v>
      </c>
      <c r="C139" s="1" t="s">
        <v>6</v>
      </c>
      <c r="D139" s="1" t="s">
        <v>41</v>
      </c>
      <c r="E139" t="s">
        <v>9</v>
      </c>
      <c r="F139" t="s">
        <v>34</v>
      </c>
      <c r="G139">
        <v>21</v>
      </c>
      <c r="H139">
        <v>14</v>
      </c>
      <c r="I139">
        <f t="shared" si="10"/>
        <v>-7</v>
      </c>
      <c r="J139">
        <f t="shared" si="11"/>
        <v>-3</v>
      </c>
      <c r="K139" t="str">
        <f t="shared" si="12"/>
        <v>20162114</v>
      </c>
      <c r="L139" t="s">
        <v>81</v>
      </c>
      <c r="M139">
        <f>VLOOKUP(B139,S:X,4,FALSE)</f>
        <v>4.4000000000000004</v>
      </c>
      <c r="N139">
        <f>VLOOKUP(D139,S:X,4,FALSE)</f>
        <v>0.8</v>
      </c>
      <c r="O139">
        <f t="shared" si="13"/>
        <v>0.60000000000000031</v>
      </c>
      <c r="P139">
        <f t="shared" si="14"/>
        <v>-7.6000000000000005</v>
      </c>
    </row>
    <row r="140" spans="1:16" x14ac:dyDescent="0.35">
      <c r="A140">
        <v>2015</v>
      </c>
      <c r="B140" t="s">
        <v>63</v>
      </c>
      <c r="C140" s="1" t="s">
        <v>6</v>
      </c>
      <c r="D140" s="1" t="s">
        <v>64</v>
      </c>
      <c r="E140" t="s">
        <v>15</v>
      </c>
      <c r="F140" t="s">
        <v>34</v>
      </c>
      <c r="G140">
        <v>39</v>
      </c>
      <c r="H140">
        <v>30</v>
      </c>
      <c r="I140">
        <f t="shared" si="10"/>
        <v>-9</v>
      </c>
      <c r="J140">
        <f t="shared" si="11"/>
        <v>-3</v>
      </c>
      <c r="K140" t="str">
        <f t="shared" si="12"/>
        <v>20153930</v>
      </c>
      <c r="L140" t="s">
        <v>82</v>
      </c>
      <c r="M140">
        <f>VLOOKUP(B140,S:X,3,FALSE)</f>
        <v>5.2</v>
      </c>
      <c r="N140">
        <f>VLOOKUP(D140,S:X,3,FALSE)</f>
        <v>-5.5</v>
      </c>
      <c r="O140">
        <f t="shared" si="13"/>
        <v>7.7</v>
      </c>
      <c r="P140">
        <f t="shared" si="14"/>
        <v>-16.7</v>
      </c>
    </row>
    <row r="141" spans="1:16" x14ac:dyDescent="0.35">
      <c r="A141">
        <v>2014</v>
      </c>
      <c r="B141" t="s">
        <v>63</v>
      </c>
      <c r="C141" s="1" t="s">
        <v>6</v>
      </c>
      <c r="D141" s="1" t="s">
        <v>58</v>
      </c>
      <c r="E141" t="s">
        <v>2</v>
      </c>
      <c r="F141" t="s">
        <v>72</v>
      </c>
      <c r="G141">
        <v>32</v>
      </c>
      <c r="H141">
        <v>35</v>
      </c>
      <c r="I141">
        <f t="shared" si="10"/>
        <v>-3</v>
      </c>
      <c r="J141">
        <f t="shared" si="11"/>
        <v>3</v>
      </c>
      <c r="K141" t="str">
        <f t="shared" si="12"/>
        <v>20143235</v>
      </c>
      <c r="L141" t="s">
        <v>82</v>
      </c>
      <c r="M141">
        <f>VLOOKUP(B141,S:X,2,FALSE)</f>
        <v>1.2</v>
      </c>
      <c r="N141">
        <f>VLOOKUP(D141,S:X,2,FALSE)</f>
        <v>5.9</v>
      </c>
      <c r="O141">
        <f t="shared" si="13"/>
        <v>-1.7000000000000002</v>
      </c>
      <c r="P141">
        <f t="shared" si="14"/>
        <v>-1.2999999999999998</v>
      </c>
    </row>
    <row r="142" spans="1:16" x14ac:dyDescent="0.35">
      <c r="A142">
        <v>2018</v>
      </c>
      <c r="B142" t="s">
        <v>65</v>
      </c>
      <c r="C142" s="1" t="s">
        <v>21</v>
      </c>
      <c r="D142" s="1" t="s">
        <v>84</v>
      </c>
      <c r="E142" t="s">
        <v>30</v>
      </c>
      <c r="F142" t="s">
        <v>34</v>
      </c>
      <c r="G142">
        <v>27</v>
      </c>
      <c r="H142">
        <v>9</v>
      </c>
      <c r="I142">
        <f t="shared" si="10"/>
        <v>-18</v>
      </c>
      <c r="J142">
        <f t="shared" si="11"/>
        <v>-3</v>
      </c>
      <c r="K142" t="str">
        <f t="shared" si="12"/>
        <v>2018279</v>
      </c>
      <c r="L142" t="s">
        <v>82</v>
      </c>
      <c r="M142">
        <f>VLOOKUP(B142,S:X,6,FALSE)</f>
        <v>-5.4</v>
      </c>
      <c r="N142">
        <f>VLOOKUP(D142,S:X,6,FALSE)</f>
        <v>-2.5</v>
      </c>
      <c r="O142">
        <f t="shared" si="13"/>
        <v>-5.9</v>
      </c>
      <c r="P142">
        <f t="shared" si="14"/>
        <v>-12.1</v>
      </c>
    </row>
    <row r="143" spans="1:16" x14ac:dyDescent="0.35">
      <c r="A143">
        <v>2017</v>
      </c>
      <c r="B143" t="s">
        <v>65</v>
      </c>
      <c r="C143" s="1" t="s">
        <v>21</v>
      </c>
      <c r="D143" s="1" t="s">
        <v>64</v>
      </c>
      <c r="E143" t="s">
        <v>15</v>
      </c>
      <c r="F143" t="s">
        <v>72</v>
      </c>
      <c r="G143">
        <v>13</v>
      </c>
      <c r="H143">
        <v>24</v>
      </c>
      <c r="I143">
        <f t="shared" si="10"/>
        <v>-11</v>
      </c>
      <c r="J143">
        <f t="shared" si="11"/>
        <v>3</v>
      </c>
      <c r="K143" t="str">
        <f t="shared" si="12"/>
        <v>20171324</v>
      </c>
      <c r="L143" t="s">
        <v>82</v>
      </c>
      <c r="M143">
        <f>VLOOKUP(B143,S:X,5,FALSE)</f>
        <v>-4.3</v>
      </c>
      <c r="N143">
        <f>VLOOKUP(D143,S:X,5,FALSE)</f>
        <v>3</v>
      </c>
      <c r="O143">
        <f t="shared" si="13"/>
        <v>-4.3</v>
      </c>
      <c r="P143">
        <f t="shared" si="14"/>
        <v>-6.7</v>
      </c>
    </row>
    <row r="144" spans="1:16" x14ac:dyDescent="0.35">
      <c r="A144">
        <v>2016</v>
      </c>
      <c r="B144" t="s">
        <v>65</v>
      </c>
      <c r="C144" s="1" t="s">
        <v>21</v>
      </c>
      <c r="D144" s="1" t="s">
        <v>58</v>
      </c>
      <c r="E144" t="s">
        <v>2</v>
      </c>
      <c r="F144" t="s">
        <v>72</v>
      </c>
      <c r="G144">
        <v>23</v>
      </c>
      <c r="H144">
        <v>41</v>
      </c>
      <c r="I144">
        <f t="shared" si="10"/>
        <v>-18</v>
      </c>
      <c r="J144">
        <f t="shared" si="11"/>
        <v>3</v>
      </c>
      <c r="K144" t="str">
        <f t="shared" si="12"/>
        <v>20162341</v>
      </c>
      <c r="L144" t="s">
        <v>82</v>
      </c>
      <c r="M144">
        <f>VLOOKUP(B144,S:X,4,FALSE)</f>
        <v>4</v>
      </c>
      <c r="N144">
        <f>VLOOKUP(D144,S:X,4,FALSE)</f>
        <v>0.7</v>
      </c>
      <c r="O144">
        <f t="shared" si="13"/>
        <v>6.3</v>
      </c>
      <c r="P144">
        <f t="shared" si="14"/>
        <v>-24.3</v>
      </c>
    </row>
    <row r="145" spans="1:16" x14ac:dyDescent="0.35">
      <c r="A145">
        <v>2015</v>
      </c>
      <c r="B145" t="s">
        <v>65</v>
      </c>
      <c r="C145" s="1" t="s">
        <v>21</v>
      </c>
      <c r="D145" s="1" t="s">
        <v>64</v>
      </c>
      <c r="E145" t="s">
        <v>15</v>
      </c>
      <c r="F145" t="s">
        <v>34</v>
      </c>
      <c r="G145">
        <v>29</v>
      </c>
      <c r="H145">
        <v>13</v>
      </c>
      <c r="I145">
        <f t="shared" si="10"/>
        <v>-16</v>
      </c>
      <c r="J145">
        <f t="shared" si="11"/>
        <v>-3</v>
      </c>
      <c r="K145" t="str">
        <f t="shared" si="12"/>
        <v>20152913</v>
      </c>
      <c r="L145" t="s">
        <v>82</v>
      </c>
      <c r="M145">
        <f>VLOOKUP(B145,S:X,3,FALSE)</f>
        <v>8.3000000000000007</v>
      </c>
      <c r="N145">
        <f>VLOOKUP(D145,S:X,3,FALSE)</f>
        <v>-5.5</v>
      </c>
      <c r="O145">
        <f t="shared" si="13"/>
        <v>10.8</v>
      </c>
      <c r="P145">
        <f t="shared" si="14"/>
        <v>-26.8</v>
      </c>
    </row>
    <row r="146" spans="1:16" x14ac:dyDescent="0.35">
      <c r="A146">
        <v>2014</v>
      </c>
      <c r="B146" t="s">
        <v>65</v>
      </c>
      <c r="C146" s="1" t="s">
        <v>21</v>
      </c>
      <c r="D146" s="1" t="s">
        <v>70</v>
      </c>
      <c r="E146" t="s">
        <v>4</v>
      </c>
      <c r="F146" t="s">
        <v>72</v>
      </c>
      <c r="G146">
        <v>10</v>
      </c>
      <c r="H146">
        <v>13</v>
      </c>
      <c r="I146">
        <f t="shared" si="10"/>
        <v>-3</v>
      </c>
      <c r="J146">
        <f t="shared" si="11"/>
        <v>3</v>
      </c>
      <c r="K146" t="str">
        <f t="shared" si="12"/>
        <v>20141013</v>
      </c>
      <c r="L146" t="s">
        <v>82</v>
      </c>
      <c r="M146">
        <f>VLOOKUP(B146,S:X,2,FALSE)</f>
        <v>8.3000000000000007</v>
      </c>
      <c r="N146">
        <f>VLOOKUP(D146,S:X,2,FALSE)</f>
        <v>-1.2</v>
      </c>
      <c r="O146">
        <f t="shared" si="13"/>
        <v>12.5</v>
      </c>
      <c r="P146">
        <f t="shared" si="14"/>
        <v>-15.5</v>
      </c>
    </row>
    <row r="147" spans="1:16" x14ac:dyDescent="0.35">
      <c r="A147">
        <v>2018</v>
      </c>
      <c r="B147" t="s">
        <v>64</v>
      </c>
      <c r="C147" s="1" t="s">
        <v>15</v>
      </c>
      <c r="D147" s="1" t="s">
        <v>49</v>
      </c>
      <c r="E147" t="s">
        <v>8</v>
      </c>
      <c r="F147" t="s">
        <v>34</v>
      </c>
      <c r="G147">
        <v>14</v>
      </c>
      <c r="H147">
        <v>28</v>
      </c>
      <c r="I147">
        <f t="shared" si="10"/>
        <v>14</v>
      </c>
      <c r="J147">
        <f t="shared" si="11"/>
        <v>-3</v>
      </c>
      <c r="K147" t="str">
        <f t="shared" si="12"/>
        <v>20181428</v>
      </c>
      <c r="L147" t="s">
        <v>82</v>
      </c>
      <c r="M147">
        <f>VLOOKUP(B147,S:X,6,FALSE)</f>
        <v>2.6</v>
      </c>
      <c r="N147">
        <f>VLOOKUP(D147,S:X,6,FALSE)</f>
        <v>-2</v>
      </c>
      <c r="O147">
        <f t="shared" si="13"/>
        <v>1.6</v>
      </c>
      <c r="P147">
        <f t="shared" si="14"/>
        <v>12.4</v>
      </c>
    </row>
    <row r="148" spans="1:16" x14ac:dyDescent="0.35">
      <c r="A148">
        <v>2017</v>
      </c>
      <c r="B148" t="s">
        <v>64</v>
      </c>
      <c r="C148" s="1" t="s">
        <v>15</v>
      </c>
      <c r="D148" s="1" t="s">
        <v>59</v>
      </c>
      <c r="E148" t="s">
        <v>12</v>
      </c>
      <c r="F148" t="s">
        <v>34</v>
      </c>
      <c r="G148">
        <v>7</v>
      </c>
      <c r="H148">
        <v>24</v>
      </c>
      <c r="I148">
        <f t="shared" si="10"/>
        <v>17</v>
      </c>
      <c r="J148">
        <f t="shared" si="11"/>
        <v>-3</v>
      </c>
      <c r="K148" t="str">
        <f t="shared" si="12"/>
        <v>2017724</v>
      </c>
      <c r="L148" t="s">
        <v>82</v>
      </c>
      <c r="M148">
        <f>VLOOKUP(B148,S:X,5,FALSE)</f>
        <v>3</v>
      </c>
      <c r="N148">
        <f>VLOOKUP(D148,S:X,5,FALSE)</f>
        <v>-4.4000000000000004</v>
      </c>
      <c r="O148">
        <f t="shared" si="13"/>
        <v>4.4000000000000004</v>
      </c>
      <c r="P148">
        <f t="shared" si="14"/>
        <v>12.6</v>
      </c>
    </row>
    <row r="149" spans="1:16" x14ac:dyDescent="0.35">
      <c r="A149">
        <v>2016</v>
      </c>
      <c r="B149" t="s">
        <v>64</v>
      </c>
      <c r="C149" s="1" t="s">
        <v>15</v>
      </c>
      <c r="D149" s="1" t="s">
        <v>40</v>
      </c>
      <c r="E149" t="s">
        <v>18</v>
      </c>
      <c r="F149" t="s">
        <v>72</v>
      </c>
      <c r="G149">
        <v>26</v>
      </c>
      <c r="H149">
        <v>24</v>
      </c>
      <c r="I149">
        <f t="shared" si="10"/>
        <v>2</v>
      </c>
      <c r="J149">
        <f t="shared" si="11"/>
        <v>3</v>
      </c>
      <c r="K149" t="str">
        <f t="shared" si="12"/>
        <v>20162624</v>
      </c>
      <c r="L149" t="s">
        <v>82</v>
      </c>
      <c r="M149">
        <f>VLOOKUP(B149,S:X,4,FALSE)</f>
        <v>-8.6</v>
      </c>
      <c r="N149">
        <f>VLOOKUP(D149,S:X,4,FALSE)</f>
        <v>7</v>
      </c>
      <c r="O149">
        <f t="shared" si="13"/>
        <v>-12.6</v>
      </c>
      <c r="P149">
        <f t="shared" si="14"/>
        <v>14.6</v>
      </c>
    </row>
    <row r="150" spans="1:16" x14ac:dyDescent="0.35">
      <c r="A150">
        <v>2015</v>
      </c>
      <c r="B150" t="s">
        <v>64</v>
      </c>
      <c r="C150" s="1" t="s">
        <v>15</v>
      </c>
      <c r="D150" s="1" t="s">
        <v>39</v>
      </c>
      <c r="E150" t="s">
        <v>19</v>
      </c>
      <c r="F150" t="s">
        <v>72</v>
      </c>
      <c r="G150">
        <v>32</v>
      </c>
      <c r="H150">
        <v>39</v>
      </c>
      <c r="I150">
        <f t="shared" si="10"/>
        <v>-7</v>
      </c>
      <c r="J150">
        <f t="shared" si="11"/>
        <v>3</v>
      </c>
      <c r="K150" t="str">
        <f t="shared" si="12"/>
        <v>20153239</v>
      </c>
      <c r="L150" t="s">
        <v>81</v>
      </c>
      <c r="M150">
        <f>VLOOKUP(B150,S:X,3,FALSE)</f>
        <v>-5.5</v>
      </c>
      <c r="N150">
        <f>VLOOKUP(D150,S:X,3,FALSE)</f>
        <v>5.8</v>
      </c>
      <c r="O150">
        <f t="shared" si="13"/>
        <v>-8.3000000000000007</v>
      </c>
      <c r="P150">
        <f t="shared" si="14"/>
        <v>1.3000000000000007</v>
      </c>
    </row>
    <row r="151" spans="1:16" x14ac:dyDescent="0.35">
      <c r="A151">
        <v>2014</v>
      </c>
      <c r="B151" t="s">
        <v>64</v>
      </c>
      <c r="C151" s="1" t="s">
        <v>15</v>
      </c>
      <c r="D151" s="1" t="s">
        <v>67</v>
      </c>
      <c r="E151" t="s">
        <v>31</v>
      </c>
      <c r="F151" t="s">
        <v>34</v>
      </c>
      <c r="G151">
        <v>17</v>
      </c>
      <c r="H151">
        <v>27</v>
      </c>
      <c r="I151">
        <f t="shared" si="10"/>
        <v>10</v>
      </c>
      <c r="J151">
        <f t="shared" si="11"/>
        <v>-3</v>
      </c>
      <c r="K151" t="str">
        <f t="shared" si="12"/>
        <v>20141727</v>
      </c>
      <c r="L151" t="s">
        <v>82</v>
      </c>
      <c r="M151">
        <f>VLOOKUP(B151,S:X,2,FALSE)</f>
        <v>7.2</v>
      </c>
      <c r="N151">
        <f>VLOOKUP(D151,S:X,2,FALSE)</f>
        <v>-6.1</v>
      </c>
      <c r="O151">
        <f t="shared" si="13"/>
        <v>10.3</v>
      </c>
      <c r="P151">
        <f t="shared" si="14"/>
        <v>-0.30000000000000071</v>
      </c>
    </row>
    <row r="152" spans="1:16" x14ac:dyDescent="0.35">
      <c r="A152">
        <v>2018</v>
      </c>
      <c r="B152" t="s">
        <v>84</v>
      </c>
      <c r="C152" s="1" t="s">
        <v>30</v>
      </c>
      <c r="D152" s="1" t="s">
        <v>40</v>
      </c>
      <c r="E152" t="s">
        <v>18</v>
      </c>
      <c r="F152" t="s">
        <v>34</v>
      </c>
      <c r="G152">
        <v>34</v>
      </c>
      <c r="H152">
        <v>29</v>
      </c>
      <c r="I152">
        <f t="shared" si="10"/>
        <v>-5</v>
      </c>
      <c r="J152">
        <f t="shared" si="11"/>
        <v>-3</v>
      </c>
      <c r="K152" t="str">
        <f t="shared" si="12"/>
        <v>20183429</v>
      </c>
      <c r="L152" t="s">
        <v>82</v>
      </c>
      <c r="M152">
        <f>VLOOKUP(B152,S:X,6,FALSE)</f>
        <v>-2.5</v>
      </c>
      <c r="N152">
        <f>VLOOKUP(D152,S:X,6,FALSE)</f>
        <v>1.1000000000000001</v>
      </c>
      <c r="O152">
        <f t="shared" si="13"/>
        <v>-6.6</v>
      </c>
      <c r="P152">
        <f t="shared" si="14"/>
        <v>1.5999999999999996</v>
      </c>
    </row>
    <row r="153" spans="1:16" x14ac:dyDescent="0.35">
      <c r="A153">
        <v>2016</v>
      </c>
      <c r="B153" t="s">
        <v>84</v>
      </c>
      <c r="C153" s="1" t="s">
        <v>30</v>
      </c>
      <c r="D153" s="1" t="s">
        <v>65</v>
      </c>
      <c r="E153" t="s">
        <v>73</v>
      </c>
      <c r="F153" t="s">
        <v>34</v>
      </c>
      <c r="G153">
        <v>17</v>
      </c>
      <c r="H153">
        <v>34</v>
      </c>
      <c r="I153">
        <f t="shared" si="10"/>
        <v>17</v>
      </c>
      <c r="J153">
        <f t="shared" si="11"/>
        <v>-3</v>
      </c>
      <c r="K153" t="str">
        <f t="shared" si="12"/>
        <v>20161734</v>
      </c>
      <c r="L153" t="s">
        <v>82</v>
      </c>
      <c r="M153">
        <f>VLOOKUP(B153,S:X,4,FALSE)</f>
        <v>-0.7</v>
      </c>
      <c r="N153">
        <f>VLOOKUP(D153,S:X,4,FALSE)</f>
        <v>4</v>
      </c>
      <c r="O153">
        <f t="shared" si="13"/>
        <v>-7.7</v>
      </c>
      <c r="P153">
        <f t="shared" si="14"/>
        <v>24.7</v>
      </c>
    </row>
    <row r="154" spans="1:16" x14ac:dyDescent="0.35">
      <c r="A154">
        <v>2015</v>
      </c>
      <c r="B154" t="s">
        <v>84</v>
      </c>
      <c r="C154" s="1" t="s">
        <v>30</v>
      </c>
      <c r="D154" s="1" t="s">
        <v>67</v>
      </c>
      <c r="E154" t="s">
        <v>31</v>
      </c>
      <c r="F154" t="s">
        <v>34</v>
      </c>
      <c r="G154">
        <v>31</v>
      </c>
      <c r="H154">
        <v>30</v>
      </c>
      <c r="I154">
        <f t="shared" si="10"/>
        <v>-1</v>
      </c>
      <c r="J154">
        <f t="shared" si="11"/>
        <v>-3</v>
      </c>
      <c r="K154" t="str">
        <f t="shared" si="12"/>
        <v>20153130</v>
      </c>
      <c r="L154" t="s">
        <v>82</v>
      </c>
      <c r="M154">
        <f>VLOOKUP(B154,S:X,3,FALSE)</f>
        <v>-6.1</v>
      </c>
      <c r="N154">
        <f>VLOOKUP(D154,S:X,3,FALSE)</f>
        <v>-2.9</v>
      </c>
      <c r="O154">
        <f t="shared" si="13"/>
        <v>-6.1999999999999993</v>
      </c>
      <c r="P154">
        <f t="shared" si="14"/>
        <v>5.1999999999999993</v>
      </c>
    </row>
    <row r="155" spans="1:16" x14ac:dyDescent="0.35">
      <c r="A155">
        <v>2014</v>
      </c>
      <c r="B155" t="s">
        <v>84</v>
      </c>
      <c r="C155" s="1" t="s">
        <v>30</v>
      </c>
      <c r="D155" s="1" t="s">
        <v>56</v>
      </c>
      <c r="E155" t="s">
        <v>23</v>
      </c>
      <c r="F155" t="s">
        <v>72</v>
      </c>
      <c r="G155">
        <v>13</v>
      </c>
      <c r="H155">
        <v>19</v>
      </c>
      <c r="I155">
        <f t="shared" si="10"/>
        <v>-6</v>
      </c>
      <c r="J155">
        <f t="shared" si="11"/>
        <v>3</v>
      </c>
      <c r="K155" t="str">
        <f t="shared" si="12"/>
        <v>20141319</v>
      </c>
      <c r="L155" t="s">
        <v>82</v>
      </c>
      <c r="M155">
        <f>VLOOKUP(B155,S:X,2,FALSE)</f>
        <v>-3.1</v>
      </c>
      <c r="N155">
        <f>VLOOKUP(D155,S:X,2,FALSE)</f>
        <v>-4</v>
      </c>
      <c r="O155">
        <f t="shared" si="13"/>
        <v>3.9</v>
      </c>
      <c r="P155">
        <f t="shared" si="14"/>
        <v>-9.9</v>
      </c>
    </row>
    <row r="156" spans="1:16" x14ac:dyDescent="0.35">
      <c r="A156">
        <v>2018</v>
      </c>
      <c r="B156" t="s">
        <v>66</v>
      </c>
      <c r="C156" s="1" t="s">
        <v>1</v>
      </c>
      <c r="D156" s="1" t="s">
        <v>47</v>
      </c>
      <c r="E156" t="s">
        <v>24</v>
      </c>
      <c r="F156" t="s">
        <v>34</v>
      </c>
      <c r="G156">
        <v>14</v>
      </c>
      <c r="H156">
        <v>28</v>
      </c>
      <c r="I156">
        <f t="shared" si="10"/>
        <v>14</v>
      </c>
      <c r="J156">
        <f t="shared" si="11"/>
        <v>-3</v>
      </c>
      <c r="K156" t="str">
        <f t="shared" si="12"/>
        <v>20181428</v>
      </c>
      <c r="L156" t="s">
        <v>81</v>
      </c>
      <c r="M156">
        <f>VLOOKUP(B156,S:X,6,FALSE)</f>
        <v>-0.4</v>
      </c>
      <c r="N156">
        <f>VLOOKUP(D156,S:X,6,FALSE)</f>
        <v>0.9</v>
      </c>
      <c r="O156">
        <f t="shared" si="13"/>
        <v>-4.3</v>
      </c>
      <c r="P156">
        <f t="shared" si="14"/>
        <v>18.3</v>
      </c>
    </row>
    <row r="157" spans="1:16" x14ac:dyDescent="0.35">
      <c r="A157">
        <v>2017</v>
      </c>
      <c r="B157" t="s">
        <v>66</v>
      </c>
      <c r="C157" s="1" t="s">
        <v>1</v>
      </c>
      <c r="D157" s="1" t="s">
        <v>41</v>
      </c>
      <c r="E157" t="s">
        <v>9</v>
      </c>
      <c r="F157" t="s">
        <v>72</v>
      </c>
      <c r="G157">
        <v>23</v>
      </c>
      <c r="H157">
        <v>20</v>
      </c>
      <c r="I157">
        <f t="shared" si="10"/>
        <v>3</v>
      </c>
      <c r="J157">
        <f t="shared" si="11"/>
        <v>3</v>
      </c>
      <c r="K157" t="str">
        <f t="shared" si="12"/>
        <v>20172320</v>
      </c>
      <c r="L157" t="s">
        <v>82</v>
      </c>
      <c r="M157">
        <f>VLOOKUP(B157,S:X,5,FALSE)</f>
        <v>-1.2</v>
      </c>
      <c r="N157">
        <f>VLOOKUP(D157,S:X,5,FALSE)</f>
        <v>3</v>
      </c>
      <c r="O157">
        <f t="shared" si="13"/>
        <v>-1.2</v>
      </c>
      <c r="P157">
        <f t="shared" si="14"/>
        <v>4.2</v>
      </c>
    </row>
    <row r="158" spans="1:16" x14ac:dyDescent="0.35">
      <c r="A158">
        <v>2016</v>
      </c>
      <c r="B158" t="s">
        <v>66</v>
      </c>
      <c r="C158" s="1" t="s">
        <v>1</v>
      </c>
      <c r="D158" s="1" t="s">
        <v>48</v>
      </c>
      <c r="E158" t="s">
        <v>11</v>
      </c>
      <c r="F158" t="s">
        <v>72</v>
      </c>
      <c r="G158">
        <v>13</v>
      </c>
      <c r="H158">
        <v>10</v>
      </c>
      <c r="I158">
        <f t="shared" si="10"/>
        <v>3</v>
      </c>
      <c r="J158">
        <f t="shared" si="11"/>
        <v>3</v>
      </c>
      <c r="K158" t="str">
        <f t="shared" si="12"/>
        <v>20161310</v>
      </c>
      <c r="L158" t="s">
        <v>82</v>
      </c>
      <c r="M158">
        <f>VLOOKUP(B158,S:X,4,FALSE)</f>
        <v>-2.2000000000000002</v>
      </c>
      <c r="N158">
        <f>VLOOKUP(D158,S:X,4,FALSE)</f>
        <v>3.5</v>
      </c>
      <c r="O158">
        <f t="shared" si="13"/>
        <v>-2.7</v>
      </c>
      <c r="P158">
        <f t="shared" si="14"/>
        <v>5.7</v>
      </c>
    </row>
    <row r="159" spans="1:16" x14ac:dyDescent="0.35">
      <c r="A159">
        <v>2015</v>
      </c>
      <c r="B159" t="s">
        <v>66</v>
      </c>
      <c r="C159" s="1" t="s">
        <v>1</v>
      </c>
      <c r="D159" s="1" t="s">
        <v>42</v>
      </c>
      <c r="E159" t="s">
        <v>7</v>
      </c>
      <c r="F159" t="s">
        <v>72</v>
      </c>
      <c r="G159">
        <v>13</v>
      </c>
      <c r="H159">
        <v>14</v>
      </c>
      <c r="I159">
        <f t="shared" si="10"/>
        <v>-1</v>
      </c>
      <c r="J159">
        <f t="shared" si="11"/>
        <v>3</v>
      </c>
      <c r="K159" t="str">
        <f t="shared" si="12"/>
        <v>20151314</v>
      </c>
      <c r="L159" t="s">
        <v>82</v>
      </c>
      <c r="M159">
        <f>VLOOKUP(B159,S:X,3,FALSE)</f>
        <v>-7.9</v>
      </c>
      <c r="N159">
        <f>VLOOKUP(D159,S:X,3,FALSE)</f>
        <v>0.5</v>
      </c>
      <c r="O159">
        <f t="shared" si="13"/>
        <v>-5.4</v>
      </c>
      <c r="P159">
        <f t="shared" si="14"/>
        <v>4.4000000000000004</v>
      </c>
    </row>
    <row r="160" spans="1:16" x14ac:dyDescent="0.35">
      <c r="A160">
        <v>2014</v>
      </c>
      <c r="B160" t="s">
        <v>66</v>
      </c>
      <c r="C160" s="1" t="s">
        <v>1</v>
      </c>
      <c r="D160" s="1" t="s">
        <v>41</v>
      </c>
      <c r="E160" t="s">
        <v>9</v>
      </c>
      <c r="F160" t="s">
        <v>34</v>
      </c>
      <c r="G160">
        <v>7</v>
      </c>
      <c r="H160">
        <v>21</v>
      </c>
      <c r="I160">
        <f t="shared" si="10"/>
        <v>14</v>
      </c>
      <c r="J160">
        <f t="shared" si="11"/>
        <v>-3</v>
      </c>
      <c r="K160" t="str">
        <f t="shared" si="12"/>
        <v>2014721</v>
      </c>
      <c r="L160" t="s">
        <v>82</v>
      </c>
      <c r="M160">
        <f>VLOOKUP(B160,S:X,2,FALSE)</f>
        <v>-3</v>
      </c>
      <c r="N160">
        <f>VLOOKUP(D160,S:X,2,FALSE)</f>
        <v>0.1</v>
      </c>
      <c r="O160">
        <f t="shared" si="13"/>
        <v>-6.1</v>
      </c>
      <c r="P160">
        <f t="shared" si="14"/>
        <v>20.100000000000001</v>
      </c>
    </row>
    <row r="161" spans="1:16" x14ac:dyDescent="0.35">
      <c r="A161">
        <v>2018</v>
      </c>
      <c r="B161" t="s">
        <v>67</v>
      </c>
      <c r="C161" s="1" t="s">
        <v>31</v>
      </c>
      <c r="D161" s="1" t="s">
        <v>58</v>
      </c>
      <c r="E161" t="s">
        <v>2</v>
      </c>
      <c r="F161" t="s">
        <v>34</v>
      </c>
      <c r="G161">
        <v>43</v>
      </c>
      <c r="H161">
        <v>19</v>
      </c>
      <c r="I161">
        <f t="shared" si="10"/>
        <v>-24</v>
      </c>
      <c r="J161">
        <f t="shared" si="11"/>
        <v>-3</v>
      </c>
      <c r="K161" t="str">
        <f t="shared" si="12"/>
        <v>20184319</v>
      </c>
      <c r="L161" t="s">
        <v>82</v>
      </c>
      <c r="M161">
        <f>VLOOKUP(B161,S:X,6,FALSE)</f>
        <v>-3</v>
      </c>
      <c r="N161">
        <f>VLOOKUP(D161,S:X,6,FALSE)</f>
        <v>7.6</v>
      </c>
      <c r="O161">
        <f t="shared" si="13"/>
        <v>-13.6</v>
      </c>
      <c r="P161">
        <f t="shared" si="14"/>
        <v>-10.4</v>
      </c>
    </row>
    <row r="162" spans="1:16" x14ac:dyDescent="0.35">
      <c r="A162">
        <v>2017</v>
      </c>
      <c r="B162" t="s">
        <v>67</v>
      </c>
      <c r="C162" s="1" t="s">
        <v>31</v>
      </c>
      <c r="D162" s="1" t="s">
        <v>65</v>
      </c>
      <c r="E162" t="s">
        <v>73</v>
      </c>
      <c r="F162" t="s">
        <v>72</v>
      </c>
      <c r="G162">
        <v>26</v>
      </c>
      <c r="H162">
        <v>24</v>
      </c>
      <c r="I162">
        <f t="shared" si="10"/>
        <v>2</v>
      </c>
      <c r="J162">
        <f t="shared" si="11"/>
        <v>3</v>
      </c>
      <c r="K162" t="str">
        <f t="shared" si="12"/>
        <v>20172624</v>
      </c>
      <c r="L162" t="s">
        <v>82</v>
      </c>
      <c r="M162">
        <f>VLOOKUP(B162,S:X,5,FALSE)</f>
        <v>-1.6</v>
      </c>
      <c r="N162">
        <f>VLOOKUP(D162,S:X,5,FALSE)</f>
        <v>-4.3</v>
      </c>
      <c r="O162">
        <f t="shared" si="13"/>
        <v>5.6999999999999993</v>
      </c>
      <c r="P162">
        <f t="shared" si="14"/>
        <v>-3.6999999999999993</v>
      </c>
    </row>
    <row r="163" spans="1:16" x14ac:dyDescent="0.35">
      <c r="A163">
        <v>2016</v>
      </c>
      <c r="B163" t="s">
        <v>67</v>
      </c>
      <c r="C163" s="1" t="s">
        <v>31</v>
      </c>
      <c r="D163" s="1" t="s">
        <v>56</v>
      </c>
      <c r="E163" t="s">
        <v>23</v>
      </c>
      <c r="F163" t="s">
        <v>72</v>
      </c>
      <c r="G163">
        <v>26</v>
      </c>
      <c r="H163">
        <v>20</v>
      </c>
      <c r="I163">
        <f t="shared" si="10"/>
        <v>6</v>
      </c>
      <c r="J163">
        <f t="shared" si="11"/>
        <v>3</v>
      </c>
      <c r="K163" t="str">
        <f t="shared" si="12"/>
        <v>20162620</v>
      </c>
      <c r="L163" t="s">
        <v>82</v>
      </c>
      <c r="M163">
        <f>VLOOKUP(B163,S:X,4,FALSE)</f>
        <v>-0.1</v>
      </c>
      <c r="N163">
        <f>VLOOKUP(D163,S:X,4,FALSE)</f>
        <v>0.6</v>
      </c>
      <c r="O163">
        <f t="shared" si="13"/>
        <v>2.2999999999999998</v>
      </c>
      <c r="P163">
        <f t="shared" si="14"/>
        <v>3.7</v>
      </c>
    </row>
    <row r="164" spans="1:16" x14ac:dyDescent="0.35">
      <c r="A164">
        <v>2015</v>
      </c>
      <c r="B164" t="s">
        <v>67</v>
      </c>
      <c r="C164" s="1" t="s">
        <v>31</v>
      </c>
      <c r="D164" s="1" t="s">
        <v>57</v>
      </c>
      <c r="E164" t="s">
        <v>16</v>
      </c>
      <c r="F164" t="s">
        <v>34</v>
      </c>
      <c r="G164">
        <v>27</v>
      </c>
      <c r="H164">
        <v>10</v>
      </c>
      <c r="I164">
        <f t="shared" si="10"/>
        <v>-17</v>
      </c>
      <c r="J164">
        <f t="shared" si="11"/>
        <v>-3</v>
      </c>
      <c r="K164" t="str">
        <f t="shared" si="12"/>
        <v>20152710</v>
      </c>
      <c r="L164" t="s">
        <v>82</v>
      </c>
      <c r="M164">
        <f>VLOOKUP(B164,S:X,3,FALSE)</f>
        <v>-2.9</v>
      </c>
      <c r="N164">
        <f>VLOOKUP(D164,S:X,3,FALSE)</f>
        <v>7.7</v>
      </c>
      <c r="O164">
        <f t="shared" si="13"/>
        <v>-13.600000000000001</v>
      </c>
      <c r="P164">
        <f t="shared" si="14"/>
        <v>-3.3999999999999986</v>
      </c>
    </row>
    <row r="165" spans="1:16" x14ac:dyDescent="0.35">
      <c r="A165">
        <v>2014</v>
      </c>
      <c r="B165" t="s">
        <v>67</v>
      </c>
      <c r="C165" s="1" t="s">
        <v>31</v>
      </c>
      <c r="D165" s="1" t="s">
        <v>84</v>
      </c>
      <c r="E165" t="s">
        <v>30</v>
      </c>
      <c r="F165" t="s">
        <v>72</v>
      </c>
      <c r="G165">
        <v>7</v>
      </c>
      <c r="H165">
        <v>27</v>
      </c>
      <c r="I165">
        <f t="shared" si="10"/>
        <v>-20</v>
      </c>
      <c r="J165">
        <f t="shared" si="11"/>
        <v>3</v>
      </c>
      <c r="K165" t="str">
        <f t="shared" si="12"/>
        <v>2014727</v>
      </c>
      <c r="L165" t="s">
        <v>82</v>
      </c>
      <c r="M165">
        <f>VLOOKUP(B165,S:X,2,FALSE)</f>
        <v>-6.1</v>
      </c>
      <c r="N165">
        <f>VLOOKUP(D165,S:X,2,FALSE)</f>
        <v>-3.1</v>
      </c>
      <c r="O165">
        <f t="shared" si="13"/>
        <v>0</v>
      </c>
      <c r="P165">
        <f t="shared" si="14"/>
        <v>-20</v>
      </c>
    </row>
  </sheetData>
  <autoFilter ref="A7:X165" xr:uid="{24B80180-5B35-47C3-A48B-3B74D550490C}"/>
  <sortState ref="A8:H165">
    <sortCondition ref="C8:C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Bye Week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krmcc</dc:creator>
  <cp:lastModifiedBy>krmcc</cp:lastModifiedBy>
  <dcterms:created xsi:type="dcterms:W3CDTF">2019-06-04T13:25:20Z</dcterms:created>
  <dcterms:modified xsi:type="dcterms:W3CDTF">2019-06-05T20:14:25Z</dcterms:modified>
</cp:coreProperties>
</file>