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oogleDrive\"/>
    </mc:Choice>
  </mc:AlternateContent>
  <bookViews>
    <workbookView xWindow="0" yWindow="0" windowWidth="14370" windowHeight="12915"/>
  </bookViews>
  <sheets>
    <sheet name="CRD" sheetId="2" r:id="rId1"/>
    <sheet name="RCBD" sheetId="3" r:id="rId2"/>
    <sheet name="LSD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1" i="4" l="1"/>
  <c r="M12" i="4"/>
  <c r="N13" i="4"/>
  <c r="K10" i="4"/>
  <c r="L7" i="4"/>
  <c r="K7" i="4"/>
  <c r="K6" i="4"/>
  <c r="K5" i="4"/>
  <c r="K4" i="4"/>
  <c r="M16" i="4"/>
  <c r="C25" i="4"/>
  <c r="I16" i="4"/>
  <c r="N10" i="4" s="1"/>
  <c r="I11" i="4"/>
  <c r="I19" i="4" s="1"/>
  <c r="I12" i="4"/>
  <c r="I13" i="4"/>
  <c r="I10" i="4"/>
  <c r="F16" i="4"/>
  <c r="E16" i="4"/>
  <c r="D16" i="4"/>
  <c r="C16" i="4"/>
  <c r="I21" i="4" l="1"/>
  <c r="K16" i="4"/>
  <c r="D23" i="4" s="1"/>
  <c r="E23" i="4" s="1"/>
  <c r="L5" i="4"/>
  <c r="K12" i="4"/>
  <c r="L13" i="4"/>
  <c r="N11" i="4"/>
  <c r="M10" i="4"/>
  <c r="I20" i="4"/>
  <c r="L16" i="4"/>
  <c r="L4" i="4"/>
  <c r="D24" i="4" s="1"/>
  <c r="E24" i="4" s="1"/>
  <c r="K11" i="4"/>
  <c r="N12" i="4"/>
  <c r="M11" i="4"/>
  <c r="L10" i="4"/>
  <c r="D26" i="4" s="1"/>
  <c r="I18" i="4"/>
  <c r="N16" i="4"/>
  <c r="L6" i="4"/>
  <c r="K13" i="4"/>
  <c r="M13" i="4"/>
  <c r="L12" i="4"/>
  <c r="L22" i="3"/>
  <c r="M23" i="3"/>
  <c r="N24" i="3"/>
  <c r="L26" i="3"/>
  <c r="M27" i="3"/>
  <c r="K25" i="3"/>
  <c r="I18" i="3"/>
  <c r="M5" i="3"/>
  <c r="N6" i="3"/>
  <c r="L8" i="3"/>
  <c r="M9" i="3"/>
  <c r="N10" i="3"/>
  <c r="K9" i="3"/>
  <c r="I12" i="3"/>
  <c r="L23" i="3" s="1"/>
  <c r="C12" i="3"/>
  <c r="K12" i="3" s="1"/>
  <c r="I10" i="3"/>
  <c r="M10" i="3" s="1"/>
  <c r="I9" i="3"/>
  <c r="L9" i="3" s="1"/>
  <c r="I8" i="3"/>
  <c r="K8" i="3" s="1"/>
  <c r="I7" i="3"/>
  <c r="N7" i="3" s="1"/>
  <c r="I6" i="3"/>
  <c r="M6" i="3" s="1"/>
  <c r="I5" i="3"/>
  <c r="L5" i="3" s="1"/>
  <c r="F12" i="3"/>
  <c r="E12" i="3"/>
  <c r="D12" i="3"/>
  <c r="E11" i="2"/>
  <c r="D11" i="2"/>
  <c r="L12" i="2"/>
  <c r="L13" i="2"/>
  <c r="L11" i="2"/>
  <c r="L9" i="2"/>
  <c r="U7" i="2"/>
  <c r="T7" i="2"/>
  <c r="S7" i="2"/>
  <c r="R7" i="2"/>
  <c r="Q7" i="2"/>
  <c r="P7" i="2"/>
  <c r="O7" i="2"/>
  <c r="N7" i="2"/>
  <c r="U6" i="2"/>
  <c r="T6" i="2"/>
  <c r="S6" i="2"/>
  <c r="R6" i="2"/>
  <c r="Q6" i="2"/>
  <c r="P6" i="2"/>
  <c r="O6" i="2"/>
  <c r="N6" i="2"/>
  <c r="U5" i="2"/>
  <c r="T5" i="2"/>
  <c r="S5" i="2"/>
  <c r="R5" i="2"/>
  <c r="Q5" i="2"/>
  <c r="P5" i="2"/>
  <c r="O5" i="2"/>
  <c r="N5" i="2"/>
  <c r="L7" i="2"/>
  <c r="L6" i="2"/>
  <c r="L5" i="2"/>
  <c r="D22" i="4" l="1"/>
  <c r="E22" i="4" s="1"/>
  <c r="K5" i="3"/>
  <c r="K7" i="3"/>
  <c r="L10" i="3"/>
  <c r="N8" i="3"/>
  <c r="M7" i="3"/>
  <c r="L6" i="3"/>
  <c r="I14" i="3"/>
  <c r="I16" i="3"/>
  <c r="M12" i="3"/>
  <c r="K27" i="3"/>
  <c r="K23" i="3"/>
  <c r="N26" i="3"/>
  <c r="M25" i="3"/>
  <c r="L24" i="3"/>
  <c r="N22" i="3"/>
  <c r="K10" i="3"/>
  <c r="K6" i="3"/>
  <c r="N9" i="3"/>
  <c r="M8" i="3"/>
  <c r="L7" i="3"/>
  <c r="N5" i="3"/>
  <c r="I19" i="3"/>
  <c r="I15" i="3"/>
  <c r="L12" i="3"/>
  <c r="D16" i="3" s="1"/>
  <c r="E16" i="3" s="1"/>
  <c r="K26" i="3"/>
  <c r="N27" i="3"/>
  <c r="M26" i="3"/>
  <c r="L25" i="3"/>
  <c r="N23" i="3"/>
  <c r="M22" i="3"/>
  <c r="I17" i="3"/>
  <c r="N12" i="3"/>
  <c r="K22" i="3"/>
  <c r="K24" i="3"/>
  <c r="L27" i="3"/>
  <c r="N25" i="3"/>
  <c r="M24" i="3"/>
  <c r="D12" i="2"/>
  <c r="D13" i="2" s="1"/>
  <c r="E12" i="2"/>
  <c r="F11" i="2" s="1"/>
  <c r="G11" i="2" s="1"/>
  <c r="D25" i="4" l="1"/>
  <c r="E25" i="4" s="1"/>
  <c r="F24" i="4" s="1"/>
  <c r="G24" i="4" s="1"/>
  <c r="D17" i="3"/>
  <c r="E17" i="3" s="1"/>
  <c r="D19" i="3"/>
  <c r="D18" i="3" s="1"/>
  <c r="E18" i="3" s="1"/>
  <c r="F16" i="3" s="1"/>
  <c r="F17" i="3" l="1"/>
  <c r="G17" i="3" s="1"/>
</calcChain>
</file>

<file path=xl/sharedStrings.xml><?xml version="1.0" encoding="utf-8"?>
<sst xmlns="http://schemas.openxmlformats.org/spreadsheetml/2006/main" count="95" uniqueCount="47">
  <si>
    <t>trt</t>
  </si>
  <si>
    <t>df</t>
  </si>
  <si>
    <t>err</t>
  </si>
  <si>
    <t>A</t>
  </si>
  <si>
    <t>B</t>
  </si>
  <si>
    <t>C</t>
  </si>
  <si>
    <t>D</t>
  </si>
  <si>
    <t>E</t>
  </si>
  <si>
    <t>SS</t>
  </si>
  <si>
    <t>MS</t>
  </si>
  <si>
    <t>F</t>
  </si>
  <si>
    <t>total</t>
  </si>
  <si>
    <t>Treatment</t>
  </si>
  <si>
    <t>replication</t>
  </si>
  <si>
    <t>Average</t>
  </si>
  <si>
    <t>CRD</t>
  </si>
  <si>
    <t>F-value</t>
  </si>
  <si>
    <t>P-value</t>
  </si>
  <si>
    <t>treat</t>
  </si>
  <si>
    <t>response</t>
  </si>
  <si>
    <t>;</t>
  </si>
  <si>
    <t>PROC MIXED data = nayoung;</t>
  </si>
  <si>
    <t>CLASS treat;</t>
  </si>
  <si>
    <t>RUN;</t>
  </si>
  <si>
    <t>MODEL response=treat;</t>
  </si>
  <si>
    <t>LSMEANS treat/PDIFF;</t>
  </si>
  <si>
    <t>#treat A=1, B=2, C=3</t>
  </si>
  <si>
    <t>DATA nayoung;</t>
  </si>
  <si>
    <t>INPUT</t>
  </si>
  <si>
    <t>;CARDS;</t>
  </si>
  <si>
    <t>RCBD</t>
  </si>
  <si>
    <t>Block</t>
  </si>
  <si>
    <t>blk</t>
  </si>
  <si>
    <t>block</t>
  </si>
  <si>
    <t>#treat A=1, B=2, ... F=6</t>
  </si>
  <si>
    <t>RANDOM block;</t>
  </si>
  <si>
    <t>PROC MIXED data = nayoung METHOD=REML;</t>
  </si>
  <si>
    <t>CLASS treat block;</t>
  </si>
  <si>
    <t>MODEL response=treat/DDFM=SATTERTH;</t>
  </si>
  <si>
    <t>Animal</t>
  </si>
  <si>
    <t>Period</t>
  </si>
  <si>
    <t>Trt</t>
  </si>
  <si>
    <t>animal</t>
  </si>
  <si>
    <t>period</t>
  </si>
  <si>
    <t>CLASS treat animal period;</t>
  </si>
  <si>
    <t>RANDOM animal period;</t>
  </si>
  <si>
    <t>LSD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</si>
</sst>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"/>
    <numFmt numFmtId="165" formatCode="0.000"/>
    <numFmt numFmtId="166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0" xfId="0" applyFont="1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0" xfId="0" applyFill="1" applyBorder="1"/>
    <xf numFmtId="166" fontId="0" fillId="0" borderId="0" xfId="0" applyNumberFormat="1" applyBorder="1"/>
    <xf numFmtId="166" fontId="0" fillId="0" borderId="0" xfId="0" applyNumberFormat="1" applyFill="1" applyBorder="1"/>
    <xf numFmtId="166" fontId="0" fillId="0" borderId="1" xfId="0" applyNumberFormat="1" applyBorder="1"/>
    <xf numFmtId="0" fontId="0" fillId="2" borderId="0" xfId="0" applyFill="1"/>
    <xf numFmtId="165" fontId="0" fillId="4" borderId="0" xfId="0" applyNumberFormat="1" applyFill="1"/>
    <xf numFmtId="0" fontId="0" fillId="4" borderId="0" xfId="0" applyFill="1"/>
    <xf numFmtId="0" fontId="0" fillId="4" borderId="1" xfId="0" applyFill="1" applyBorder="1"/>
    <xf numFmtId="0" fontId="0" fillId="3" borderId="0" xfId="0" applyFill="1"/>
    <xf numFmtId="165" fontId="0" fillId="3" borderId="1" xfId="0" applyNumberFormat="1" applyFill="1" applyBorder="1"/>
    <xf numFmtId="165" fontId="0" fillId="2" borderId="0" xfId="0" applyNumberFormat="1" applyFill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5" borderId="0" xfId="0" applyFill="1"/>
    <xf numFmtId="165" fontId="0" fillId="5" borderId="0" xfId="0" applyNumberFormat="1" applyFill="1"/>
    <xf numFmtId="0" fontId="0" fillId="0" borderId="0" xfId="0" applyFill="1"/>
    <xf numFmtId="165" fontId="0" fillId="0" borderId="0" xfId="0" applyNumberFormat="1" applyFill="1"/>
    <xf numFmtId="164" fontId="0" fillId="0" borderId="0" xfId="0" applyNumberFormat="1" applyFill="1"/>
    <xf numFmtId="0" fontId="0" fillId="0" borderId="1" xfId="0" applyFill="1" applyBorder="1"/>
    <xf numFmtId="2" fontId="0" fillId="0" borderId="0" xfId="0" applyNumberFormat="1"/>
    <xf numFmtId="165" fontId="0" fillId="3" borderId="0" xfId="0" applyNumberFormat="1" applyFill="1"/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51"/>
  <sheetViews>
    <sheetView tabSelected="1" workbookViewId="0">
      <selection activeCell="G23" sqref="G23"/>
    </sheetView>
  </sheetViews>
  <sheetFormatPr defaultRowHeight="15" x14ac:dyDescent="0.25"/>
  <cols>
    <col min="2" max="2" width="10.28515625" bestFit="1" customWidth="1"/>
  </cols>
  <sheetData>
    <row r="1" spans="2:21" x14ac:dyDescent="0.25">
      <c r="B1" s="4" t="s">
        <v>15</v>
      </c>
    </row>
    <row r="2" spans="2:21" x14ac:dyDescent="0.25">
      <c r="B2" s="5"/>
      <c r="C2" s="5"/>
      <c r="D2" s="5"/>
      <c r="E2" s="5"/>
      <c r="F2" s="5"/>
      <c r="G2" s="5"/>
      <c r="H2" s="5"/>
      <c r="I2" s="5"/>
      <c r="J2" s="5"/>
    </row>
    <row r="3" spans="2:21" x14ac:dyDescent="0.25">
      <c r="B3" s="5"/>
      <c r="C3" s="38" t="s">
        <v>13</v>
      </c>
      <c r="D3" s="38"/>
      <c r="E3" s="38"/>
      <c r="F3" s="38"/>
      <c r="G3" s="38"/>
      <c r="H3" s="38"/>
      <c r="I3" s="38"/>
      <c r="J3" s="38"/>
    </row>
    <row r="4" spans="2:21" x14ac:dyDescent="0.25">
      <c r="B4" t="s">
        <v>12</v>
      </c>
      <c r="C4">
        <v>1</v>
      </c>
      <c r="D4">
        <v>2</v>
      </c>
      <c r="E4">
        <v>3</v>
      </c>
      <c r="F4">
        <v>4</v>
      </c>
      <c r="G4">
        <v>5</v>
      </c>
      <c r="H4">
        <v>6</v>
      </c>
      <c r="I4">
        <v>7</v>
      </c>
      <c r="J4">
        <v>8</v>
      </c>
      <c r="L4" t="s">
        <v>14</v>
      </c>
    </row>
    <row r="5" spans="2:21" x14ac:dyDescent="0.25">
      <c r="B5" t="s">
        <v>3</v>
      </c>
      <c r="C5">
        <v>27.1</v>
      </c>
      <c r="D5">
        <v>28.1</v>
      </c>
      <c r="E5">
        <v>27.4</v>
      </c>
      <c r="F5">
        <v>27.7</v>
      </c>
      <c r="G5">
        <v>28</v>
      </c>
      <c r="H5">
        <v>28.1</v>
      </c>
      <c r="I5">
        <v>27.4</v>
      </c>
      <c r="J5">
        <v>27.1</v>
      </c>
      <c r="L5">
        <f>AVERAGE(C5:J5)</f>
        <v>27.612500000000001</v>
      </c>
      <c r="N5" s="12">
        <f t="shared" ref="N5:U5" si="0">($L5-C5)^2</f>
        <v>0.26265624999999926</v>
      </c>
      <c r="O5" s="12">
        <f t="shared" si="0"/>
        <v>0.23765625000000068</v>
      </c>
      <c r="P5" s="12">
        <f t="shared" si="0"/>
        <v>4.5156250000000904E-2</v>
      </c>
      <c r="Q5" s="12">
        <f t="shared" si="0"/>
        <v>7.6562499999997509E-3</v>
      </c>
      <c r="R5" s="12">
        <f t="shared" si="0"/>
        <v>0.15015624999999944</v>
      </c>
      <c r="S5" s="12">
        <f t="shared" si="0"/>
        <v>0.23765625000000068</v>
      </c>
      <c r="T5" s="12">
        <f t="shared" si="0"/>
        <v>4.5156250000000904E-2</v>
      </c>
      <c r="U5" s="12">
        <f t="shared" si="0"/>
        <v>0.26265624999999926</v>
      </c>
    </row>
    <row r="6" spans="2:21" x14ac:dyDescent="0.25">
      <c r="B6" s="6" t="s">
        <v>4</v>
      </c>
      <c r="C6" s="6">
        <v>28.3</v>
      </c>
      <c r="D6" s="6">
        <v>27.9</v>
      </c>
      <c r="E6" s="6">
        <v>28.1</v>
      </c>
      <c r="F6" s="6">
        <v>28.3</v>
      </c>
      <c r="G6" s="6">
        <v>27.9</v>
      </c>
      <c r="H6" s="6">
        <v>27.6</v>
      </c>
      <c r="I6" s="6">
        <v>28.5</v>
      </c>
      <c r="J6" s="6">
        <v>27.9</v>
      </c>
      <c r="L6">
        <f t="shared" ref="L6:L7" si="1">AVERAGE(C6:J6)</f>
        <v>28.0625</v>
      </c>
      <c r="N6" s="12">
        <f t="shared" ref="N6:N7" si="2">($L6-C6)^2</f>
        <v>5.6406250000000338E-2</v>
      </c>
      <c r="O6" s="12">
        <f t="shared" ref="O6:O7" si="3">($L6-D6)^2</f>
        <v>2.6406250000000461E-2</v>
      </c>
      <c r="P6" s="12">
        <f t="shared" ref="P6:P7" si="4">($L6-E6)^2</f>
        <v>1.4062500000001066E-3</v>
      </c>
      <c r="Q6" s="12">
        <f t="shared" ref="Q6:Q7" si="5">($L6-F6)^2</f>
        <v>5.6406250000000338E-2</v>
      </c>
      <c r="R6" s="12">
        <f t="shared" ref="R6:R7" si="6">($L6-G6)^2</f>
        <v>2.6406250000000461E-2</v>
      </c>
      <c r="S6" s="12">
        <f t="shared" ref="S6:S7" si="7">($L6-H6)^2</f>
        <v>0.21390624999999869</v>
      </c>
      <c r="T6" s="12">
        <f t="shared" ref="T6:T7" si="8">($L6-I6)^2</f>
        <v>0.19140625</v>
      </c>
      <c r="U6" s="12">
        <f t="shared" ref="U6:U7" si="9">($L6-J6)^2</f>
        <v>2.6406250000000461E-2</v>
      </c>
    </row>
    <row r="7" spans="2:21" x14ac:dyDescent="0.25">
      <c r="B7" s="5" t="s">
        <v>5</v>
      </c>
      <c r="C7" s="5">
        <v>28.4</v>
      </c>
      <c r="D7" s="5">
        <v>28.9</v>
      </c>
      <c r="E7" s="5">
        <v>28.3</v>
      </c>
      <c r="F7" s="5">
        <v>27.9</v>
      </c>
      <c r="G7" s="5">
        <v>28.2</v>
      </c>
      <c r="H7" s="5">
        <v>28.9</v>
      </c>
      <c r="I7" s="5">
        <v>28.8</v>
      </c>
      <c r="J7" s="5">
        <v>27.7</v>
      </c>
      <c r="L7">
        <f t="shared" si="1"/>
        <v>28.387499999999999</v>
      </c>
      <c r="N7" s="12">
        <f t="shared" si="2"/>
        <v>1.5624999999998225E-4</v>
      </c>
      <c r="O7" s="12">
        <f t="shared" si="3"/>
        <v>0.26265624999999926</v>
      </c>
      <c r="P7" s="12">
        <f t="shared" si="4"/>
        <v>7.6562499999997509E-3</v>
      </c>
      <c r="Q7" s="12">
        <f t="shared" si="5"/>
        <v>0.23765625000000068</v>
      </c>
      <c r="R7" s="12">
        <f t="shared" si="6"/>
        <v>3.515625E-2</v>
      </c>
      <c r="S7" s="12">
        <f t="shared" si="7"/>
        <v>0.26265624999999926</v>
      </c>
      <c r="T7" s="12">
        <f t="shared" si="8"/>
        <v>0.17015625000000117</v>
      </c>
      <c r="U7" s="12">
        <f t="shared" si="9"/>
        <v>0.47265625</v>
      </c>
    </row>
    <row r="9" spans="2:21" x14ac:dyDescent="0.25">
      <c r="B9" s="5"/>
      <c r="C9" s="5"/>
      <c r="D9" s="5"/>
      <c r="E9" s="5"/>
      <c r="F9" s="5"/>
      <c r="G9" s="5"/>
      <c r="L9">
        <f>AVERAGE(L5:L7)</f>
        <v>28.020833333333332</v>
      </c>
    </row>
    <row r="10" spans="2:21" x14ac:dyDescent="0.25">
      <c r="B10" s="7"/>
      <c r="C10" s="7" t="s">
        <v>1</v>
      </c>
      <c r="D10" s="7" t="s">
        <v>8</v>
      </c>
      <c r="E10" s="7" t="s">
        <v>9</v>
      </c>
      <c r="F10" s="7" t="s">
        <v>16</v>
      </c>
      <c r="G10" s="7" t="s">
        <v>17</v>
      </c>
      <c r="K10" s="5"/>
      <c r="L10" s="5"/>
    </row>
    <row r="11" spans="2:21" x14ac:dyDescent="0.25">
      <c r="B11" t="s">
        <v>0</v>
      </c>
      <c r="C11">
        <v>2</v>
      </c>
      <c r="D11" s="14">
        <f>SUM(L11:L13)</f>
        <v>2.4233333333333245</v>
      </c>
      <c r="E11">
        <f>D11/C11</f>
        <v>1.2116666666666622</v>
      </c>
      <c r="F11" s="2">
        <f>E11/E12</f>
        <v>7.7193780811527937</v>
      </c>
      <c r="G11" s="1">
        <f>FDIST(F11,C11,C12)</f>
        <v>3.0682121382400469E-3</v>
      </c>
      <c r="K11" t="s">
        <v>3</v>
      </c>
      <c r="L11" s="14">
        <f>8*(L$9-L5)^2</f>
        <v>1.3338888888888765</v>
      </c>
    </row>
    <row r="12" spans="2:21" x14ac:dyDescent="0.25">
      <c r="B12" t="s">
        <v>2</v>
      </c>
      <c r="C12">
        <v>21</v>
      </c>
      <c r="D12" s="12">
        <f>SUM(N5:U7)</f>
        <v>3.2962500000000015</v>
      </c>
      <c r="E12">
        <f>D12/C12</f>
        <v>0.15696428571428578</v>
      </c>
      <c r="K12" s="6" t="s">
        <v>4</v>
      </c>
      <c r="L12" s="14">
        <f t="shared" ref="L12:L13" si="10">8*(L$9-L6)^2</f>
        <v>1.3888888888889679E-2</v>
      </c>
    </row>
    <row r="13" spans="2:21" x14ac:dyDescent="0.25">
      <c r="B13" s="5" t="s">
        <v>11</v>
      </c>
      <c r="C13" s="5">
        <v>23</v>
      </c>
      <c r="D13" s="5">
        <f>SUM(D11:D12)</f>
        <v>5.7195833333333255</v>
      </c>
      <c r="E13" s="5"/>
      <c r="F13" s="5"/>
      <c r="G13" s="5"/>
      <c r="K13" s="5" t="s">
        <v>5</v>
      </c>
      <c r="L13" s="15">
        <f t="shared" si="10"/>
        <v>1.0755555555555583</v>
      </c>
    </row>
    <row r="16" spans="2:21" x14ac:dyDescent="0.25">
      <c r="B16" t="s">
        <v>26</v>
      </c>
    </row>
    <row r="17" spans="2:3" ht="15" customHeight="1" x14ac:dyDescent="0.25"/>
    <row r="18" spans="2:3" x14ac:dyDescent="0.25">
      <c r="B18" t="s">
        <v>27</v>
      </c>
    </row>
    <row r="19" spans="2:3" x14ac:dyDescent="0.25">
      <c r="B19" t="s">
        <v>28</v>
      </c>
    </row>
    <row r="20" spans="2:3" x14ac:dyDescent="0.25">
      <c r="B20" t="s">
        <v>18</v>
      </c>
      <c r="C20" t="s">
        <v>19</v>
      </c>
    </row>
    <row r="21" spans="2:3" ht="15" customHeight="1" x14ac:dyDescent="0.25">
      <c r="B21" t="s">
        <v>29</v>
      </c>
    </row>
    <row r="22" spans="2:3" x14ac:dyDescent="0.25">
      <c r="B22">
        <v>1</v>
      </c>
      <c r="C22">
        <v>27.1</v>
      </c>
    </row>
    <row r="23" spans="2:3" x14ac:dyDescent="0.25">
      <c r="B23">
        <v>1</v>
      </c>
      <c r="C23">
        <v>28.1</v>
      </c>
    </row>
    <row r="24" spans="2:3" x14ac:dyDescent="0.25">
      <c r="B24">
        <v>1</v>
      </c>
      <c r="C24">
        <v>27.4</v>
      </c>
    </row>
    <row r="25" spans="2:3" x14ac:dyDescent="0.25">
      <c r="B25">
        <v>1</v>
      </c>
      <c r="C25">
        <v>27.7</v>
      </c>
    </row>
    <row r="26" spans="2:3" x14ac:dyDescent="0.25">
      <c r="B26">
        <v>1</v>
      </c>
      <c r="C26">
        <v>28</v>
      </c>
    </row>
    <row r="27" spans="2:3" x14ac:dyDescent="0.25">
      <c r="B27">
        <v>1</v>
      </c>
      <c r="C27">
        <v>28.1</v>
      </c>
    </row>
    <row r="28" spans="2:3" x14ac:dyDescent="0.25">
      <c r="B28">
        <v>1</v>
      </c>
      <c r="C28">
        <v>27.4</v>
      </c>
    </row>
    <row r="29" spans="2:3" x14ac:dyDescent="0.25">
      <c r="B29">
        <v>1</v>
      </c>
      <c r="C29">
        <v>27.1</v>
      </c>
    </row>
    <row r="30" spans="2:3" ht="15" customHeight="1" x14ac:dyDescent="0.25">
      <c r="B30">
        <v>2</v>
      </c>
      <c r="C30" s="6">
        <v>28.3</v>
      </c>
    </row>
    <row r="31" spans="2:3" x14ac:dyDescent="0.25">
      <c r="B31">
        <v>2</v>
      </c>
      <c r="C31" s="6">
        <v>27.9</v>
      </c>
    </row>
    <row r="32" spans="2:3" x14ac:dyDescent="0.25">
      <c r="B32">
        <v>2</v>
      </c>
      <c r="C32" s="6">
        <v>28.1</v>
      </c>
    </row>
    <row r="33" spans="2:3" x14ac:dyDescent="0.25">
      <c r="B33">
        <v>2</v>
      </c>
      <c r="C33" s="6">
        <v>28.3</v>
      </c>
    </row>
    <row r="34" spans="2:3" ht="15" customHeight="1" x14ac:dyDescent="0.25">
      <c r="B34">
        <v>2</v>
      </c>
      <c r="C34" s="6">
        <v>27.9</v>
      </c>
    </row>
    <row r="35" spans="2:3" x14ac:dyDescent="0.25">
      <c r="B35">
        <v>2</v>
      </c>
      <c r="C35" s="6">
        <v>27.6</v>
      </c>
    </row>
    <row r="36" spans="2:3" x14ac:dyDescent="0.25">
      <c r="B36">
        <v>2</v>
      </c>
      <c r="C36" s="6">
        <v>28.5</v>
      </c>
    </row>
    <row r="37" spans="2:3" x14ac:dyDescent="0.25">
      <c r="B37">
        <v>2</v>
      </c>
      <c r="C37" s="6">
        <v>27.9</v>
      </c>
    </row>
    <row r="38" spans="2:3" x14ac:dyDescent="0.25">
      <c r="B38">
        <v>3</v>
      </c>
      <c r="C38" s="6">
        <v>28.4</v>
      </c>
    </row>
    <row r="39" spans="2:3" x14ac:dyDescent="0.25">
      <c r="B39">
        <v>3</v>
      </c>
      <c r="C39" s="6">
        <v>28.9</v>
      </c>
    </row>
    <row r="40" spans="2:3" x14ac:dyDescent="0.25">
      <c r="B40">
        <v>3</v>
      </c>
      <c r="C40" s="6">
        <v>28.3</v>
      </c>
    </row>
    <row r="41" spans="2:3" ht="15" customHeight="1" x14ac:dyDescent="0.25">
      <c r="B41">
        <v>3</v>
      </c>
      <c r="C41" s="6">
        <v>27.9</v>
      </c>
    </row>
    <row r="42" spans="2:3" x14ac:dyDescent="0.25">
      <c r="B42">
        <v>3</v>
      </c>
      <c r="C42" s="6">
        <v>28.2</v>
      </c>
    </row>
    <row r="43" spans="2:3" x14ac:dyDescent="0.25">
      <c r="B43">
        <v>3</v>
      </c>
      <c r="C43" s="6">
        <v>28.9</v>
      </c>
    </row>
    <row r="44" spans="2:3" x14ac:dyDescent="0.25">
      <c r="B44">
        <v>3</v>
      </c>
      <c r="C44" s="6">
        <v>28.8</v>
      </c>
    </row>
    <row r="45" spans="2:3" x14ac:dyDescent="0.25">
      <c r="B45">
        <v>3</v>
      </c>
      <c r="C45" s="6">
        <v>27.7</v>
      </c>
    </row>
    <row r="46" spans="2:3" ht="15" customHeight="1" x14ac:dyDescent="0.25">
      <c r="B46" t="s">
        <v>20</v>
      </c>
    </row>
    <row r="47" spans="2:3" x14ac:dyDescent="0.25">
      <c r="B47" t="s">
        <v>21</v>
      </c>
    </row>
    <row r="48" spans="2:3" x14ac:dyDescent="0.25">
      <c r="B48" t="s">
        <v>22</v>
      </c>
    </row>
    <row r="49" spans="2:2" x14ac:dyDescent="0.25">
      <c r="B49" t="s">
        <v>24</v>
      </c>
    </row>
    <row r="50" spans="2:2" ht="15" customHeight="1" x14ac:dyDescent="0.25">
      <c r="B50" t="s">
        <v>25</v>
      </c>
    </row>
    <row r="51" spans="2:2" x14ac:dyDescent="0.25">
      <c r="B51" t="s">
        <v>23</v>
      </c>
    </row>
  </sheetData>
  <mergeCells count="1">
    <mergeCell ref="C3:J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58"/>
  <sheetViews>
    <sheetView topLeftCell="A22" workbookViewId="0">
      <selection activeCell="G47" sqref="G47"/>
    </sheetView>
  </sheetViews>
  <sheetFormatPr defaultRowHeight="15" x14ac:dyDescent="0.25"/>
  <cols>
    <col min="2" max="2" width="10.28515625" bestFit="1" customWidth="1"/>
  </cols>
  <sheetData>
    <row r="1" spans="2:14" x14ac:dyDescent="0.25">
      <c r="B1" s="4" t="s">
        <v>30</v>
      </c>
    </row>
    <row r="2" spans="2:14" x14ac:dyDescent="0.25">
      <c r="B2" s="5"/>
      <c r="C2" s="5"/>
      <c r="D2" s="5"/>
      <c r="E2" s="5"/>
      <c r="F2" s="5"/>
    </row>
    <row r="3" spans="2:14" x14ac:dyDescent="0.25">
      <c r="B3" s="5"/>
      <c r="C3" s="38" t="s">
        <v>31</v>
      </c>
      <c r="D3" s="38"/>
      <c r="E3" s="38"/>
      <c r="F3" s="38"/>
    </row>
    <row r="4" spans="2:14" x14ac:dyDescent="0.25">
      <c r="B4" t="s">
        <v>12</v>
      </c>
      <c r="C4">
        <v>1</v>
      </c>
      <c r="D4">
        <v>2</v>
      </c>
      <c r="E4">
        <v>3</v>
      </c>
      <c r="F4">
        <v>4</v>
      </c>
      <c r="I4" t="s">
        <v>14</v>
      </c>
    </row>
    <row r="5" spans="2:14" x14ac:dyDescent="0.25">
      <c r="B5" t="s">
        <v>3</v>
      </c>
      <c r="C5" s="3">
        <v>5.0999999999999996</v>
      </c>
      <c r="D5" s="3">
        <v>5.4</v>
      </c>
      <c r="E5" s="3">
        <v>5.3</v>
      </c>
      <c r="F5" s="3">
        <v>4.7</v>
      </c>
      <c r="I5" s="3">
        <f>AVERAGE(C5:F5)</f>
        <v>5.125</v>
      </c>
      <c r="K5" s="2">
        <f>($I5-C5)^2</f>
        <v>6.2500000000001779E-4</v>
      </c>
      <c r="L5" s="2">
        <f>($I5-D5)^2</f>
        <v>7.5625000000000192E-2</v>
      </c>
      <c r="M5" s="2">
        <f>($I5-E5)^2</f>
        <v>3.0624999999999937E-2</v>
      </c>
      <c r="N5" s="2">
        <f>($I5-F5)^2</f>
        <v>0.18062499999999984</v>
      </c>
    </row>
    <row r="6" spans="2:14" x14ac:dyDescent="0.25">
      <c r="B6" s="6" t="s">
        <v>4</v>
      </c>
      <c r="C6" s="9">
        <v>5.3</v>
      </c>
      <c r="D6" s="9">
        <v>6</v>
      </c>
      <c r="E6" s="9">
        <v>4.7</v>
      </c>
      <c r="F6" s="10">
        <v>4.3</v>
      </c>
      <c r="I6" s="3">
        <f t="shared" ref="I6:I10" si="0">AVERAGE(C6:F6)</f>
        <v>5.0750000000000002</v>
      </c>
      <c r="K6" s="2">
        <f t="shared" ref="K6:K10" si="1">($I6-C6)^2</f>
        <v>5.0624999999999837E-2</v>
      </c>
      <c r="L6" s="2">
        <f t="shared" ref="L6:N10" si="2">($I6-D6)^2</f>
        <v>0.85562499999999964</v>
      </c>
      <c r="M6" s="2">
        <f t="shared" si="2"/>
        <v>0.140625</v>
      </c>
      <c r="N6" s="2">
        <f t="shared" si="2"/>
        <v>0.60062500000000052</v>
      </c>
    </row>
    <row r="7" spans="2:14" x14ac:dyDescent="0.25">
      <c r="B7" s="8" t="s">
        <v>5</v>
      </c>
      <c r="C7" s="10">
        <v>5.3</v>
      </c>
      <c r="D7" s="10">
        <v>5.7</v>
      </c>
      <c r="E7" s="10">
        <v>5.5</v>
      </c>
      <c r="F7" s="10">
        <v>4.7</v>
      </c>
      <c r="I7" s="3">
        <f t="shared" si="0"/>
        <v>5.3</v>
      </c>
      <c r="K7" s="2">
        <f t="shared" si="1"/>
        <v>0</v>
      </c>
      <c r="L7" s="2">
        <f t="shared" si="2"/>
        <v>0.16000000000000028</v>
      </c>
      <c r="M7" s="2">
        <f t="shared" si="2"/>
        <v>4.000000000000007E-2</v>
      </c>
      <c r="N7" s="2">
        <f t="shared" si="2"/>
        <v>0.3599999999999996</v>
      </c>
    </row>
    <row r="8" spans="2:14" x14ac:dyDescent="0.25">
      <c r="B8" s="8" t="s">
        <v>6</v>
      </c>
      <c r="C8" s="10">
        <v>5.2</v>
      </c>
      <c r="D8" s="10">
        <v>4.8</v>
      </c>
      <c r="E8" s="10">
        <v>5</v>
      </c>
      <c r="F8" s="10">
        <v>4.4000000000000004</v>
      </c>
      <c r="I8" s="3">
        <f t="shared" si="0"/>
        <v>4.8499999999999996</v>
      </c>
      <c r="K8" s="2">
        <f t="shared" si="1"/>
        <v>0.12250000000000037</v>
      </c>
      <c r="L8" s="2">
        <f t="shared" si="2"/>
        <v>2.4999999999999823E-3</v>
      </c>
      <c r="M8" s="2">
        <f t="shared" si="2"/>
        <v>2.2500000000000107E-2</v>
      </c>
      <c r="N8" s="2">
        <f t="shared" si="2"/>
        <v>0.20249999999999935</v>
      </c>
    </row>
    <row r="9" spans="2:14" x14ac:dyDescent="0.25">
      <c r="B9" s="8" t="s">
        <v>7</v>
      </c>
      <c r="C9" s="10">
        <v>4.8</v>
      </c>
      <c r="D9" s="10">
        <v>4.8</v>
      </c>
      <c r="E9" s="10">
        <v>4.4000000000000004</v>
      </c>
      <c r="F9" s="10">
        <v>4.7</v>
      </c>
      <c r="I9" s="3">
        <f t="shared" si="0"/>
        <v>4.6749999999999998</v>
      </c>
      <c r="K9" s="2">
        <f t="shared" si="1"/>
        <v>1.5625E-2</v>
      </c>
      <c r="L9" s="2">
        <f t="shared" si="2"/>
        <v>1.5625E-2</v>
      </c>
      <c r="M9" s="2">
        <f t="shared" si="2"/>
        <v>7.5624999999999706E-2</v>
      </c>
      <c r="N9" s="2">
        <f t="shared" si="2"/>
        <v>6.2500000000001779E-4</v>
      </c>
    </row>
    <row r="10" spans="2:14" x14ac:dyDescent="0.25">
      <c r="B10" s="5" t="s">
        <v>10</v>
      </c>
      <c r="C10" s="11">
        <v>5.3</v>
      </c>
      <c r="D10" s="11">
        <v>4.5</v>
      </c>
      <c r="E10" s="11">
        <v>4.9000000000000004</v>
      </c>
      <c r="F10" s="11">
        <v>4.0999999999999996</v>
      </c>
      <c r="I10" s="3">
        <f t="shared" si="0"/>
        <v>4.7</v>
      </c>
      <c r="K10" s="2">
        <f t="shared" si="1"/>
        <v>0.3599999999999996</v>
      </c>
      <c r="L10" s="2">
        <f t="shared" si="2"/>
        <v>4.000000000000007E-2</v>
      </c>
      <c r="M10" s="2">
        <f t="shared" si="2"/>
        <v>4.000000000000007E-2</v>
      </c>
      <c r="N10" s="2">
        <f t="shared" si="2"/>
        <v>0.36000000000000065</v>
      </c>
    </row>
    <row r="12" spans="2:14" x14ac:dyDescent="0.25">
      <c r="B12" t="s">
        <v>14</v>
      </c>
      <c r="C12" s="3">
        <f>AVERAGE(C5:C10)</f>
        <v>5.166666666666667</v>
      </c>
      <c r="D12" s="3">
        <f t="shared" ref="D12:F12" si="3">AVERAGE(D5:D10)</f>
        <v>5.2</v>
      </c>
      <c r="E12" s="3">
        <f t="shared" si="3"/>
        <v>4.9666666666666659</v>
      </c>
      <c r="F12" s="3">
        <f t="shared" si="3"/>
        <v>4.4833333333333334</v>
      </c>
      <c r="I12" s="3">
        <f>AVERAGE(C5:F10)</f>
        <v>4.9541666666666666</v>
      </c>
      <c r="K12" s="13">
        <f>6*($I$12-C12)^2</f>
        <v>0.27093750000000089</v>
      </c>
      <c r="L12" s="13">
        <f t="shared" ref="L12:N12" si="4">6*($I$12-D12)^2</f>
        <v>0.36260416666666734</v>
      </c>
      <c r="M12" s="13">
        <f t="shared" si="4"/>
        <v>9.374999999998935E-4</v>
      </c>
      <c r="N12" s="13">
        <f t="shared" si="4"/>
        <v>1.330104166666666</v>
      </c>
    </row>
    <row r="14" spans="2:14" x14ac:dyDescent="0.25">
      <c r="B14" s="5"/>
      <c r="C14" s="5"/>
      <c r="D14" s="5"/>
      <c r="E14" s="5"/>
      <c r="F14" s="5"/>
      <c r="I14" s="12">
        <f>4*($I$12-I5)^2</f>
        <v>0.11673611111111119</v>
      </c>
    </row>
    <row r="15" spans="2:14" x14ac:dyDescent="0.25">
      <c r="B15" s="7"/>
      <c r="C15" s="7" t="s">
        <v>1</v>
      </c>
      <c r="D15" s="7" t="s">
        <v>8</v>
      </c>
      <c r="E15" s="7" t="s">
        <v>9</v>
      </c>
      <c r="F15" s="7" t="s">
        <v>16</v>
      </c>
      <c r="G15" s="7" t="s">
        <v>17</v>
      </c>
      <c r="H15" s="6"/>
      <c r="I15" s="12">
        <f t="shared" ref="I15:I19" si="5">4*($I$12-I6)^2</f>
        <v>5.8402777777778005E-2</v>
      </c>
    </row>
    <row r="16" spans="2:14" x14ac:dyDescent="0.25">
      <c r="B16" t="s">
        <v>32</v>
      </c>
      <c r="C16">
        <v>3</v>
      </c>
      <c r="D16" s="13">
        <f>SUM(K12:N12)</f>
        <v>1.964583333333334</v>
      </c>
      <c r="E16" s="2">
        <f>D16/C16</f>
        <v>0.65486111111111134</v>
      </c>
      <c r="F16" s="2">
        <f>E16/E18</f>
        <v>5.4940573292938755</v>
      </c>
      <c r="G16" s="2"/>
      <c r="I16" s="12">
        <f t="shared" si="5"/>
        <v>0.47840277777777745</v>
      </c>
    </row>
    <row r="17" spans="2:14" x14ac:dyDescent="0.25">
      <c r="B17" t="s">
        <v>0</v>
      </c>
      <c r="C17">
        <v>5</v>
      </c>
      <c r="D17" s="18">
        <f>SUM(I14:I19)</f>
        <v>1.2670833333333333</v>
      </c>
      <c r="E17" s="2">
        <f>D17/C17</f>
        <v>0.25341666666666668</v>
      </c>
      <c r="F17" s="2">
        <f>E17/E18</f>
        <v>2.1260778373339559</v>
      </c>
      <c r="G17" s="1">
        <f>FDIST(F17,C17,C18)</f>
        <v>0.11836645591859078</v>
      </c>
      <c r="H17" s="1"/>
      <c r="I17" s="12">
        <f t="shared" si="5"/>
        <v>4.3402777777778026E-2</v>
      </c>
    </row>
    <row r="18" spans="2:14" x14ac:dyDescent="0.25">
      <c r="B18" t="s">
        <v>2</v>
      </c>
      <c r="C18">
        <v>15</v>
      </c>
      <c r="D18" s="2">
        <f>D19-D16-D17</f>
        <v>1.7879166666666659</v>
      </c>
      <c r="E18" s="2">
        <f>D18/C18</f>
        <v>0.11919444444444439</v>
      </c>
      <c r="F18" s="2"/>
      <c r="G18" s="2"/>
      <c r="I18" s="12">
        <f t="shared" si="5"/>
        <v>0.31173611111111138</v>
      </c>
    </row>
    <row r="19" spans="2:14" x14ac:dyDescent="0.25">
      <c r="B19" s="5" t="s">
        <v>11</v>
      </c>
      <c r="C19" s="5">
        <v>23</v>
      </c>
      <c r="D19" s="17">
        <f>SUM(K22:N27)</f>
        <v>5.0195833333333333</v>
      </c>
      <c r="E19" s="5"/>
      <c r="F19" s="5"/>
      <c r="G19" s="5"/>
      <c r="H19" s="6"/>
      <c r="I19" s="12">
        <f t="shared" si="5"/>
        <v>0.25840277777777731</v>
      </c>
    </row>
    <row r="22" spans="2:14" x14ac:dyDescent="0.25">
      <c r="B22" t="s">
        <v>34</v>
      </c>
      <c r="K22" s="16">
        <f>($I$12-C5)^2</f>
        <v>2.1267361111111025E-2</v>
      </c>
      <c r="L22" s="16">
        <f t="shared" ref="L22:N27" si="6">($I$12-D5)^2</f>
        <v>0.19876736111111148</v>
      </c>
      <c r="M22" s="16">
        <f t="shared" si="6"/>
        <v>0.11960069444444436</v>
      </c>
      <c r="N22" s="16">
        <f t="shared" si="6"/>
        <v>6.4600694444444329E-2</v>
      </c>
    </row>
    <row r="23" spans="2:14" ht="15" customHeight="1" x14ac:dyDescent="0.25">
      <c r="K23" s="16">
        <f t="shared" ref="K23:K27" si="7">($I$12-C6)^2</f>
        <v>0.11960069444444436</v>
      </c>
      <c r="L23" s="16">
        <f t="shared" si="6"/>
        <v>1.0937673611111112</v>
      </c>
      <c r="M23" s="16">
        <f t="shared" si="6"/>
        <v>6.4600694444444329E-2</v>
      </c>
      <c r="N23" s="16">
        <f t="shared" si="6"/>
        <v>0.42793402777777795</v>
      </c>
    </row>
    <row r="24" spans="2:14" x14ac:dyDescent="0.25">
      <c r="B24" t="s">
        <v>27</v>
      </c>
      <c r="K24" s="16">
        <f t="shared" si="7"/>
        <v>0.11960069444444436</v>
      </c>
      <c r="L24" s="16">
        <f t="shared" si="6"/>
        <v>0.55626736111111141</v>
      </c>
      <c r="M24" s="16">
        <f t="shared" si="6"/>
        <v>0.29793402777777783</v>
      </c>
      <c r="N24" s="16">
        <f t="shared" si="6"/>
        <v>6.4600694444444329E-2</v>
      </c>
    </row>
    <row r="25" spans="2:14" x14ac:dyDescent="0.25">
      <c r="B25" t="s">
        <v>28</v>
      </c>
      <c r="K25" s="16">
        <f t="shared" si="7"/>
        <v>6.0434027777777892E-2</v>
      </c>
      <c r="L25" s="16">
        <f t="shared" si="6"/>
        <v>2.3767361111111149E-2</v>
      </c>
      <c r="M25" s="16">
        <f t="shared" si="6"/>
        <v>2.1006944444444497E-3</v>
      </c>
      <c r="N25" s="16">
        <f t="shared" si="6"/>
        <v>0.30710069444444399</v>
      </c>
    </row>
    <row r="26" spans="2:14" x14ac:dyDescent="0.25">
      <c r="B26" t="s">
        <v>18</v>
      </c>
      <c r="C26" t="s">
        <v>33</v>
      </c>
      <c r="D26" t="s">
        <v>19</v>
      </c>
      <c r="K26" s="16">
        <f t="shared" si="7"/>
        <v>2.3767361111111149E-2</v>
      </c>
      <c r="L26" s="16">
        <f t="shared" si="6"/>
        <v>2.3767361111111149E-2</v>
      </c>
      <c r="M26" s="16">
        <f t="shared" si="6"/>
        <v>0.30710069444444399</v>
      </c>
      <c r="N26" s="16">
        <f t="shared" si="6"/>
        <v>6.4600694444444329E-2</v>
      </c>
    </row>
    <row r="27" spans="2:14" ht="15" customHeight="1" x14ac:dyDescent="0.25">
      <c r="B27" t="s">
        <v>29</v>
      </c>
      <c r="K27" s="16">
        <f t="shared" si="7"/>
        <v>0.11960069444444436</v>
      </c>
      <c r="L27" s="16">
        <f t="shared" si="6"/>
        <v>0.20626736111111105</v>
      </c>
      <c r="M27" s="16">
        <f t="shared" si="6"/>
        <v>2.9340277777777329E-3</v>
      </c>
      <c r="N27" s="16">
        <f t="shared" si="6"/>
        <v>0.72960069444444497</v>
      </c>
    </row>
    <row r="28" spans="2:14" x14ac:dyDescent="0.25">
      <c r="B28">
        <v>1</v>
      </c>
      <c r="C28">
        <v>1</v>
      </c>
      <c r="D28" s="3">
        <v>5.0999999999999996</v>
      </c>
    </row>
    <row r="29" spans="2:14" x14ac:dyDescent="0.25">
      <c r="B29">
        <v>1</v>
      </c>
      <c r="C29">
        <v>2</v>
      </c>
      <c r="D29" s="3">
        <v>5.4</v>
      </c>
    </row>
    <row r="30" spans="2:14" x14ac:dyDescent="0.25">
      <c r="B30">
        <v>1</v>
      </c>
      <c r="C30">
        <v>3</v>
      </c>
      <c r="D30" s="3">
        <v>5.3</v>
      </c>
    </row>
    <row r="31" spans="2:14" x14ac:dyDescent="0.25">
      <c r="B31">
        <v>1</v>
      </c>
      <c r="C31">
        <v>4</v>
      </c>
      <c r="D31" s="3">
        <v>4.7</v>
      </c>
    </row>
    <row r="32" spans="2:14" x14ac:dyDescent="0.25">
      <c r="B32">
        <v>2</v>
      </c>
      <c r="C32">
        <v>1</v>
      </c>
      <c r="D32" s="9">
        <v>5.3</v>
      </c>
    </row>
    <row r="33" spans="2:4" x14ac:dyDescent="0.25">
      <c r="B33">
        <v>2</v>
      </c>
      <c r="C33">
        <v>2</v>
      </c>
      <c r="D33" s="9">
        <v>6</v>
      </c>
    </row>
    <row r="34" spans="2:4" x14ac:dyDescent="0.25">
      <c r="B34">
        <v>2</v>
      </c>
      <c r="C34">
        <v>3</v>
      </c>
      <c r="D34" s="9">
        <v>4.7</v>
      </c>
    </row>
    <row r="35" spans="2:4" x14ac:dyDescent="0.25">
      <c r="B35">
        <v>2</v>
      </c>
      <c r="C35">
        <v>4</v>
      </c>
      <c r="D35" s="10">
        <v>4.3</v>
      </c>
    </row>
    <row r="36" spans="2:4" ht="15" customHeight="1" x14ac:dyDescent="0.25">
      <c r="B36">
        <v>3</v>
      </c>
      <c r="C36" s="6">
        <v>1</v>
      </c>
      <c r="D36" s="10">
        <v>5.3</v>
      </c>
    </row>
    <row r="37" spans="2:4" x14ac:dyDescent="0.25">
      <c r="B37">
        <v>3</v>
      </c>
      <c r="C37" s="8">
        <v>2</v>
      </c>
      <c r="D37" s="10">
        <v>5.7</v>
      </c>
    </row>
    <row r="38" spans="2:4" x14ac:dyDescent="0.25">
      <c r="B38">
        <v>3</v>
      </c>
      <c r="C38" s="8">
        <v>3</v>
      </c>
      <c r="D38" s="10">
        <v>5.5</v>
      </c>
    </row>
    <row r="39" spans="2:4" x14ac:dyDescent="0.25">
      <c r="B39">
        <v>3</v>
      </c>
      <c r="C39" s="8">
        <v>4</v>
      </c>
      <c r="D39" s="10">
        <v>4.7</v>
      </c>
    </row>
    <row r="40" spans="2:4" ht="15" customHeight="1" x14ac:dyDescent="0.25">
      <c r="B40">
        <v>4</v>
      </c>
      <c r="C40" s="8">
        <v>1</v>
      </c>
      <c r="D40" s="10">
        <v>5.2</v>
      </c>
    </row>
    <row r="41" spans="2:4" x14ac:dyDescent="0.25">
      <c r="B41">
        <v>4</v>
      </c>
      <c r="C41" s="8">
        <v>2</v>
      </c>
      <c r="D41" s="10">
        <v>4.8</v>
      </c>
    </row>
    <row r="42" spans="2:4" x14ac:dyDescent="0.25">
      <c r="B42">
        <v>4</v>
      </c>
      <c r="C42" s="8">
        <v>3</v>
      </c>
      <c r="D42" s="10">
        <v>5</v>
      </c>
    </row>
    <row r="43" spans="2:4" x14ac:dyDescent="0.25">
      <c r="B43">
        <v>4</v>
      </c>
      <c r="C43" s="8">
        <v>4</v>
      </c>
      <c r="D43" s="10">
        <v>4.4000000000000004</v>
      </c>
    </row>
    <row r="44" spans="2:4" x14ac:dyDescent="0.25">
      <c r="B44">
        <v>5</v>
      </c>
      <c r="C44" s="8">
        <v>1</v>
      </c>
      <c r="D44" s="10">
        <v>4.8</v>
      </c>
    </row>
    <row r="45" spans="2:4" x14ac:dyDescent="0.25">
      <c r="B45">
        <v>5</v>
      </c>
      <c r="C45" s="8">
        <v>2</v>
      </c>
      <c r="D45" s="10">
        <v>4.8</v>
      </c>
    </row>
    <row r="46" spans="2:4" x14ac:dyDescent="0.25">
      <c r="B46">
        <v>5</v>
      </c>
      <c r="C46" s="8">
        <v>3</v>
      </c>
      <c r="D46" s="10">
        <v>4.4000000000000004</v>
      </c>
    </row>
    <row r="47" spans="2:4" ht="15" customHeight="1" x14ac:dyDescent="0.25">
      <c r="B47">
        <v>5</v>
      </c>
      <c r="C47" s="8">
        <v>4</v>
      </c>
      <c r="D47" s="10">
        <v>4.7</v>
      </c>
    </row>
    <row r="48" spans="2:4" x14ac:dyDescent="0.25">
      <c r="B48">
        <v>6</v>
      </c>
      <c r="C48" s="8">
        <v>1</v>
      </c>
      <c r="D48" s="9">
        <v>5.3</v>
      </c>
    </row>
    <row r="49" spans="2:4" x14ac:dyDescent="0.25">
      <c r="B49">
        <v>6</v>
      </c>
      <c r="C49" s="8">
        <v>2</v>
      </c>
      <c r="D49" s="9">
        <v>4.5</v>
      </c>
    </row>
    <row r="50" spans="2:4" x14ac:dyDescent="0.25">
      <c r="B50">
        <v>6</v>
      </c>
      <c r="C50" s="8">
        <v>3</v>
      </c>
      <c r="D50" s="9">
        <v>4.9000000000000004</v>
      </c>
    </row>
    <row r="51" spans="2:4" x14ac:dyDescent="0.25">
      <c r="B51">
        <v>6</v>
      </c>
      <c r="C51" s="8">
        <v>4</v>
      </c>
      <c r="D51" s="9">
        <v>4.0999999999999996</v>
      </c>
    </row>
    <row r="52" spans="2:4" ht="15" customHeight="1" x14ac:dyDescent="0.25">
      <c r="B52" t="s">
        <v>20</v>
      </c>
    </row>
    <row r="53" spans="2:4" x14ac:dyDescent="0.25">
      <c r="B53" t="s">
        <v>36</v>
      </c>
    </row>
    <row r="54" spans="2:4" x14ac:dyDescent="0.25">
      <c r="B54" t="s">
        <v>37</v>
      </c>
    </row>
    <row r="55" spans="2:4" x14ac:dyDescent="0.25">
      <c r="B55" t="s">
        <v>38</v>
      </c>
    </row>
    <row r="56" spans="2:4" x14ac:dyDescent="0.25">
      <c r="B56" t="s">
        <v>35</v>
      </c>
    </row>
    <row r="57" spans="2:4" ht="15" customHeight="1" x14ac:dyDescent="0.25">
      <c r="B57" t="s">
        <v>25</v>
      </c>
    </row>
    <row r="58" spans="2:4" x14ac:dyDescent="0.25">
      <c r="B58" t="s">
        <v>23</v>
      </c>
    </row>
  </sheetData>
  <mergeCells count="1">
    <mergeCell ref="C3:F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"/>
  <sheetViews>
    <sheetView workbookViewId="0">
      <selection activeCell="B1" sqref="B1"/>
    </sheetView>
  </sheetViews>
  <sheetFormatPr defaultRowHeight="15" x14ac:dyDescent="0.25"/>
  <cols>
    <col min="4" max="4" width="9.5703125" bestFit="1" customWidth="1"/>
  </cols>
  <sheetData>
    <row r="1" spans="1:14" x14ac:dyDescent="0.25">
      <c r="B1" s="4" t="s">
        <v>46</v>
      </c>
    </row>
    <row r="2" spans="1:14" ht="15.75" thickBot="1" x14ac:dyDescent="0.3"/>
    <row r="3" spans="1:14" x14ac:dyDescent="0.25">
      <c r="B3" t="s">
        <v>41</v>
      </c>
      <c r="C3" s="19">
        <v>2</v>
      </c>
      <c r="D3" s="20">
        <v>3</v>
      </c>
      <c r="E3" s="20">
        <v>4</v>
      </c>
      <c r="F3" s="21">
        <v>1</v>
      </c>
      <c r="J3" t="s">
        <v>0</v>
      </c>
    </row>
    <row r="4" spans="1:14" x14ac:dyDescent="0.25">
      <c r="C4" s="22">
        <v>3</v>
      </c>
      <c r="D4" s="6">
        <v>4</v>
      </c>
      <c r="E4" s="6">
        <v>1</v>
      </c>
      <c r="F4" s="23">
        <v>2</v>
      </c>
      <c r="J4">
        <v>1</v>
      </c>
      <c r="K4" s="36">
        <f>AVERAGE(F10,E11,C12,D13)</f>
        <v>0.98249999999999993</v>
      </c>
      <c r="L4" s="30">
        <f>4*($I$16-K4)^2</f>
        <v>1.8564062499999995E-2</v>
      </c>
    </row>
    <row r="5" spans="1:14" x14ac:dyDescent="0.25">
      <c r="C5" s="22">
        <v>1</v>
      </c>
      <c r="D5" s="6">
        <v>2</v>
      </c>
      <c r="E5" s="6">
        <v>3</v>
      </c>
      <c r="F5" s="23">
        <v>4</v>
      </c>
      <c r="J5">
        <v>2</v>
      </c>
      <c r="K5" s="36">
        <f>AVERAGE(C10,F11,D12,E13)</f>
        <v>1.0100000000000002</v>
      </c>
      <c r="L5" s="30">
        <f t="shared" ref="L5:L7" si="0">4*($I$16-K5)^2</f>
        <v>6.6015624999998992E-3</v>
      </c>
    </row>
    <row r="6" spans="1:14" ht="15.75" thickBot="1" x14ac:dyDescent="0.3">
      <c r="C6" s="24">
        <v>4</v>
      </c>
      <c r="D6" s="25">
        <v>1</v>
      </c>
      <c r="E6" s="25">
        <v>2</v>
      </c>
      <c r="F6" s="26">
        <v>3</v>
      </c>
      <c r="J6">
        <v>3</v>
      </c>
      <c r="K6" s="36">
        <f>AVERAGE(D10,C11,E12,F13)</f>
        <v>1.0449999999999999</v>
      </c>
      <c r="L6" s="30">
        <f t="shared" si="0"/>
        <v>1.2656249999999961E-4</v>
      </c>
    </row>
    <row r="7" spans="1:14" x14ac:dyDescent="0.25">
      <c r="J7">
        <v>4</v>
      </c>
      <c r="K7" s="36">
        <f>AVERAGE(E10,D11,F12,C13)</f>
        <v>1.165</v>
      </c>
      <c r="L7" s="30">
        <f t="shared" si="0"/>
        <v>5.2326562500000104E-2</v>
      </c>
    </row>
    <row r="8" spans="1:14" x14ac:dyDescent="0.25">
      <c r="A8" s="27"/>
      <c r="B8" s="27"/>
      <c r="C8" s="39" t="s">
        <v>40</v>
      </c>
      <c r="D8" s="39"/>
      <c r="E8" s="39"/>
      <c r="F8" s="39"/>
    </row>
    <row r="9" spans="1:14" ht="15.75" thickBot="1" x14ac:dyDescent="0.3">
      <c r="A9" s="27"/>
      <c r="B9" s="27"/>
      <c r="C9" s="29">
        <v>1</v>
      </c>
      <c r="D9" s="29">
        <v>2</v>
      </c>
      <c r="E9" s="29">
        <v>3</v>
      </c>
      <c r="F9" s="29">
        <v>4</v>
      </c>
      <c r="I9" t="s">
        <v>14</v>
      </c>
    </row>
    <row r="10" spans="1:14" x14ac:dyDescent="0.25">
      <c r="A10" s="40" t="s">
        <v>39</v>
      </c>
      <c r="B10" s="28">
        <v>1</v>
      </c>
      <c r="C10" s="19">
        <v>0.4</v>
      </c>
      <c r="D10" s="20">
        <v>1.1100000000000001</v>
      </c>
      <c r="E10" s="20">
        <v>1.1599999999999999</v>
      </c>
      <c r="F10" s="21">
        <v>0.88</v>
      </c>
      <c r="I10" s="2">
        <f>AVERAGE(C10:F10)</f>
        <v>0.88749999999999996</v>
      </c>
      <c r="K10" s="37">
        <f>($I$16-C10)^2</f>
        <v>0.42331289062499988</v>
      </c>
      <c r="L10" s="37">
        <f t="shared" ref="L10:N13" si="1">($I$16-D10)^2</f>
        <v>3.5253906250000211E-3</v>
      </c>
      <c r="M10" s="37">
        <f t="shared" si="1"/>
        <v>1.1962890625E-2</v>
      </c>
      <c r="N10" s="37">
        <f t="shared" si="1"/>
        <v>2.9112890624999971E-2</v>
      </c>
    </row>
    <row r="11" spans="1:14" x14ac:dyDescent="0.25">
      <c r="A11" s="40"/>
      <c r="B11" s="28">
        <v>2</v>
      </c>
      <c r="C11" s="22">
        <v>0.2</v>
      </c>
      <c r="D11" s="6">
        <v>1.04</v>
      </c>
      <c r="E11" s="6">
        <v>0.56999999999999995</v>
      </c>
      <c r="F11" s="23">
        <v>0.8</v>
      </c>
      <c r="I11" s="2">
        <f t="shared" ref="I11:I13" si="2">AVERAGE(C11:F11)</f>
        <v>0.65250000000000008</v>
      </c>
      <c r="K11" s="37">
        <f t="shared" ref="K11:K13" si="3">($I$16-C11)^2</f>
        <v>0.7235628906249999</v>
      </c>
      <c r="L11" s="37">
        <f t="shared" si="1"/>
        <v>1.1289062499999754E-4</v>
      </c>
      <c r="M11" s="37">
        <f t="shared" si="1"/>
        <v>0.23100039062499997</v>
      </c>
      <c r="N11" s="37">
        <f t="shared" si="1"/>
        <v>6.2812890624999937E-2</v>
      </c>
    </row>
    <row r="12" spans="1:14" x14ac:dyDescent="0.25">
      <c r="A12" s="40"/>
      <c r="B12" s="28">
        <v>3</v>
      </c>
      <c r="C12" s="22">
        <v>1.1399999999999999</v>
      </c>
      <c r="D12" s="6">
        <v>1.1100000000000001</v>
      </c>
      <c r="E12" s="6">
        <v>1.32</v>
      </c>
      <c r="F12" s="23">
        <v>1.38</v>
      </c>
      <c r="I12" s="2">
        <f t="shared" si="2"/>
        <v>1.2375</v>
      </c>
      <c r="K12" s="37">
        <f t="shared" si="3"/>
        <v>7.9878906249999972E-3</v>
      </c>
      <c r="L12" s="37">
        <f t="shared" si="1"/>
        <v>3.5253906250000211E-3</v>
      </c>
      <c r="M12" s="37">
        <f t="shared" si="1"/>
        <v>7.256289062500007E-2</v>
      </c>
      <c r="N12" s="37">
        <f t="shared" si="1"/>
        <v>0.10848789062499999</v>
      </c>
    </row>
    <row r="13" spans="1:14" ht="15.75" thickBot="1" x14ac:dyDescent="0.3">
      <c r="A13" s="40"/>
      <c r="B13" s="28">
        <v>4</v>
      </c>
      <c r="C13" s="24">
        <v>1.08</v>
      </c>
      <c r="D13" s="25">
        <v>1.34</v>
      </c>
      <c r="E13" s="25">
        <v>1.73</v>
      </c>
      <c r="F13" s="26">
        <v>1.55</v>
      </c>
      <c r="I13" s="2">
        <f t="shared" si="2"/>
        <v>1.425</v>
      </c>
      <c r="K13" s="37">
        <f t="shared" si="3"/>
        <v>8.6289062500000883E-4</v>
      </c>
      <c r="L13" s="37">
        <f t="shared" si="1"/>
        <v>8.3737890625000089E-2</v>
      </c>
      <c r="M13" s="37">
        <f t="shared" si="1"/>
        <v>0.46155039062500008</v>
      </c>
      <c r="N13" s="37">
        <f t="shared" si="1"/>
        <v>0.24937539062500014</v>
      </c>
    </row>
    <row r="16" spans="1:14" x14ac:dyDescent="0.25">
      <c r="B16" t="s">
        <v>14</v>
      </c>
      <c r="C16" s="2">
        <f>AVERAGE(C10:C13)</f>
        <v>0.70500000000000007</v>
      </c>
      <c r="D16" s="2">
        <f t="shared" ref="D16:F16" si="4">AVERAGE(D10:D13)</f>
        <v>1.1500000000000001</v>
      </c>
      <c r="E16" s="2">
        <f t="shared" si="4"/>
        <v>1.1949999999999998</v>
      </c>
      <c r="F16" s="2">
        <f t="shared" si="4"/>
        <v>1.1525000000000001</v>
      </c>
      <c r="I16" s="2">
        <f>AVERAGE(C10:F13)</f>
        <v>1.0506249999999999</v>
      </c>
      <c r="K16" s="13">
        <f>4*($I$16-C16)^2</f>
        <v>0.47782656249999961</v>
      </c>
      <c r="L16" s="13">
        <f>4*($I$16-D16)^2</f>
        <v>3.950156250000017E-2</v>
      </c>
      <c r="M16" s="13">
        <f>4*($I$16-E16)^2</f>
        <v>8.3376562499999904E-2</v>
      </c>
      <c r="N16" s="13">
        <f>4*($I$16-F16)^2</f>
        <v>4.1514062500000129E-2</v>
      </c>
    </row>
    <row r="18" spans="2:9" x14ac:dyDescent="0.25">
      <c r="I18" s="18">
        <f>4*($I$16-I10)^2</f>
        <v>0.10643906249999996</v>
      </c>
    </row>
    <row r="19" spans="2:9" x14ac:dyDescent="0.25">
      <c r="I19" s="18">
        <f t="shared" ref="I19:I21" si="5">4*($I$16-I11)^2</f>
        <v>0.63401406249999948</v>
      </c>
    </row>
    <row r="20" spans="2:9" x14ac:dyDescent="0.25">
      <c r="I20" s="18">
        <f t="shared" si="5"/>
        <v>0.13968906250000018</v>
      </c>
    </row>
    <row r="21" spans="2:9" x14ac:dyDescent="0.25">
      <c r="B21" s="7"/>
      <c r="C21" s="7" t="s">
        <v>1</v>
      </c>
      <c r="D21" s="7" t="s">
        <v>8</v>
      </c>
      <c r="E21" s="7" t="s">
        <v>9</v>
      </c>
      <c r="F21" s="7" t="s">
        <v>16</v>
      </c>
      <c r="G21" s="7" t="s">
        <v>17</v>
      </c>
      <c r="H21" s="6"/>
      <c r="I21" s="18">
        <f t="shared" si="5"/>
        <v>0.56062656250000042</v>
      </c>
    </row>
    <row r="22" spans="2:9" x14ac:dyDescent="0.25">
      <c r="B22" s="32" t="s">
        <v>42</v>
      </c>
      <c r="C22" s="32">
        <v>3</v>
      </c>
      <c r="D22" s="18">
        <f>SUM(I18:I21)</f>
        <v>1.4407687500000002</v>
      </c>
      <c r="E22" s="33">
        <f>D22/C22</f>
        <v>0.48025625000000005</v>
      </c>
      <c r="F22" s="33"/>
      <c r="G22" s="33"/>
      <c r="H22" s="33"/>
    </row>
    <row r="23" spans="2:9" x14ac:dyDescent="0.25">
      <c r="B23" s="32" t="s">
        <v>43</v>
      </c>
      <c r="C23" s="32">
        <v>3</v>
      </c>
      <c r="D23" s="13">
        <f>SUM(K16:N16)</f>
        <v>0.64221874999999984</v>
      </c>
      <c r="E23" s="33">
        <f>D23/C23</f>
        <v>0.21407291666666661</v>
      </c>
      <c r="F23" s="33"/>
      <c r="G23" s="33"/>
      <c r="H23" s="33"/>
    </row>
    <row r="24" spans="2:9" x14ac:dyDescent="0.25">
      <c r="B24" s="32" t="s">
        <v>0</v>
      </c>
      <c r="C24" s="32">
        <v>3</v>
      </c>
      <c r="D24" s="31">
        <f>SUM(L4:L7)</f>
        <v>7.761875E-2</v>
      </c>
      <c r="E24" s="33">
        <f>D24/C24</f>
        <v>2.5872916666666666E-2</v>
      </c>
      <c r="F24" s="33">
        <f>E24/E25</f>
        <v>0.49614478047221378</v>
      </c>
      <c r="G24" s="34">
        <f>FDIST(F24,C24,C25)</f>
        <v>0.69821552390783381</v>
      </c>
      <c r="H24" s="34"/>
    </row>
    <row r="25" spans="2:9" x14ac:dyDescent="0.25">
      <c r="B25" s="32" t="s">
        <v>2</v>
      </c>
      <c r="C25" s="32">
        <f>C26-SUM(C22:C24)</f>
        <v>6</v>
      </c>
      <c r="D25" s="33">
        <f>D26-SUM(D22:D24)</f>
        <v>0.31288750000000043</v>
      </c>
      <c r="E25" s="33">
        <f>D25/C25</f>
        <v>5.2147916666666738E-2</v>
      </c>
      <c r="F25" s="33"/>
      <c r="G25" s="33"/>
      <c r="H25" s="33"/>
    </row>
    <row r="26" spans="2:9" x14ac:dyDescent="0.25">
      <c r="B26" s="35" t="s">
        <v>11</v>
      </c>
      <c r="C26" s="35">
        <v>15</v>
      </c>
      <c r="D26" s="17">
        <f>SUM(K10:N13)</f>
        <v>2.4734937500000003</v>
      </c>
      <c r="E26" s="35"/>
      <c r="F26" s="35"/>
      <c r="G26" s="35"/>
      <c r="H26" s="8"/>
    </row>
    <row r="29" spans="2:9" x14ac:dyDescent="0.25">
      <c r="B29" t="s">
        <v>27</v>
      </c>
    </row>
    <row r="30" spans="2:9" x14ac:dyDescent="0.25">
      <c r="B30" t="s">
        <v>28</v>
      </c>
    </row>
    <row r="31" spans="2:9" x14ac:dyDescent="0.25">
      <c r="B31" t="s">
        <v>18</v>
      </c>
      <c r="C31" t="s">
        <v>42</v>
      </c>
      <c r="D31" t="s">
        <v>43</v>
      </c>
      <c r="E31" t="s">
        <v>19</v>
      </c>
    </row>
    <row r="32" spans="2:9" x14ac:dyDescent="0.25">
      <c r="B32" t="s">
        <v>29</v>
      </c>
    </row>
    <row r="33" spans="2:5" x14ac:dyDescent="0.25">
      <c r="B33">
        <v>1</v>
      </c>
      <c r="C33">
        <v>1</v>
      </c>
      <c r="D33">
        <v>4</v>
      </c>
      <c r="E33" s="6">
        <v>0.88</v>
      </c>
    </row>
    <row r="34" spans="2:5" x14ac:dyDescent="0.25">
      <c r="B34">
        <v>1</v>
      </c>
      <c r="C34">
        <v>2</v>
      </c>
      <c r="D34">
        <v>3</v>
      </c>
      <c r="E34" s="6">
        <v>0.56999999999999995</v>
      </c>
    </row>
    <row r="35" spans="2:5" x14ac:dyDescent="0.25">
      <c r="B35">
        <v>1</v>
      </c>
      <c r="C35">
        <v>3</v>
      </c>
      <c r="D35">
        <v>1</v>
      </c>
      <c r="E35" s="6">
        <v>1.1399999999999999</v>
      </c>
    </row>
    <row r="36" spans="2:5" x14ac:dyDescent="0.25">
      <c r="B36">
        <v>1</v>
      </c>
      <c r="C36">
        <v>4</v>
      </c>
      <c r="D36">
        <v>2</v>
      </c>
      <c r="E36" s="6">
        <v>1.34</v>
      </c>
    </row>
    <row r="37" spans="2:5" x14ac:dyDescent="0.25">
      <c r="B37">
        <v>2</v>
      </c>
      <c r="C37">
        <v>1</v>
      </c>
      <c r="D37">
        <v>1</v>
      </c>
      <c r="E37" s="6">
        <v>0.4</v>
      </c>
    </row>
    <row r="38" spans="2:5" x14ac:dyDescent="0.25">
      <c r="B38">
        <v>2</v>
      </c>
      <c r="C38">
        <v>2</v>
      </c>
      <c r="D38">
        <v>4</v>
      </c>
      <c r="E38" s="6">
        <v>0.8</v>
      </c>
    </row>
    <row r="39" spans="2:5" x14ac:dyDescent="0.25">
      <c r="B39">
        <v>2</v>
      </c>
      <c r="C39">
        <v>3</v>
      </c>
      <c r="D39">
        <v>2</v>
      </c>
      <c r="E39" s="6">
        <v>1.1100000000000001</v>
      </c>
    </row>
    <row r="40" spans="2:5" x14ac:dyDescent="0.25">
      <c r="B40">
        <v>2</v>
      </c>
      <c r="C40">
        <v>4</v>
      </c>
      <c r="D40">
        <v>3</v>
      </c>
      <c r="E40" s="6">
        <v>1.73</v>
      </c>
    </row>
    <row r="41" spans="2:5" x14ac:dyDescent="0.25">
      <c r="B41">
        <v>3</v>
      </c>
      <c r="C41" s="6">
        <v>1</v>
      </c>
      <c r="D41">
        <v>2</v>
      </c>
      <c r="E41" s="6">
        <v>1.1100000000000001</v>
      </c>
    </row>
    <row r="42" spans="2:5" x14ac:dyDescent="0.25">
      <c r="B42">
        <v>3</v>
      </c>
      <c r="C42" s="8">
        <v>2</v>
      </c>
      <c r="D42">
        <v>1</v>
      </c>
      <c r="E42" s="6">
        <v>0.2</v>
      </c>
    </row>
    <row r="43" spans="2:5" x14ac:dyDescent="0.25">
      <c r="B43">
        <v>3</v>
      </c>
      <c r="C43" s="8">
        <v>3</v>
      </c>
      <c r="D43">
        <v>3</v>
      </c>
      <c r="E43" s="6">
        <v>1.32</v>
      </c>
    </row>
    <row r="44" spans="2:5" x14ac:dyDescent="0.25">
      <c r="B44">
        <v>3</v>
      </c>
      <c r="C44" s="8">
        <v>4</v>
      </c>
      <c r="D44">
        <v>4</v>
      </c>
      <c r="E44" s="6">
        <v>1.55</v>
      </c>
    </row>
    <row r="45" spans="2:5" x14ac:dyDescent="0.25">
      <c r="B45">
        <v>4</v>
      </c>
      <c r="C45" s="8">
        <v>1</v>
      </c>
      <c r="D45">
        <v>3</v>
      </c>
      <c r="E45" s="6">
        <v>1.1599999999999999</v>
      </c>
    </row>
    <row r="46" spans="2:5" x14ac:dyDescent="0.25">
      <c r="B46">
        <v>4</v>
      </c>
      <c r="C46" s="8">
        <v>2</v>
      </c>
      <c r="D46">
        <v>2</v>
      </c>
      <c r="E46" s="6">
        <v>1.04</v>
      </c>
    </row>
    <row r="47" spans="2:5" x14ac:dyDescent="0.25">
      <c r="B47">
        <v>4</v>
      </c>
      <c r="C47" s="8">
        <v>3</v>
      </c>
      <c r="D47">
        <v>4</v>
      </c>
      <c r="E47" s="6">
        <v>1.38</v>
      </c>
    </row>
    <row r="48" spans="2:5" x14ac:dyDescent="0.25">
      <c r="B48">
        <v>4</v>
      </c>
      <c r="C48" s="8">
        <v>4</v>
      </c>
      <c r="D48">
        <v>1</v>
      </c>
      <c r="E48" s="6">
        <v>1.08</v>
      </c>
    </row>
    <row r="49" spans="2:2" x14ac:dyDescent="0.25">
      <c r="B49" t="s">
        <v>20</v>
      </c>
    </row>
    <row r="50" spans="2:2" x14ac:dyDescent="0.25">
      <c r="B50" t="s">
        <v>36</v>
      </c>
    </row>
    <row r="51" spans="2:2" x14ac:dyDescent="0.25">
      <c r="B51" t="s">
        <v>44</v>
      </c>
    </row>
    <row r="52" spans="2:2" x14ac:dyDescent="0.25">
      <c r="B52" t="s">
        <v>38</v>
      </c>
    </row>
    <row r="53" spans="2:2" x14ac:dyDescent="0.25">
      <c r="B53" t="s">
        <v>45</v>
      </c>
    </row>
    <row r="54" spans="2:2" x14ac:dyDescent="0.25">
      <c r="B54" t="s">
        <v>25</v>
      </c>
    </row>
    <row r="55" spans="2:2" x14ac:dyDescent="0.25">
      <c r="B55" t="s">
        <v>23</v>
      </c>
    </row>
  </sheetData>
  <mergeCells count="2">
    <mergeCell ref="C8:F8"/>
    <mergeCell ref="A10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CRD</vt:lpstr>
      <vt:lpstr>RCBD</vt:lpstr>
      <vt:lpstr>LSD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Youngjun Na</dc:creator>
  <cp:lastModifiedBy>Youngjun Na</cp:lastModifiedBy>
  <dcterms:created xsi:type="dcterms:W3CDTF">2017-01-16T02:21:50Z</dcterms:created>
  <dcterms:modified xsi:type="dcterms:W3CDTF">2017-01-17T02:13:56Z</dcterms:modified>
</cp:coreProperties>
</file>