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1_01_InitiativeDev_C#\SAE-101-02\"/>
    </mc:Choice>
  </mc:AlternateContent>
  <xr:revisionPtr revIDLastSave="0" documentId="8_{1AC50FD0-7606-4512-9B39-5FC4953B1382}" xr6:coauthVersionLast="47" xr6:coauthVersionMax="47" xr10:uidLastSave="{00000000-0000-0000-0000-000000000000}"/>
  <bookViews>
    <workbookView xWindow="-120" yWindow="-120" windowWidth="29040" windowHeight="15840" xr2:uid="{ECC83E61-BDD7-453B-BF8A-B4912D1A6B5C}"/>
  </bookViews>
  <sheets>
    <sheet name="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N12" i="1"/>
  <c r="N13" i="1"/>
  <c r="N11" i="1"/>
  <c r="M12" i="1"/>
  <c r="M13" i="1"/>
  <c r="M11" i="1"/>
  <c r="P13" i="1"/>
  <c r="M9" i="1"/>
  <c r="O13" i="1"/>
  <c r="G37" i="1" l="1"/>
  <c r="F38" i="1"/>
  <c r="F37" i="1"/>
  <c r="G24" i="1" l="1"/>
  <c r="G38" i="1"/>
  <c r="G35" i="1"/>
  <c r="G34" i="1"/>
  <c r="G19" i="1"/>
  <c r="G20" i="1"/>
  <c r="G21" i="1"/>
  <c r="G22" i="1"/>
  <c r="G23" i="1"/>
  <c r="F19" i="1"/>
  <c r="G25" i="1"/>
  <c r="F25" i="1"/>
  <c r="F24" i="1"/>
  <c r="C39" i="1"/>
  <c r="G36" i="1"/>
  <c r="F36" i="1"/>
  <c r="F35" i="1"/>
  <c r="F34" i="1"/>
  <c r="G33" i="1"/>
  <c r="F33" i="1"/>
  <c r="G32" i="1"/>
  <c r="F32" i="1"/>
  <c r="G31" i="1"/>
  <c r="F31" i="1"/>
  <c r="G30" i="1"/>
  <c r="F30" i="1"/>
  <c r="F23" i="1"/>
  <c r="F22" i="1"/>
  <c r="F21" i="1"/>
  <c r="F20" i="1"/>
  <c r="C26" i="1"/>
  <c r="G39" i="1" l="1"/>
  <c r="F39" i="1"/>
  <c r="G18" i="1"/>
  <c r="F18" i="1"/>
  <c r="G17" i="1"/>
  <c r="F17" i="1"/>
  <c r="G16" i="1"/>
  <c r="F16" i="1"/>
  <c r="G15" i="1"/>
  <c r="F15" i="1"/>
  <c r="F26" i="1" l="1"/>
  <c r="F12" i="1" s="1"/>
  <c r="G26" i="1"/>
  <c r="G12" i="1"/>
  <c r="F11" i="1" l="1"/>
  <c r="P12" i="1"/>
  <c r="P11" i="1"/>
  <c r="G11" i="1"/>
  <c r="O12" i="1" l="1"/>
  <c r="O11" i="1"/>
</calcChain>
</file>

<file path=xl/sharedStrings.xml><?xml version="1.0" encoding="utf-8"?>
<sst xmlns="http://schemas.openxmlformats.org/spreadsheetml/2006/main" count="73" uniqueCount="59">
  <si>
    <t>Coef</t>
  </si>
  <si>
    <t>%
 auto eval</t>
  </si>
  <si>
    <t>% réel
prof</t>
  </si>
  <si>
    <t>Note 
auto eval</t>
  </si>
  <si>
    <t>Note 
réelle</t>
  </si>
  <si>
    <t>Justificatifs</t>
  </si>
  <si>
    <t>Qualité du compte rendu : Respect format, Complétude, qualité d'expression, orthographe….</t>
  </si>
  <si>
    <t>depot 
casier</t>
  </si>
  <si>
    <t>exe + demo</t>
  </si>
  <si>
    <t>Malus : retard….</t>
  </si>
  <si>
    <t>Algos complexes avec structures répétitives (while, for …) ou récursives</t>
  </si>
  <si>
    <t>Supplément : Sons,…</t>
  </si>
  <si>
    <t>Utilisation de tableaux ou listes</t>
  </si>
  <si>
    <t>Architecture :  méthodes, classes,…</t>
  </si>
  <si>
    <t>Instructions de debug et vérification</t>
  </si>
  <si>
    <t>Jeu paramètrable : niveau de difficulté, touche,….</t>
  </si>
  <si>
    <t>Livrables /5</t>
  </si>
  <si>
    <t>Jeu /15</t>
  </si>
  <si>
    <t>Qualité de la démo en ligne</t>
  </si>
  <si>
    <t>Total /20</t>
  </si>
  <si>
    <t>Bonus : notions +</t>
  </si>
  <si>
    <t>Qualité</t>
  </si>
  <si>
    <t>Fonctionnement du jeu (avec ou sans bug)</t>
  </si>
  <si>
    <t xml:space="preserve">Redimensionnement de la fenêtre </t>
  </si>
  <si>
    <t xml:space="preserve">Algos avec structures conditionnelles (if, switch …) </t>
  </si>
  <si>
    <t>non traité</t>
  </si>
  <si>
    <t>moyen</t>
  </si>
  <si>
    <t>bien</t>
  </si>
  <si>
    <t>très bien</t>
  </si>
  <si>
    <t>insuffisant</t>
  </si>
  <si>
    <t>Partie 2</t>
  </si>
  <si>
    <t>Partie 3</t>
  </si>
  <si>
    <t xml:space="preserve">Interet et difficulté du jeu </t>
  </si>
  <si>
    <t>Partie "intelligente" contre ordi, ou ennemi intelligent</t>
  </si>
  <si>
    <t>Copie écran des affichages DEBUG à mettre en avant dans la partie 3 dans algos ou dans la partie 5</t>
  </si>
  <si>
    <t>Jeu et  livrables</t>
  </si>
  <si>
    <t>Note SAe1.01</t>
  </si>
  <si>
    <t>Note SAe1.02</t>
  </si>
  <si>
    <t>Note groupe
 auto eval</t>
  </si>
  <si>
    <t xml:space="preserve">Note groupe
</t>
  </si>
  <si>
    <t>Nb étudiants</t>
  </si>
  <si>
    <t>Veuillez remplir les cases oranges clairs avec des valeurs comprises entre 0 et 100. Exemple :</t>
  </si>
  <si>
    <t>Attention : le total doit être égal à100</t>
  </si>
  <si>
    <t xml:space="preserve">% de travail attendu </t>
  </si>
  <si>
    <t>Total des %</t>
  </si>
  <si>
    <t>% de travail reel</t>
  </si>
  <si>
    <t>Jeu 
et livrables</t>
  </si>
  <si>
    <t>COEFF (%)</t>
  </si>
  <si>
    <t xml:space="preserve"> compte rendu</t>
  </si>
  <si>
    <t>Note finale</t>
  </si>
  <si>
    <t>Nommage, constantes</t>
  </si>
  <si>
    <t>Dialog communicantes ou multi fenêtres avec respect de l'archi</t>
  </si>
  <si>
    <t>Code non redondant  et lisibilité</t>
  </si>
  <si>
    <t>Nom</t>
  </si>
  <si>
    <t xml:space="preserve"> étudiant 1</t>
  </si>
  <si>
    <t xml:space="preserve"> étudiant 2</t>
  </si>
  <si>
    <t xml:space="preserve"> étudiant 3</t>
  </si>
  <si>
    <t>Note par étudiant</t>
  </si>
  <si>
    <t>Veuillez remplir les cases surlignées pour avoir les notes individuelles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</si>
</sst>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8" xfId="0" applyFont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5" fillId="0" borderId="0" xfId="0" applyFont="1" applyProtection="1"/>
    <xf numFmtId="0" fontId="1" fillId="4" borderId="5" xfId="0" quotePrefix="1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8" xfId="0" applyFont="1" applyFill="1" applyBorder="1" applyAlignment="1" applyProtection="1">
      <alignment horizontal="center" vertical="center"/>
    </xf>
    <xf numFmtId="0" fontId="1" fillId="6" borderId="6" xfId="0" applyFont="1" applyFill="1" applyBorder="1" applyAlignment="1" applyProtection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</xf>
    <xf numFmtId="0" fontId="1" fillId="6" borderId="22" xfId="0" applyFont="1" applyFill="1" applyBorder="1" applyAlignment="1" applyProtection="1">
      <alignment horizontal="center" vertical="center"/>
    </xf>
    <xf numFmtId="0" fontId="1" fillId="6" borderId="23" xfId="0" applyFont="1" applyFill="1" applyBorder="1" applyAlignment="1" applyProtection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 wrapText="1"/>
    </xf>
    <xf numFmtId="0" fontId="3" fillId="6" borderId="28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1" fillId="6" borderId="5" xfId="0" applyFont="1" applyFill="1" applyBorder="1" applyAlignment="1" applyProtection="1">
      <alignment horizontal="center" vertical="center"/>
    </xf>
    <xf numFmtId="0" fontId="4" fillId="0" borderId="30" xfId="0" applyFont="1" applyBorder="1" applyAlignment="1" applyProtection="1">
      <alignment horizontal="left" vertical="center" wrapText="1"/>
    </xf>
    <xf numFmtId="0" fontId="3" fillId="6" borderId="8" xfId="0" applyFont="1" applyFill="1" applyBorder="1" applyAlignment="1" applyProtection="1">
      <alignment horizontal="center" vertical="center"/>
    </xf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wrapText="1"/>
    </xf>
    <xf numFmtId="0" fontId="1" fillId="0" borderId="0" xfId="0" applyFont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0" fontId="3" fillId="4" borderId="28" xfId="0" applyFont="1" applyFill="1" applyBorder="1" applyAlignment="1" applyProtection="1">
      <alignment horizontal="center" vertical="center" wrapText="1"/>
      <protection locked="0"/>
    </xf>
    <xf numFmtId="0" fontId="3" fillId="8" borderId="0" xfId="0" applyFont="1" applyFill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0" fontId="1" fillId="8" borderId="0" xfId="0" applyFont="1" applyFill="1" applyAlignment="1" applyProtection="1">
      <alignment horizontal="left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</xf>
    <xf numFmtId="0" fontId="3" fillId="0" borderId="27" xfId="0" applyFont="1" applyBorder="1" applyAlignment="1" applyProtection="1">
      <alignment horizontal="left"/>
    </xf>
    <xf numFmtId="0" fontId="3" fillId="0" borderId="28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left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/>
    </xf>
    <xf numFmtId="0" fontId="1" fillId="0" borderId="5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15" xfId="0" applyFont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center" vertical="center"/>
    </xf>
    <xf numFmtId="0" fontId="4" fillId="3" borderId="30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left" vertical="center" wrapText="1"/>
    </xf>
    <xf numFmtId="0" fontId="3" fillId="5" borderId="1" xfId="0" applyFont="1" applyFill="1" applyBorder="1" applyAlignment="1" applyProtection="1">
      <alignment horizontal="left" wrapText="1"/>
    </xf>
    <xf numFmtId="0" fontId="3" fillId="6" borderId="1" xfId="0" applyFont="1" applyFill="1" applyBorder="1" applyAlignment="1" applyProtection="1">
      <alignment horizontal="left" wrapText="1"/>
    </xf>
    <xf numFmtId="0" fontId="1" fillId="5" borderId="1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/>
    </xf>
    <xf numFmtId="0" fontId="3" fillId="8" borderId="1" xfId="0" applyFont="1" applyFill="1" applyBorder="1" applyAlignment="1" applyProtection="1">
      <alignment horizontal="left"/>
    </xf>
    <xf numFmtId="17" fontId="1" fillId="0" borderId="0" xfId="0" applyNumberFormat="1" applyFont="1" applyAlignment="1" applyProtection="1">
      <alignment horizontal="left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3" fillId="8" borderId="0" xfId="0" applyFont="1" applyFill="1" applyBorder="1" applyAlignment="1" applyProtection="1">
      <alignment horizontal="left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</xf>
    <xf numFmtId="0" fontId="3" fillId="0" borderId="32" xfId="0" applyFont="1" applyBorder="1" applyAlignment="1" applyProtection="1">
      <alignment horizontal="left"/>
    </xf>
    <xf numFmtId="0" fontId="3" fillId="7" borderId="32" xfId="0" applyFont="1" applyFill="1" applyBorder="1" applyAlignment="1" applyProtection="1">
      <alignment horizontal="left"/>
    </xf>
    <xf numFmtId="0" fontId="3" fillId="0" borderId="2" xfId="0" applyFont="1" applyBorder="1" applyAlignment="1" applyProtection="1">
      <alignment horizontal="left"/>
      <protection locked="0"/>
    </xf>
    <xf numFmtId="0" fontId="3" fillId="9" borderId="0" xfId="0" applyFont="1" applyFill="1" applyAlignment="1" applyProtection="1">
      <alignment horizontal="left"/>
      <protection locked="0"/>
    </xf>
    <xf numFmtId="0" fontId="1" fillId="9" borderId="1" xfId="0" applyFont="1" applyFill="1" applyBorder="1" applyAlignment="1" applyProtection="1">
      <alignment horizontal="left"/>
      <protection locked="0"/>
    </xf>
    <xf numFmtId="0" fontId="3" fillId="9" borderId="1" xfId="0" applyFont="1" applyFill="1" applyBorder="1" applyAlignment="1" applyProtection="1">
      <alignment horizontal="left"/>
      <protection locked="0"/>
    </xf>
    <xf numFmtId="0" fontId="1" fillId="9" borderId="0" xfId="0" applyFont="1" applyFill="1" applyAlignment="1" applyProtection="1">
      <alignment horizontal="left"/>
      <protection locked="0"/>
    </xf>
    <xf numFmtId="0" fontId="1" fillId="0" borderId="33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FD73-B8BC-40DB-A3EC-189BC376AEC3}">
  <sheetPr>
    <pageSetUpPr fitToPage="1"/>
  </sheetPr>
  <dimension ref="A1:Q40"/>
  <sheetViews>
    <sheetView tabSelected="1" topLeftCell="A10" zoomScale="69" workbookViewId="0">
      <selection activeCell="D21" sqref="D21"/>
    </sheetView>
  </sheetViews>
  <sheetFormatPr baseColWidth="10" defaultColWidth="10.85546875" defaultRowHeight="15.75" x14ac:dyDescent="0.25"/>
  <cols>
    <col min="1" max="1" width="11.85546875" style="28" bestFit="1" customWidth="1"/>
    <col min="2" max="2" width="90.140625" style="28" bestFit="1" customWidth="1"/>
    <col min="3" max="3" width="13.42578125" style="28" customWidth="1"/>
    <col min="4" max="4" width="13.7109375" style="28" customWidth="1"/>
    <col min="5" max="5" width="10.85546875" style="28"/>
    <col min="6" max="7" width="15.7109375" style="28" customWidth="1"/>
    <col min="8" max="8" width="10.85546875" style="28"/>
    <col min="9" max="9" width="25.42578125" style="28" bestFit="1" customWidth="1"/>
    <col min="10" max="10" width="18.85546875" style="28" customWidth="1"/>
    <col min="11" max="11" width="15.85546875" style="28" customWidth="1"/>
    <col min="12" max="14" width="15.5703125" style="28" customWidth="1"/>
    <col min="15" max="15" width="20.85546875" style="28" customWidth="1"/>
    <col min="16" max="16" width="14.140625" style="28" customWidth="1"/>
    <col min="17" max="16384" width="10.85546875" style="28"/>
  </cols>
  <sheetData>
    <row r="1" spans="1:17" x14ac:dyDescent="0.25">
      <c r="B1" s="29" t="s">
        <v>41</v>
      </c>
      <c r="C1" s="30"/>
      <c r="D1" s="30"/>
      <c r="E1" s="30"/>
    </row>
    <row r="2" spans="1:17" x14ac:dyDescent="0.25">
      <c r="B2" s="31">
        <v>0</v>
      </c>
      <c r="C2" s="31" t="s">
        <v>25</v>
      </c>
    </row>
    <row r="3" spans="1:17" x14ac:dyDescent="0.25">
      <c r="B3" s="31">
        <v>25</v>
      </c>
      <c r="C3" s="31" t="s">
        <v>29</v>
      </c>
    </row>
    <row r="4" spans="1:17" x14ac:dyDescent="0.25">
      <c r="B4" s="31">
        <v>50</v>
      </c>
      <c r="C4" s="31" t="s">
        <v>26</v>
      </c>
    </row>
    <row r="5" spans="1:17" x14ac:dyDescent="0.25">
      <c r="B5" s="31">
        <v>75</v>
      </c>
      <c r="C5" s="31" t="s">
        <v>27</v>
      </c>
    </row>
    <row r="6" spans="1:17" x14ac:dyDescent="0.25">
      <c r="B6" s="31">
        <v>100</v>
      </c>
      <c r="C6" s="31" t="s">
        <v>28</v>
      </c>
    </row>
    <row r="7" spans="1:17" x14ac:dyDescent="0.25">
      <c r="J7" s="78" t="s">
        <v>58</v>
      </c>
      <c r="K7" s="81"/>
      <c r="L7" s="81"/>
      <c r="M7" s="81"/>
    </row>
    <row r="8" spans="1:17" x14ac:dyDescent="0.25">
      <c r="J8" s="73"/>
      <c r="L8" s="31" t="s">
        <v>40</v>
      </c>
      <c r="M8" s="74" t="s">
        <v>43</v>
      </c>
      <c r="N8" s="74"/>
      <c r="O8" s="43"/>
      <c r="P8" s="43"/>
    </row>
    <row r="9" spans="1:17" x14ac:dyDescent="0.25">
      <c r="C9" s="8"/>
      <c r="D9" s="83" t="s">
        <v>47</v>
      </c>
      <c r="E9" s="84"/>
      <c r="F9" s="43"/>
      <c r="G9" s="43"/>
      <c r="H9" s="43"/>
      <c r="L9" s="80"/>
      <c r="M9" s="75" t="e">
        <f>ROUND(100/L9,1)</f>
        <v>#DIV/0!</v>
      </c>
      <c r="N9" s="76"/>
      <c r="O9" s="43"/>
      <c r="P9" s="43"/>
    </row>
    <row r="10" spans="1:17" ht="33" x14ac:dyDescent="0.35">
      <c r="B10" s="33"/>
      <c r="C10" s="8"/>
      <c r="D10" s="27" t="s">
        <v>46</v>
      </c>
      <c r="E10" s="26" t="s">
        <v>21</v>
      </c>
      <c r="F10" s="63" t="s">
        <v>38</v>
      </c>
      <c r="G10" s="64" t="s">
        <v>39</v>
      </c>
      <c r="H10" s="43"/>
      <c r="J10" s="73" t="s">
        <v>57</v>
      </c>
      <c r="K10" s="31" t="s">
        <v>53</v>
      </c>
      <c r="L10" s="77" t="s">
        <v>45</v>
      </c>
      <c r="M10" s="63" t="s">
        <v>36</v>
      </c>
      <c r="N10" s="63" t="s">
        <v>37</v>
      </c>
      <c r="O10" s="64" t="s">
        <v>36</v>
      </c>
      <c r="P10" s="64" t="s">
        <v>37</v>
      </c>
    </row>
    <row r="11" spans="1:17" ht="21" x14ac:dyDescent="0.35">
      <c r="B11" s="72"/>
      <c r="C11" s="25" t="s">
        <v>36</v>
      </c>
      <c r="D11" s="26">
        <v>60</v>
      </c>
      <c r="E11" s="26">
        <v>40</v>
      </c>
      <c r="F11" s="65">
        <f>ROUND((D11*$F$26+E11*$F$39)/100,1)</f>
        <v>15.2</v>
      </c>
      <c r="G11" s="66">
        <f>ROUND((D11*$G$26+E11*$G$39)/100,1)</f>
        <v>0</v>
      </c>
      <c r="H11" s="7"/>
      <c r="J11" s="32" t="s">
        <v>54</v>
      </c>
      <c r="K11" s="79"/>
      <c r="L11" s="79"/>
      <c r="M11" s="63">
        <f>IF(L11=0,0,ROUND($F$11*(1+((L11-$M$9)/100)),1))</f>
        <v>0</v>
      </c>
      <c r="N11" s="63">
        <f>IF(L11=0,0,ROUND($F$12*(1+((L11-$M$9)/100)),1))</f>
        <v>0</v>
      </c>
      <c r="O11" s="64">
        <f>IF(L11=0,0,ROUND($G$11*(1+((L11-$M$9)/100)),1))</f>
        <v>0</v>
      </c>
      <c r="P11" s="64">
        <f>IF(L11=0,0,ROUND($G$12*(1+((L11-$M$9)/100)),1))</f>
        <v>0</v>
      </c>
    </row>
    <row r="12" spans="1:17" x14ac:dyDescent="0.25">
      <c r="B12" s="43"/>
      <c r="C12" s="25" t="s">
        <v>37</v>
      </c>
      <c r="D12" s="26">
        <v>40</v>
      </c>
      <c r="E12" s="26">
        <v>60</v>
      </c>
      <c r="F12" s="65">
        <f>ROUND((D12*$F$26+E12*$F$39)/100,1)</f>
        <v>15.6</v>
      </c>
      <c r="G12" s="66">
        <f>ROUND((D12*$G$26+E12*$G$39)/100,1)</f>
        <v>0</v>
      </c>
      <c r="H12" s="43"/>
      <c r="J12" s="32" t="s">
        <v>55</v>
      </c>
      <c r="K12" s="79"/>
      <c r="L12" s="79"/>
      <c r="M12" s="63">
        <f t="shared" ref="M12:M13" si="0">IF(L12=0,0,ROUND($F$11*(1+((L12-$M$9)/100)),1))</f>
        <v>0</v>
      </c>
      <c r="N12" s="63">
        <f t="shared" ref="N12:N13" si="1">IF(L12=0,0,ROUND($F$12*(1+((L12-$M$9)/100)),1))</f>
        <v>0</v>
      </c>
      <c r="O12" s="64">
        <f>IF(L12=0,0,ROUND($G$11*(1+((L12-$M$9)/100)),1))</f>
        <v>0</v>
      </c>
      <c r="P12" s="64">
        <f>IF(L12=0,0,ROUND($G$12*(1+((L12-$M$9)/100)),1))</f>
        <v>0</v>
      </c>
    </row>
    <row r="13" spans="1:17" ht="16.5" thickBot="1" x14ac:dyDescent="0.3">
      <c r="B13" s="43"/>
      <c r="C13" s="43"/>
      <c r="D13" s="43"/>
      <c r="E13" s="43"/>
      <c r="F13" s="43"/>
      <c r="G13" s="43"/>
      <c r="H13" s="43"/>
      <c r="J13" s="32" t="s">
        <v>56</v>
      </c>
      <c r="K13" s="79"/>
      <c r="L13" s="79"/>
      <c r="M13" s="63">
        <f t="shared" si="0"/>
        <v>0</v>
      </c>
      <c r="N13" s="63">
        <f t="shared" si="1"/>
        <v>0</v>
      </c>
      <c r="O13" s="64">
        <f>IF(L13=0,0,ROUND($G$11*(1+((L13-33)/100)),1))</f>
        <v>0</v>
      </c>
      <c r="P13" s="64">
        <f>IF(L13=0,0,ROUND($G$12*(1+((L13-$M$9)/100)),1))</f>
        <v>0</v>
      </c>
    </row>
    <row r="14" spans="1:17" ht="32.25" thickBot="1" x14ac:dyDescent="0.3">
      <c r="B14" s="44" t="s">
        <v>35</v>
      </c>
      <c r="C14" s="45" t="s">
        <v>0</v>
      </c>
      <c r="D14" s="35" t="s">
        <v>1</v>
      </c>
      <c r="E14" s="36" t="s">
        <v>2</v>
      </c>
      <c r="F14" s="19" t="s">
        <v>3</v>
      </c>
      <c r="G14" s="20" t="s">
        <v>4</v>
      </c>
      <c r="H14" s="69" t="s">
        <v>5</v>
      </c>
      <c r="K14" s="32" t="s">
        <v>44</v>
      </c>
      <c r="L14" s="67">
        <f>ROUND(L11+L12+L13,0)</f>
        <v>0</v>
      </c>
      <c r="M14" s="70"/>
      <c r="N14" s="70"/>
      <c r="O14" s="37" t="s">
        <v>42</v>
      </c>
      <c r="P14" s="38"/>
      <c r="Q14" s="39"/>
    </row>
    <row r="15" spans="1:17" ht="24.95" customHeight="1" x14ac:dyDescent="0.25">
      <c r="A15" s="93" t="s">
        <v>16</v>
      </c>
      <c r="B15" s="46" t="s">
        <v>6</v>
      </c>
      <c r="C15" s="47">
        <v>3</v>
      </c>
      <c r="D15" s="40">
        <v>100</v>
      </c>
      <c r="E15" s="9"/>
      <c r="F15" s="11">
        <f t="shared" ref="F15:F23" si="2">D15*C15/100</f>
        <v>3</v>
      </c>
      <c r="G15" s="13">
        <f>E15*C15/100</f>
        <v>0</v>
      </c>
      <c r="H15" s="95" t="s">
        <v>7</v>
      </c>
    </row>
    <row r="16" spans="1:17" ht="24.95" customHeight="1" thickBot="1" x14ac:dyDescent="0.3">
      <c r="A16" s="94"/>
      <c r="B16" s="48" t="s">
        <v>18</v>
      </c>
      <c r="C16" s="49">
        <v>2</v>
      </c>
      <c r="D16" s="41"/>
      <c r="E16" s="3"/>
      <c r="F16" s="12">
        <f t="shared" si="2"/>
        <v>0</v>
      </c>
      <c r="G16" s="14">
        <f t="shared" ref="G16:G23" si="3">E16*C16/100</f>
        <v>0</v>
      </c>
      <c r="H16" s="96"/>
      <c r="O16" s="34"/>
    </row>
    <row r="17" spans="1:15" ht="24.95" customHeight="1" x14ac:dyDescent="0.25">
      <c r="A17" s="97" t="s">
        <v>17</v>
      </c>
      <c r="B17" s="50" t="s">
        <v>22</v>
      </c>
      <c r="C17" s="51">
        <v>3</v>
      </c>
      <c r="D17" s="40">
        <v>100</v>
      </c>
      <c r="E17" s="2"/>
      <c r="F17" s="11">
        <f t="shared" si="2"/>
        <v>3</v>
      </c>
      <c r="G17" s="15">
        <f t="shared" si="3"/>
        <v>0</v>
      </c>
      <c r="H17" s="100" t="s">
        <v>8</v>
      </c>
      <c r="L17" s="68"/>
      <c r="M17" s="68"/>
      <c r="N17" s="68"/>
    </row>
    <row r="18" spans="1:15" ht="24.95" customHeight="1" x14ac:dyDescent="0.25">
      <c r="A18" s="98"/>
      <c r="B18" s="52" t="s">
        <v>32</v>
      </c>
      <c r="C18" s="53">
        <v>4</v>
      </c>
      <c r="D18" s="42">
        <v>80</v>
      </c>
      <c r="E18" s="4"/>
      <c r="F18" s="10">
        <f t="shared" si="2"/>
        <v>3.2</v>
      </c>
      <c r="G18" s="16">
        <f t="shared" si="3"/>
        <v>0</v>
      </c>
      <c r="H18" s="101"/>
      <c r="O18" s="34"/>
    </row>
    <row r="19" spans="1:15" ht="24.95" customHeight="1" x14ac:dyDescent="0.25">
      <c r="A19" s="98"/>
      <c r="B19" s="52" t="s">
        <v>33</v>
      </c>
      <c r="C19" s="53">
        <v>2</v>
      </c>
      <c r="D19" s="42">
        <v>80</v>
      </c>
      <c r="E19" s="4"/>
      <c r="F19" s="10">
        <f t="shared" si="2"/>
        <v>1.6</v>
      </c>
      <c r="G19" s="16">
        <f t="shared" si="3"/>
        <v>0</v>
      </c>
      <c r="H19" s="101"/>
    </row>
    <row r="20" spans="1:15" ht="24.95" customHeight="1" x14ac:dyDescent="0.25">
      <c r="A20" s="98"/>
      <c r="B20" s="52" t="s">
        <v>15</v>
      </c>
      <c r="C20" s="53">
        <v>2</v>
      </c>
      <c r="D20" s="42">
        <v>75</v>
      </c>
      <c r="E20" s="4"/>
      <c r="F20" s="10">
        <f t="shared" si="2"/>
        <v>1.5</v>
      </c>
      <c r="G20" s="16">
        <f t="shared" si="3"/>
        <v>0</v>
      </c>
      <c r="H20" s="101"/>
    </row>
    <row r="21" spans="1:15" ht="24.95" customHeight="1" x14ac:dyDescent="0.25">
      <c r="A21" s="98"/>
      <c r="B21" s="52" t="s">
        <v>51</v>
      </c>
      <c r="C21" s="53">
        <v>2</v>
      </c>
      <c r="D21" s="42">
        <v>50</v>
      </c>
      <c r="E21" s="4"/>
      <c r="F21" s="10">
        <f t="shared" si="2"/>
        <v>1</v>
      </c>
      <c r="G21" s="16">
        <f t="shared" si="3"/>
        <v>0</v>
      </c>
      <c r="H21" s="101"/>
    </row>
    <row r="22" spans="1:15" ht="24.95" customHeight="1" x14ac:dyDescent="0.25">
      <c r="A22" s="98"/>
      <c r="B22" s="52" t="s">
        <v>11</v>
      </c>
      <c r="C22" s="53">
        <v>1</v>
      </c>
      <c r="D22" s="42">
        <v>100</v>
      </c>
      <c r="E22" s="4"/>
      <c r="F22" s="10">
        <f t="shared" si="2"/>
        <v>1</v>
      </c>
      <c r="G22" s="16">
        <f t="shared" si="3"/>
        <v>0</v>
      </c>
      <c r="H22" s="101"/>
    </row>
    <row r="23" spans="1:15" ht="24.95" customHeight="1" thickBot="1" x14ac:dyDescent="0.3">
      <c r="A23" s="99"/>
      <c r="B23" s="54" t="s">
        <v>23</v>
      </c>
      <c r="C23" s="55">
        <v>1</v>
      </c>
      <c r="D23" s="41">
        <v>0</v>
      </c>
      <c r="E23" s="5"/>
      <c r="F23" s="12">
        <f t="shared" si="2"/>
        <v>0</v>
      </c>
      <c r="G23" s="16">
        <f t="shared" si="3"/>
        <v>0</v>
      </c>
      <c r="H23" s="102"/>
    </row>
    <row r="24" spans="1:15" ht="24.95" customHeight="1" x14ac:dyDescent="0.25">
      <c r="A24" s="97" t="s">
        <v>19</v>
      </c>
      <c r="B24" s="56" t="s">
        <v>9</v>
      </c>
      <c r="C24" s="57"/>
      <c r="D24" s="40"/>
      <c r="E24" s="2"/>
      <c r="F24" s="11">
        <f>D24</f>
        <v>0</v>
      </c>
      <c r="G24" s="13">
        <f>E24</f>
        <v>0</v>
      </c>
      <c r="H24" s="103"/>
    </row>
    <row r="25" spans="1:15" ht="24.95" customHeight="1" x14ac:dyDescent="0.25">
      <c r="A25" s="98"/>
      <c r="B25" s="58" t="s">
        <v>20</v>
      </c>
      <c r="C25" s="59"/>
      <c r="D25" s="42"/>
      <c r="E25" s="6"/>
      <c r="F25" s="10">
        <f>D25</f>
        <v>0</v>
      </c>
      <c r="G25" s="17">
        <f>E25</f>
        <v>0</v>
      </c>
      <c r="H25" s="104"/>
    </row>
    <row r="26" spans="1:15" ht="24.95" customHeight="1" thickBot="1" x14ac:dyDescent="0.3">
      <c r="A26" s="99"/>
      <c r="B26" s="48" t="s">
        <v>49</v>
      </c>
      <c r="C26" s="1">
        <f>SUM(C15:C23)</f>
        <v>20</v>
      </c>
      <c r="D26" s="41"/>
      <c r="E26" s="3"/>
      <c r="F26" s="12">
        <f>SUM(F15:F25)</f>
        <v>14.299999999999999</v>
      </c>
      <c r="G26" s="14">
        <f>SUM(G15:G25)</f>
        <v>0</v>
      </c>
      <c r="H26" s="105"/>
    </row>
    <row r="27" spans="1:15" ht="24.95" customHeight="1" x14ac:dyDescent="0.25">
      <c r="B27" s="43"/>
      <c r="C27" s="43"/>
      <c r="F27" s="43"/>
      <c r="G27" s="43"/>
    </row>
    <row r="28" spans="1:15" ht="16.5" thickBot="1" x14ac:dyDescent="0.3">
      <c r="B28" s="43"/>
      <c r="C28" s="43"/>
      <c r="F28" s="43"/>
      <c r="G28" s="43"/>
    </row>
    <row r="29" spans="1:15" ht="39.950000000000003" customHeight="1" thickBot="1" x14ac:dyDescent="0.3">
      <c r="B29" s="44" t="s">
        <v>21</v>
      </c>
      <c r="C29" s="45" t="s">
        <v>0</v>
      </c>
      <c r="D29" s="35" t="s">
        <v>1</v>
      </c>
      <c r="E29" s="36" t="s">
        <v>2</v>
      </c>
      <c r="F29" s="19" t="s">
        <v>3</v>
      </c>
      <c r="G29" s="20" t="s">
        <v>4</v>
      </c>
      <c r="H29" s="69" t="s">
        <v>5</v>
      </c>
    </row>
    <row r="30" spans="1:15" ht="24.95" customHeight="1" x14ac:dyDescent="0.25">
      <c r="B30" s="21" t="s">
        <v>50</v>
      </c>
      <c r="C30" s="51">
        <v>3</v>
      </c>
      <c r="D30" s="40">
        <v>100</v>
      </c>
      <c r="E30" s="4"/>
      <c r="F30" s="11">
        <f t="shared" ref="F30:F36" si="4">D30*C30/100</f>
        <v>3</v>
      </c>
      <c r="G30" s="22">
        <f>E30*C30/100</f>
        <v>0</v>
      </c>
      <c r="H30" s="87" t="s">
        <v>30</v>
      </c>
      <c r="I30" s="82" t="s">
        <v>48</v>
      </c>
    </row>
    <row r="31" spans="1:15" ht="24.95" customHeight="1" x14ac:dyDescent="0.25">
      <c r="B31" s="23" t="s">
        <v>13</v>
      </c>
      <c r="C31" s="53">
        <v>3</v>
      </c>
      <c r="D31" s="42">
        <v>100</v>
      </c>
      <c r="E31" s="4"/>
      <c r="F31" s="10">
        <f t="shared" si="4"/>
        <v>3</v>
      </c>
      <c r="G31" s="18">
        <f t="shared" ref="G31:G35" si="5">E31*C31/100</f>
        <v>0</v>
      </c>
      <c r="H31" s="88"/>
      <c r="I31" s="82"/>
    </row>
    <row r="32" spans="1:15" ht="24.95" customHeight="1" x14ac:dyDescent="0.25">
      <c r="B32" s="23" t="s">
        <v>52</v>
      </c>
      <c r="C32" s="53">
        <v>3</v>
      </c>
      <c r="D32" s="42">
        <v>50</v>
      </c>
      <c r="E32" s="4"/>
      <c r="F32" s="10">
        <f>D32*C34/100</f>
        <v>1.5</v>
      </c>
      <c r="G32" s="18">
        <f>E32*C34/100</f>
        <v>0</v>
      </c>
      <c r="H32" s="89"/>
      <c r="I32" s="82"/>
    </row>
    <row r="33" spans="2:9" ht="24.95" customHeight="1" x14ac:dyDescent="0.25">
      <c r="B33" s="23" t="s">
        <v>24</v>
      </c>
      <c r="C33" s="53">
        <v>2</v>
      </c>
      <c r="D33" s="42">
        <v>100</v>
      </c>
      <c r="E33" s="4"/>
      <c r="F33" s="10">
        <f t="shared" si="4"/>
        <v>2</v>
      </c>
      <c r="G33" s="18">
        <f t="shared" si="5"/>
        <v>0</v>
      </c>
      <c r="H33" s="90" t="s">
        <v>31</v>
      </c>
      <c r="I33" s="82"/>
    </row>
    <row r="34" spans="2:9" ht="24.95" customHeight="1" x14ac:dyDescent="0.25">
      <c r="B34" s="23" t="s">
        <v>12</v>
      </c>
      <c r="C34" s="53">
        <v>3</v>
      </c>
      <c r="D34" s="42">
        <v>100</v>
      </c>
      <c r="E34" s="4"/>
      <c r="F34" s="10">
        <f>D34*C32/100</f>
        <v>3</v>
      </c>
      <c r="G34" s="18">
        <f>E34*C32/100</f>
        <v>0</v>
      </c>
      <c r="H34" s="91"/>
      <c r="I34" s="82"/>
    </row>
    <row r="35" spans="2:9" ht="24.95" customHeight="1" x14ac:dyDescent="0.25">
      <c r="B35" s="23" t="s">
        <v>10</v>
      </c>
      <c r="C35" s="53">
        <v>4</v>
      </c>
      <c r="D35" s="42">
        <v>50</v>
      </c>
      <c r="E35" s="4"/>
      <c r="F35" s="10">
        <f t="shared" si="4"/>
        <v>2</v>
      </c>
      <c r="G35" s="18">
        <f t="shared" si="5"/>
        <v>0</v>
      </c>
      <c r="H35" s="92"/>
      <c r="I35" s="82"/>
    </row>
    <row r="36" spans="2:9" ht="24.95" customHeight="1" x14ac:dyDescent="0.25">
      <c r="B36" s="23" t="s">
        <v>14</v>
      </c>
      <c r="C36" s="53">
        <v>2</v>
      </c>
      <c r="D36" s="42">
        <v>100</v>
      </c>
      <c r="E36" s="4"/>
      <c r="F36" s="10">
        <f t="shared" si="4"/>
        <v>2</v>
      </c>
      <c r="G36" s="18">
        <f t="shared" ref="G36" si="6">E36*C36/100</f>
        <v>0</v>
      </c>
      <c r="H36" s="71" t="s">
        <v>34</v>
      </c>
    </row>
    <row r="37" spans="2:9" ht="24.95" customHeight="1" x14ac:dyDescent="0.25">
      <c r="B37" s="60" t="s">
        <v>9</v>
      </c>
      <c r="C37" s="61"/>
      <c r="D37" s="42"/>
      <c r="E37" s="4"/>
      <c r="F37" s="10">
        <f>D37</f>
        <v>0</v>
      </c>
      <c r="G37" s="18">
        <f>E37</f>
        <v>0</v>
      </c>
      <c r="H37" s="85"/>
    </row>
    <row r="38" spans="2:9" ht="24.95" customHeight="1" x14ac:dyDescent="0.25">
      <c r="B38" s="60" t="s">
        <v>20</v>
      </c>
      <c r="C38" s="61"/>
      <c r="D38" s="42"/>
      <c r="E38" s="4"/>
      <c r="F38" s="10">
        <f>D38</f>
        <v>0</v>
      </c>
      <c r="G38" s="18">
        <f>E38</f>
        <v>0</v>
      </c>
      <c r="H38" s="85"/>
    </row>
    <row r="39" spans="2:9" ht="24.95" customHeight="1" thickBot="1" x14ac:dyDescent="0.3">
      <c r="B39" s="62" t="s">
        <v>49</v>
      </c>
      <c r="C39" s="1">
        <f>SUM(C30:C36)</f>
        <v>20</v>
      </c>
      <c r="D39" s="41"/>
      <c r="E39" s="3"/>
      <c r="F39" s="12">
        <f>SUM(F30:F38)</f>
        <v>16.5</v>
      </c>
      <c r="G39" s="24">
        <f>SUM(G30:G38)</f>
        <v>0</v>
      </c>
      <c r="H39" s="86"/>
    </row>
    <row r="40" spans="2:9" x14ac:dyDescent="0.25">
      <c r="F40" s="43"/>
      <c r="G40" s="43"/>
    </row>
  </sheetData>
  <sheetProtection algorithmName="SHA-512" hashValue="jvJ/3vPRXLIVsSaRBv/wKu38Frlpb+rnbQR3lH/7Fq8WT2Bmxp5isHBa55N//9pUMGQVMlbUfHxbddQupDlsOw==" saltValue="TobFCiw9iStO+UwWDtCevg==" spinCount="100000" sheet="1" objects="1" scenarios="1" insertColumns="0" insertRows="0"/>
  <mergeCells count="11">
    <mergeCell ref="A15:A16"/>
    <mergeCell ref="H15:H16"/>
    <mergeCell ref="A17:A23"/>
    <mergeCell ref="A24:A26"/>
    <mergeCell ref="H17:H23"/>
    <mergeCell ref="H24:H26"/>
    <mergeCell ref="I30:I35"/>
    <mergeCell ref="D9:E9"/>
    <mergeCell ref="H37:H39"/>
    <mergeCell ref="H30:H32"/>
    <mergeCell ref="H33:H35"/>
  </mergeCells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Tristan GASTALDY</cp:lastModifiedBy>
  <cp:lastPrinted>2024-01-12T12:22:59Z</cp:lastPrinted>
  <dcterms:created xsi:type="dcterms:W3CDTF">2024-01-09T07:28:22Z</dcterms:created>
  <dcterms:modified xsi:type="dcterms:W3CDTF">2024-12-18T13:13:57Z</dcterms:modified>
</cp:coreProperties>
</file>