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70" windowHeight="2925" tabRatio="503" firstSheet="2" activeTab="2"/>
  </bookViews>
  <sheets>
    <sheet name="datasets" sheetId="2" r:id="rId1"/>
    <sheet name="1119-224829_svc" sheetId="1" r:id="rId2"/>
    <sheet name="scaling methods" sheetId="3" r:id="rId3"/>
    <sheet name="computation co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E18" i="4"/>
  <c r="E5" i="4"/>
  <c r="K3" i="4" l="1"/>
  <c r="K4" i="4"/>
  <c r="K5" i="4"/>
  <c r="K6" i="4"/>
  <c r="K11" i="4"/>
  <c r="K12" i="4"/>
  <c r="K13" i="4"/>
  <c r="K15" i="4"/>
  <c r="H3" i="4"/>
  <c r="H4" i="4"/>
  <c r="H9" i="4" s="1"/>
  <c r="H5" i="4"/>
  <c r="H6" i="4"/>
  <c r="H11" i="4"/>
  <c r="H12" i="4"/>
  <c r="H13" i="4"/>
  <c r="H14" i="4"/>
  <c r="H15" i="4"/>
  <c r="E3" i="4"/>
  <c r="E4" i="4"/>
  <c r="E6" i="4"/>
  <c r="E9" i="4" s="1"/>
  <c r="E11" i="4"/>
  <c r="E12" i="4"/>
  <c r="E13" i="4"/>
  <c r="E14" i="4"/>
  <c r="E15" i="4"/>
  <c r="K2" i="4"/>
  <c r="H2" i="4"/>
  <c r="E2" i="4"/>
  <c r="K9" i="4" l="1"/>
  <c r="K18" i="4"/>
  <c r="H18" i="4"/>
  <c r="G3" i="1"/>
  <c r="G2" i="1"/>
  <c r="C3" i="1"/>
  <c r="C2" i="1"/>
  <c r="E3" i="1"/>
  <c r="E2" i="1"/>
  <c r="H20" i="2" l="1"/>
  <c r="G20" i="2"/>
  <c r="H19" i="2"/>
  <c r="G19" i="2"/>
  <c r="H18" i="2"/>
  <c r="G18" i="2"/>
  <c r="H17" i="2"/>
  <c r="G17" i="2"/>
  <c r="F20" i="2"/>
  <c r="E20" i="2"/>
  <c r="F19" i="2"/>
  <c r="E19" i="2"/>
  <c r="F18" i="2"/>
  <c r="E18" i="2"/>
  <c r="F17" i="2"/>
  <c r="E17" i="2"/>
  <c r="D20" i="2"/>
  <c r="D19" i="2"/>
  <c r="C20" i="2"/>
  <c r="C19" i="2"/>
  <c r="D18" i="2"/>
  <c r="C18" i="2"/>
  <c r="D17" i="2"/>
  <c r="C17" i="2"/>
  <c r="E42" i="2"/>
  <c r="C42" i="2"/>
  <c r="E45" i="2" s="1"/>
  <c r="E44" i="2" s="1"/>
  <c r="K45" i="2" s="1"/>
  <c r="E38" i="2"/>
  <c r="E41" i="2" s="1"/>
  <c r="E40" i="2" s="1"/>
  <c r="K41" i="2" s="1"/>
  <c r="C38" i="2"/>
  <c r="E34" i="2"/>
  <c r="C34" i="2"/>
  <c r="C37" i="2" s="1"/>
  <c r="G11" i="2"/>
  <c r="J13" i="2"/>
  <c r="J12" i="2"/>
  <c r="J11" i="2"/>
  <c r="F12" i="2"/>
  <c r="F13" i="2"/>
  <c r="F11" i="2"/>
  <c r="E13" i="2"/>
  <c r="J42" i="2"/>
  <c r="J45" i="2"/>
  <c r="J44" i="2"/>
  <c r="J43" i="2"/>
  <c r="J41" i="2"/>
  <c r="J40" i="2"/>
  <c r="J39" i="2"/>
  <c r="J38" i="2"/>
  <c r="J34" i="2"/>
  <c r="J35" i="2"/>
  <c r="K13" i="2"/>
  <c r="K11" i="2"/>
  <c r="N13" i="2" s="1"/>
  <c r="M13" i="2" s="1"/>
  <c r="I13" i="2"/>
  <c r="G13" i="2"/>
  <c r="I11" i="2"/>
  <c r="C13" i="2"/>
  <c r="C11" i="2"/>
  <c r="D5" i="2"/>
  <c r="C5" i="2"/>
  <c r="D3" i="2"/>
  <c r="C3" i="2"/>
  <c r="D37" i="2" l="1"/>
  <c r="K35" i="2" s="1"/>
  <c r="J36" i="2"/>
  <c r="D41" i="2"/>
  <c r="K39" i="2" s="1"/>
  <c r="K34" i="2"/>
  <c r="C36" i="2"/>
  <c r="K36" i="2" s="1"/>
  <c r="J37" i="2"/>
  <c r="E37" i="2"/>
  <c r="E36" i="2" s="1"/>
  <c r="K37" i="2" s="1"/>
  <c r="C45" i="2"/>
  <c r="C41" i="2"/>
  <c r="D45" i="2"/>
  <c r="K43" i="2" s="1"/>
  <c r="N11" i="2"/>
  <c r="N12" i="2"/>
  <c r="E11" i="2"/>
  <c r="K38" i="2" l="1"/>
  <c r="C40" i="2"/>
  <c r="K40" i="2" s="1"/>
  <c r="C44" i="2"/>
  <c r="K44" i="2" s="1"/>
  <c r="K42" i="2"/>
  <c r="M11" i="2"/>
</calcChain>
</file>

<file path=xl/sharedStrings.xml><?xml version="1.0" encoding="utf-8"?>
<sst xmlns="http://schemas.openxmlformats.org/spreadsheetml/2006/main" count="179" uniqueCount="65">
  <si>
    <t xml:space="preserve">Kullu </t>
  </si>
  <si>
    <t xml:space="preserve">Mandi </t>
  </si>
  <si>
    <t xml:space="preserve">Shimla </t>
  </si>
  <si>
    <t>metrics</t>
  </si>
  <si>
    <t>open datasets</t>
  </si>
  <si>
    <t>GFSAD</t>
  </si>
  <si>
    <t>Copernicus</t>
  </si>
  <si>
    <t>data statistics</t>
  </si>
  <si>
    <t>croplands</t>
  </si>
  <si>
    <t>non-croplands</t>
  </si>
  <si>
    <t>360/417</t>
  </si>
  <si>
    <t>2611/3534</t>
  </si>
  <si>
    <t>croplands-wise</t>
  </si>
  <si>
    <t>non-croplands-wise</t>
  </si>
  <si>
    <t>[0.88, 0.83, 0.86]</t>
  </si>
  <si>
    <t>[0.86, 0.90, 0.88]</t>
  </si>
  <si>
    <t xml:space="preserve">avg. accuracy </t>
  </si>
  <si>
    <t>precision, recall, f1-score</t>
  </si>
  <si>
    <t>percentage</t>
  </si>
  <si>
    <t>apples</t>
  </si>
  <si>
    <t>other crops</t>
  </si>
  <si>
    <t>label</t>
  </si>
  <si>
    <t>Number of pixels</t>
  </si>
  <si>
    <t>Percentage</t>
  </si>
  <si>
    <t xml:space="preserve">district </t>
  </si>
  <si>
    <t>Mandi</t>
  </si>
  <si>
    <t>Shimla</t>
  </si>
  <si>
    <t>labels</t>
  </si>
  <si>
    <t>Kullu</t>
  </si>
  <si>
    <t>Labels \ District</t>
  </si>
  <si>
    <t>[0.92, 0.73, 0.82]</t>
  </si>
  <si>
    <t>[0.69, 0.90, 0.78]</t>
  </si>
  <si>
    <t>81/186</t>
  </si>
  <si>
    <t>368/446</t>
  </si>
  <si>
    <t>[0.90, 0.80, 0.85]</t>
  </si>
  <si>
    <t>[0.83, 0.91, 0.87]</t>
  </si>
  <si>
    <t>309/572</t>
  </si>
  <si>
    <t>1918/2374</t>
  </si>
  <si>
    <t>svc</t>
  </si>
  <si>
    <t>rfc</t>
  </si>
  <si>
    <t>mlp</t>
  </si>
  <si>
    <t>train</t>
  </si>
  <si>
    <t>test_kullu</t>
  </si>
  <si>
    <t>test_mandi</t>
  </si>
  <si>
    <t>test_shimla</t>
  </si>
  <si>
    <t>1119-224829</t>
  </si>
  <si>
    <t>predict train_val square</t>
  </si>
  <si>
    <t>1201-204953</t>
  </si>
  <si>
    <t>fitting</t>
  </si>
  <si>
    <t>1202-102307</t>
  </si>
  <si>
    <t>1202-142248</t>
  </si>
  <si>
    <t>1205-122225</t>
  </si>
  <si>
    <t>1206-093231</t>
  </si>
  <si>
    <t>-</t>
  </si>
  <si>
    <t>float</t>
  </si>
  <si>
    <t>TOA</t>
  </si>
  <si>
    <t>standardize</t>
  </si>
  <si>
    <t>Linear filling</t>
  </si>
  <si>
    <t>Forward filling</t>
  </si>
  <si>
    <t>Pretrained</t>
  </si>
  <si>
    <t>Scaling</t>
  </si>
  <si>
    <t>Models</t>
  </si>
  <si>
    <t xml:space="preserve">normalize </t>
  </si>
  <si>
    <t>normalize</t>
  </si>
  <si>
    <t>1206-131028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</si>
</sst>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/>
    <xf numFmtId="0" fontId="1" fillId="0" borderId="0" xfId="0" applyFont="1" applyAlignment="1">
      <alignment vertical="center"/>
    </xf>
    <xf numFmtId="10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/>
    <xf numFmtId="10" fontId="1" fillId="0" borderId="0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/>
    <xf numFmtId="10" fontId="1" fillId="0" borderId="1" xfId="0" applyNumberFormat="1" applyFont="1" applyBorder="1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1" xfId="0" applyFont="1" applyBorder="1"/>
    <xf numFmtId="0" fontId="0" fillId="0" borderId="9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21" fontId="0" fillId="0" borderId="2" xfId="0" applyNumberFormat="1" applyBorder="1"/>
    <xf numFmtId="21" fontId="0" fillId="0" borderId="7" xfId="0" applyNumberFormat="1" applyBorder="1"/>
    <xf numFmtId="21" fontId="0" fillId="0" borderId="0" xfId="0" applyNumberFormat="1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5" xfId="0" applyBorder="1"/>
    <xf numFmtId="21" fontId="0" fillId="0" borderId="5" xfId="0" applyNumberFormat="1" applyBorder="1"/>
    <xf numFmtId="21" fontId="3" fillId="0" borderId="2" xfId="0" applyNumberFormat="1" applyFont="1" applyBorder="1"/>
    <xf numFmtId="0" fontId="3" fillId="0" borderId="7" xfId="0" applyFont="1" applyBorder="1"/>
    <xf numFmtId="0" fontId="3" fillId="0" borderId="0" xfId="0" applyFont="1" applyBorder="1"/>
    <xf numFmtId="21" fontId="0" fillId="0" borderId="11" xfId="0" applyNumberFormat="1" applyBorder="1"/>
    <xf numFmtId="21" fontId="0" fillId="0" borderId="10" xfId="0" applyNumberFormat="1" applyBorder="1"/>
    <xf numFmtId="0" fontId="3" fillId="0" borderId="8" xfId="0" applyFont="1" applyBorder="1"/>
    <xf numFmtId="0" fontId="3" fillId="0" borderId="1" xfId="0" applyFont="1" applyBorder="1"/>
    <xf numFmtId="21" fontId="3" fillId="0" borderId="3" xfId="0" applyNumberFormat="1" applyFon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/>
    <xf numFmtId="0" fontId="4" fillId="0" borderId="6" xfId="0" applyFont="1" applyBorder="1" applyAlignment="1">
      <alignment horizontal="left"/>
    </xf>
    <xf numFmtId="0" fontId="0" fillId="0" borderId="13" xfId="0" applyFont="1" applyBorder="1"/>
    <xf numFmtId="0" fontId="0" fillId="0" borderId="15" xfId="0" applyBorder="1"/>
    <xf numFmtId="0" fontId="0" fillId="0" borderId="14" xfId="0" applyBorder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0" borderId="6" xfId="0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4" workbookViewId="0">
      <selection activeCell="L20" sqref="L20"/>
    </sheetView>
  </sheetViews>
  <sheetFormatPr defaultColWidth="8.7109375" defaultRowHeight="15" x14ac:dyDescent="0.25"/>
  <cols>
    <col min="1" max="1" width="8.5703125" style="4" customWidth="1"/>
    <col min="2" max="2" width="18.85546875" style="4" customWidth="1"/>
    <col min="3" max="3" width="8.5703125" style="4" customWidth="1"/>
    <col min="4" max="4" width="10.5703125" style="4" customWidth="1"/>
    <col min="5" max="5" width="13.140625" style="4" customWidth="1"/>
    <col min="6" max="6" width="8.5703125" style="4" customWidth="1"/>
    <col min="7" max="8" width="8.7109375" style="4"/>
    <col min="9" max="9" width="15.5703125" style="4" customWidth="1"/>
    <col min="10" max="10" width="15.42578125" style="4" customWidth="1"/>
    <col min="11" max="16384" width="8.7109375" style="4"/>
  </cols>
  <sheetData>
    <row r="1" spans="1:14" x14ac:dyDescent="0.25">
      <c r="A1" s="47" t="s">
        <v>21</v>
      </c>
      <c r="B1" s="47"/>
      <c r="C1" s="2"/>
      <c r="D1" s="2"/>
      <c r="E1" s="2" t="s">
        <v>0</v>
      </c>
      <c r="F1" s="2"/>
      <c r="G1" s="3" t="s">
        <v>1</v>
      </c>
      <c r="H1" s="3"/>
      <c r="I1" s="3" t="s">
        <v>2</v>
      </c>
      <c r="J1" s="3"/>
    </row>
    <row r="2" spans="1:14" x14ac:dyDescent="0.25">
      <c r="A2" s="2"/>
      <c r="B2" s="2"/>
      <c r="C2" s="2"/>
      <c r="D2" s="2" t="s">
        <v>18</v>
      </c>
      <c r="E2" s="2"/>
      <c r="F2" s="2" t="s">
        <v>18</v>
      </c>
      <c r="H2" s="5"/>
      <c r="I2" s="5"/>
      <c r="J2" s="5"/>
    </row>
    <row r="3" spans="1:14" x14ac:dyDescent="0.25">
      <c r="A3" s="47" t="s">
        <v>8</v>
      </c>
      <c r="B3" s="2" t="s">
        <v>19</v>
      </c>
      <c r="C3" s="47">
        <f>E3+E4</f>
        <v>6548</v>
      </c>
      <c r="D3" s="49">
        <f>F3+F4</f>
        <v>0.47360000000000002</v>
      </c>
      <c r="E3" s="2">
        <v>0</v>
      </c>
      <c r="F3" s="6">
        <v>0</v>
      </c>
      <c r="I3" s="7"/>
    </row>
    <row r="4" spans="1:14" x14ac:dyDescent="0.25">
      <c r="A4" s="47"/>
      <c r="B4" s="2" t="s">
        <v>20</v>
      </c>
      <c r="C4" s="47"/>
      <c r="D4" s="49"/>
      <c r="E4" s="2">
        <v>6548</v>
      </c>
      <c r="F4" s="6">
        <v>0.47360000000000002</v>
      </c>
      <c r="I4" s="7"/>
    </row>
    <row r="5" spans="1:14" x14ac:dyDescent="0.25">
      <c r="A5" s="47" t="s">
        <v>9</v>
      </c>
      <c r="B5" s="47"/>
      <c r="C5" s="2">
        <f>E5</f>
        <v>7277</v>
      </c>
      <c r="D5" s="6">
        <f>F5</f>
        <v>0.52639999999999998</v>
      </c>
      <c r="E5" s="2">
        <v>7277</v>
      </c>
      <c r="F5" s="6">
        <v>0.52639999999999998</v>
      </c>
    </row>
    <row r="9" spans="1:14" x14ac:dyDescent="0.25">
      <c r="A9" s="48" t="s">
        <v>24</v>
      </c>
      <c r="B9" s="48"/>
      <c r="C9" s="47" t="s">
        <v>0</v>
      </c>
      <c r="D9" s="47"/>
      <c r="E9" s="47"/>
      <c r="F9" s="47"/>
      <c r="G9" s="47" t="s">
        <v>25</v>
      </c>
      <c r="H9" s="47"/>
      <c r="I9" s="47"/>
      <c r="J9" s="47"/>
      <c r="K9" s="47" t="s">
        <v>26</v>
      </c>
      <c r="L9" s="47"/>
      <c r="M9" s="47"/>
      <c r="N9" s="47"/>
    </row>
    <row r="10" spans="1:14" x14ac:dyDescent="0.25">
      <c r="A10" s="47" t="s">
        <v>21</v>
      </c>
      <c r="B10" s="47"/>
      <c r="C10" s="47" t="s">
        <v>22</v>
      </c>
      <c r="D10" s="47"/>
      <c r="E10" s="47" t="s">
        <v>23</v>
      </c>
      <c r="F10" s="47"/>
      <c r="G10" s="47" t="s">
        <v>22</v>
      </c>
      <c r="H10" s="47"/>
      <c r="I10" s="47" t="s">
        <v>23</v>
      </c>
      <c r="J10" s="47"/>
      <c r="K10" s="47" t="s">
        <v>22</v>
      </c>
      <c r="L10" s="47"/>
      <c r="M10" s="47" t="s">
        <v>23</v>
      </c>
      <c r="N10" s="47"/>
    </row>
    <row r="11" spans="1:14" x14ac:dyDescent="0.25">
      <c r="A11" s="47" t="s">
        <v>8</v>
      </c>
      <c r="B11" s="2" t="s">
        <v>19</v>
      </c>
      <c r="C11" s="47">
        <f>D11+D12</f>
        <v>6548</v>
      </c>
      <c r="D11" s="2">
        <v>0</v>
      </c>
      <c r="E11" s="49">
        <f>F11+F12</f>
        <v>0.47363471971066906</v>
      </c>
      <c r="F11" s="6">
        <f>D11/(C$11+C$13)</f>
        <v>0</v>
      </c>
      <c r="G11" s="47">
        <f>H11+H12</f>
        <v>1198</v>
      </c>
      <c r="H11" s="2">
        <v>500</v>
      </c>
      <c r="I11" s="49">
        <f>J11+J12</f>
        <v>0.60966921119592876</v>
      </c>
      <c r="J11" s="6">
        <f>H11/(G$11+G$13)</f>
        <v>0.2544529262086514</v>
      </c>
      <c r="K11" s="47">
        <f>L11+L12</f>
        <v>4642</v>
      </c>
      <c r="L11" s="2">
        <v>2530</v>
      </c>
      <c r="M11" s="49">
        <f>N11+N12</f>
        <v>0.4795454545454545</v>
      </c>
      <c r="N11" s="6">
        <f>L11/(K$11+K$13)</f>
        <v>0.26136363636363635</v>
      </c>
    </row>
    <row r="12" spans="1:14" x14ac:dyDescent="0.25">
      <c r="A12" s="47"/>
      <c r="B12" s="2" t="s">
        <v>20</v>
      </c>
      <c r="C12" s="47"/>
      <c r="D12" s="2">
        <v>6548</v>
      </c>
      <c r="E12" s="49"/>
      <c r="F12" s="6">
        <f t="shared" ref="F12:F13" si="0">D12/(C$11+C$13)</f>
        <v>0.47363471971066906</v>
      </c>
      <c r="G12" s="47"/>
      <c r="H12" s="2">
        <v>698</v>
      </c>
      <c r="I12" s="49"/>
      <c r="J12" s="6">
        <f t="shared" ref="J12:J13" si="1">H12/(G$11+G$13)</f>
        <v>0.35521628498727736</v>
      </c>
      <c r="K12" s="47"/>
      <c r="L12" s="2">
        <v>2112</v>
      </c>
      <c r="M12" s="49"/>
      <c r="N12" s="6">
        <f t="shared" ref="N12:N13" si="2">L12/(K$11+K$13)</f>
        <v>0.21818181818181817</v>
      </c>
    </row>
    <row r="13" spans="1:14" x14ac:dyDescent="0.25">
      <c r="A13" s="47" t="s">
        <v>9</v>
      </c>
      <c r="B13" s="47"/>
      <c r="C13" s="2">
        <f>D13</f>
        <v>7277</v>
      </c>
      <c r="D13" s="2">
        <v>7277</v>
      </c>
      <c r="E13" s="6">
        <f>F13</f>
        <v>0.52636528028933094</v>
      </c>
      <c r="F13" s="6">
        <f t="shared" si="0"/>
        <v>0.52636528028933094</v>
      </c>
      <c r="G13" s="2">
        <f>H13</f>
        <v>767</v>
      </c>
      <c r="H13" s="2">
        <v>767</v>
      </c>
      <c r="I13" s="6">
        <f>J13</f>
        <v>0.39033078880407124</v>
      </c>
      <c r="J13" s="6">
        <f t="shared" si="1"/>
        <v>0.39033078880407124</v>
      </c>
      <c r="K13" s="2">
        <f>L13</f>
        <v>5038</v>
      </c>
      <c r="L13" s="2">
        <v>5038</v>
      </c>
      <c r="M13" s="6">
        <f>N13</f>
        <v>0.5204545454545455</v>
      </c>
      <c r="N13" s="6">
        <f t="shared" si="2"/>
        <v>0.5204545454545455</v>
      </c>
    </row>
    <row r="14" spans="1:14" x14ac:dyDescent="0.25">
      <c r="A14" s="2"/>
      <c r="B14" s="2"/>
      <c r="C14" s="2"/>
      <c r="D14" s="2"/>
      <c r="E14" s="6"/>
      <c r="F14" s="6"/>
      <c r="G14" s="2"/>
      <c r="H14" s="2"/>
      <c r="I14" s="6"/>
      <c r="J14" s="6"/>
      <c r="K14" s="2"/>
      <c r="L14" s="2"/>
      <c r="M14" s="6"/>
      <c r="N14" s="6"/>
    </row>
    <row r="15" spans="1:14" x14ac:dyDescent="0.25">
      <c r="A15" s="2"/>
      <c r="B15" s="50" t="s">
        <v>29</v>
      </c>
      <c r="C15" s="52" t="s">
        <v>28</v>
      </c>
      <c r="D15" s="53"/>
      <c r="E15" s="53" t="s">
        <v>25</v>
      </c>
      <c r="F15" s="53"/>
      <c r="G15" s="53" t="s">
        <v>26</v>
      </c>
      <c r="H15" s="53"/>
      <c r="I15" s="6"/>
      <c r="J15" s="6"/>
      <c r="K15" s="2"/>
      <c r="L15" s="2"/>
      <c r="M15" s="6"/>
      <c r="N15" s="6"/>
    </row>
    <row r="16" spans="1:14" x14ac:dyDescent="0.25">
      <c r="A16" s="2"/>
      <c r="B16" s="51"/>
      <c r="C16" s="10" t="s">
        <v>22</v>
      </c>
      <c r="D16" s="10" t="s">
        <v>23</v>
      </c>
      <c r="E16" s="10" t="s">
        <v>22</v>
      </c>
      <c r="F16" s="10" t="s">
        <v>23</v>
      </c>
      <c r="G16" s="10" t="s">
        <v>22</v>
      </c>
      <c r="H16" s="10" t="s">
        <v>23</v>
      </c>
      <c r="I16" s="6"/>
      <c r="J16" s="6"/>
      <c r="K16" s="2"/>
      <c r="L16" s="2"/>
      <c r="M16" s="6"/>
      <c r="N16" s="6"/>
    </row>
    <row r="17" spans="1:8" x14ac:dyDescent="0.25">
      <c r="B17" s="11" t="s">
        <v>19</v>
      </c>
      <c r="C17" s="12">
        <f>D11</f>
        <v>0</v>
      </c>
      <c r="D17" s="13">
        <f>F11</f>
        <v>0</v>
      </c>
      <c r="E17" s="12">
        <f>H11</f>
        <v>500</v>
      </c>
      <c r="F17" s="13">
        <f>J11</f>
        <v>0.2544529262086514</v>
      </c>
      <c r="G17" s="12">
        <f>L11</f>
        <v>2530</v>
      </c>
      <c r="H17" s="13">
        <f>N11</f>
        <v>0.26136363636363635</v>
      </c>
    </row>
    <row r="18" spans="1:8" x14ac:dyDescent="0.25">
      <c r="B18" s="11" t="s">
        <v>20</v>
      </c>
      <c r="C18" s="12">
        <f>D12</f>
        <v>6548</v>
      </c>
      <c r="D18" s="13">
        <f>F12</f>
        <v>0.47363471971066906</v>
      </c>
      <c r="E18" s="12">
        <f>H12</f>
        <v>698</v>
      </c>
      <c r="F18" s="13">
        <f>J12</f>
        <v>0.35521628498727736</v>
      </c>
      <c r="G18" s="12">
        <f>L12</f>
        <v>2112</v>
      </c>
      <c r="H18" s="13">
        <f>N12</f>
        <v>0.21818181818181817</v>
      </c>
    </row>
    <row r="19" spans="1:8" x14ac:dyDescent="0.25">
      <c r="B19" s="11" t="s">
        <v>8</v>
      </c>
      <c r="C19" s="12">
        <f>C11</f>
        <v>6548</v>
      </c>
      <c r="D19" s="13">
        <f>E11</f>
        <v>0.47363471971066906</v>
      </c>
      <c r="E19" s="12">
        <f>G11</f>
        <v>1198</v>
      </c>
      <c r="F19" s="13">
        <f>I11</f>
        <v>0.60966921119592876</v>
      </c>
      <c r="G19" s="12">
        <f>K11</f>
        <v>4642</v>
      </c>
      <c r="H19" s="13">
        <f>M11</f>
        <v>0.4795454545454545</v>
      </c>
    </row>
    <row r="20" spans="1:8" x14ac:dyDescent="0.25">
      <c r="B20" s="14" t="s">
        <v>9</v>
      </c>
      <c r="C20" s="15">
        <f>C13</f>
        <v>7277</v>
      </c>
      <c r="D20" s="16">
        <f>E13</f>
        <v>0.52636528028933094</v>
      </c>
      <c r="E20" s="15">
        <f>G13</f>
        <v>767</v>
      </c>
      <c r="F20" s="16">
        <f>I13</f>
        <v>0.39033078880407124</v>
      </c>
      <c r="G20" s="15">
        <f>K13</f>
        <v>5038</v>
      </c>
      <c r="H20" s="16">
        <f>M13</f>
        <v>0.5204545454545455</v>
      </c>
    </row>
    <row r="32" spans="1:8" x14ac:dyDescent="0.25">
      <c r="A32" s="48" t="s">
        <v>24</v>
      </c>
      <c r="B32" s="47" t="s">
        <v>21</v>
      </c>
      <c r="C32" s="47" t="s">
        <v>8</v>
      </c>
      <c r="D32" s="47"/>
      <c r="E32" s="47" t="s">
        <v>9</v>
      </c>
    </row>
    <row r="33" spans="1:11" x14ac:dyDescent="0.25">
      <c r="A33" s="48"/>
      <c r="B33" s="47"/>
      <c r="C33" s="2" t="s">
        <v>19</v>
      </c>
      <c r="D33" s="2" t="s">
        <v>20</v>
      </c>
      <c r="E33" s="47"/>
      <c r="H33" s="4" t="s">
        <v>24</v>
      </c>
      <c r="I33" s="4" t="s">
        <v>27</v>
      </c>
      <c r="J33" s="8" t="s">
        <v>22</v>
      </c>
      <c r="K33" s="8" t="s">
        <v>23</v>
      </c>
    </row>
    <row r="34" spans="1:11" x14ac:dyDescent="0.25">
      <c r="A34" s="47" t="s">
        <v>0</v>
      </c>
      <c r="B34" s="47" t="s">
        <v>22</v>
      </c>
      <c r="C34" s="47">
        <f>C35+D35</f>
        <v>6548</v>
      </c>
      <c r="D34" s="47"/>
      <c r="E34" s="2">
        <f>E35</f>
        <v>7277</v>
      </c>
      <c r="H34" s="47" t="s">
        <v>0</v>
      </c>
      <c r="I34" s="4" t="s">
        <v>19</v>
      </c>
      <c r="J34" s="8">
        <f>C35</f>
        <v>0</v>
      </c>
      <c r="K34" s="9">
        <f>C37</f>
        <v>0</v>
      </c>
    </row>
    <row r="35" spans="1:11" x14ac:dyDescent="0.25">
      <c r="A35" s="47"/>
      <c r="B35" s="47"/>
      <c r="C35" s="2">
        <v>0</v>
      </c>
      <c r="D35" s="2">
        <v>6548</v>
      </c>
      <c r="E35" s="2">
        <v>7277</v>
      </c>
      <c r="H35" s="47"/>
      <c r="I35" s="4" t="s">
        <v>20</v>
      </c>
      <c r="J35" s="4">
        <f>D35</f>
        <v>6548</v>
      </c>
      <c r="K35" s="7">
        <f>D37</f>
        <v>0.47363471971066906</v>
      </c>
    </row>
    <row r="36" spans="1:11" x14ac:dyDescent="0.25">
      <c r="A36" s="47"/>
      <c r="B36" s="47" t="s">
        <v>23</v>
      </c>
      <c r="C36" s="49">
        <f>C37+D37</f>
        <v>0.47363471971066906</v>
      </c>
      <c r="D36" s="49"/>
      <c r="E36" s="6">
        <f>E37</f>
        <v>0.52636528028933094</v>
      </c>
      <c r="H36" s="47"/>
      <c r="I36" s="4" t="s">
        <v>8</v>
      </c>
      <c r="J36" s="4">
        <f>C34</f>
        <v>6548</v>
      </c>
      <c r="K36" s="7">
        <f>C36</f>
        <v>0.47363471971066906</v>
      </c>
    </row>
    <row r="37" spans="1:11" x14ac:dyDescent="0.25">
      <c r="A37" s="47"/>
      <c r="B37" s="47"/>
      <c r="C37" s="6">
        <f>C35/($C34+$E34)</f>
        <v>0</v>
      </c>
      <c r="D37" s="6">
        <f>D35/($C34+$E34)</f>
        <v>0.47363471971066906</v>
      </c>
      <c r="E37" s="6">
        <f>E35/($C34+$E34)</f>
        <v>0.52636528028933094</v>
      </c>
      <c r="H37" s="47"/>
      <c r="I37" s="4" t="s">
        <v>9</v>
      </c>
      <c r="J37" s="4">
        <f>E34</f>
        <v>7277</v>
      </c>
      <c r="K37" s="7">
        <f>E36</f>
        <v>0.52636528028933094</v>
      </c>
    </row>
    <row r="38" spans="1:11" x14ac:dyDescent="0.25">
      <c r="A38" s="47" t="s">
        <v>25</v>
      </c>
      <c r="B38" s="47" t="s">
        <v>22</v>
      </c>
      <c r="C38" s="47">
        <f>C39+D39</f>
        <v>1198</v>
      </c>
      <c r="D38" s="47"/>
      <c r="E38" s="2">
        <f>E39</f>
        <v>767</v>
      </c>
      <c r="H38" s="47" t="s">
        <v>25</v>
      </c>
      <c r="I38" s="4" t="s">
        <v>19</v>
      </c>
      <c r="J38" s="8">
        <f>C39</f>
        <v>500</v>
      </c>
      <c r="K38" s="9">
        <f>C41</f>
        <v>0.2544529262086514</v>
      </c>
    </row>
    <row r="39" spans="1:11" x14ac:dyDescent="0.25">
      <c r="A39" s="47"/>
      <c r="B39" s="47"/>
      <c r="C39" s="2">
        <v>500</v>
      </c>
      <c r="D39" s="2">
        <v>698</v>
      </c>
      <c r="E39" s="2">
        <v>767</v>
      </c>
      <c r="H39" s="47"/>
      <c r="I39" s="4" t="s">
        <v>20</v>
      </c>
      <c r="J39" s="4">
        <f>D39</f>
        <v>698</v>
      </c>
      <c r="K39" s="7">
        <f>D41</f>
        <v>0.35521628498727736</v>
      </c>
    </row>
    <row r="40" spans="1:11" x14ac:dyDescent="0.25">
      <c r="A40" s="47"/>
      <c r="B40" s="47" t="s">
        <v>23</v>
      </c>
      <c r="C40" s="49">
        <f>C41+D41</f>
        <v>0.60966921119592876</v>
      </c>
      <c r="D40" s="49"/>
      <c r="E40" s="6">
        <f>E41</f>
        <v>0.39033078880407124</v>
      </c>
      <c r="H40" s="47"/>
      <c r="I40" s="4" t="s">
        <v>8</v>
      </c>
      <c r="J40" s="4">
        <f>C38</f>
        <v>1198</v>
      </c>
      <c r="K40" s="7">
        <f>C40</f>
        <v>0.60966921119592876</v>
      </c>
    </row>
    <row r="41" spans="1:11" x14ac:dyDescent="0.25">
      <c r="A41" s="47"/>
      <c r="B41" s="47"/>
      <c r="C41" s="6">
        <f>C39/($C38+$E38)</f>
        <v>0.2544529262086514</v>
      </c>
      <c r="D41" s="6">
        <f>D39/($C38+$E38)</f>
        <v>0.35521628498727736</v>
      </c>
      <c r="E41" s="6">
        <f>E39/($C38+$E38)</f>
        <v>0.39033078880407124</v>
      </c>
      <c r="H41" s="47"/>
      <c r="I41" s="4" t="s">
        <v>9</v>
      </c>
      <c r="J41" s="4">
        <f>E38</f>
        <v>767</v>
      </c>
      <c r="K41" s="7">
        <f>E40</f>
        <v>0.39033078880407124</v>
      </c>
    </row>
    <row r="42" spans="1:11" x14ac:dyDescent="0.25">
      <c r="A42" s="47" t="s">
        <v>26</v>
      </c>
      <c r="B42" s="47" t="s">
        <v>22</v>
      </c>
      <c r="C42" s="47">
        <f>C43+D43</f>
        <v>4642</v>
      </c>
      <c r="D42" s="47"/>
      <c r="E42" s="2">
        <f>E43</f>
        <v>5038</v>
      </c>
      <c r="H42" s="47" t="s">
        <v>26</v>
      </c>
      <c r="I42" s="4" t="s">
        <v>19</v>
      </c>
      <c r="J42" s="8">
        <f>C43</f>
        <v>2530</v>
      </c>
      <c r="K42" s="9">
        <f>C45</f>
        <v>0.26136363636363635</v>
      </c>
    </row>
    <row r="43" spans="1:11" x14ac:dyDescent="0.25">
      <c r="A43" s="47"/>
      <c r="B43" s="47"/>
      <c r="C43" s="2">
        <v>2530</v>
      </c>
      <c r="D43" s="2">
        <v>2112</v>
      </c>
      <c r="E43" s="2">
        <v>5038</v>
      </c>
      <c r="H43" s="47"/>
      <c r="I43" s="4" t="s">
        <v>20</v>
      </c>
      <c r="J43" s="4">
        <f>D43</f>
        <v>2112</v>
      </c>
      <c r="K43" s="7">
        <f>D45</f>
        <v>0.21818181818181817</v>
      </c>
    </row>
    <row r="44" spans="1:11" x14ac:dyDescent="0.25">
      <c r="A44" s="47"/>
      <c r="B44" s="47" t="s">
        <v>23</v>
      </c>
      <c r="C44" s="49">
        <f>C45+D45</f>
        <v>0.4795454545454545</v>
      </c>
      <c r="D44" s="49"/>
      <c r="E44" s="6">
        <f>E45</f>
        <v>0.5204545454545455</v>
      </c>
      <c r="H44" s="47"/>
      <c r="I44" s="4" t="s">
        <v>8</v>
      </c>
      <c r="J44" s="4">
        <f>C42</f>
        <v>4642</v>
      </c>
      <c r="K44" s="7">
        <f>C44</f>
        <v>0.4795454545454545</v>
      </c>
    </row>
    <row r="45" spans="1:11" x14ac:dyDescent="0.25">
      <c r="A45" s="47"/>
      <c r="B45" s="47"/>
      <c r="C45" s="6">
        <f>C43/($C42+$E42)</f>
        <v>0.26136363636363635</v>
      </c>
      <c r="D45" s="6">
        <f>D43/($C42+$E42)</f>
        <v>0.21818181818181817</v>
      </c>
      <c r="E45" s="6">
        <f>E43/($C42+$E42)</f>
        <v>0.5204545454545455</v>
      </c>
      <c r="H45" s="47"/>
      <c r="I45" s="4" t="s">
        <v>9</v>
      </c>
      <c r="J45" s="4">
        <f>E42</f>
        <v>5038</v>
      </c>
      <c r="K45" s="7">
        <f>E44</f>
        <v>0.5204545454545455</v>
      </c>
    </row>
  </sheetData>
  <mergeCells count="50">
    <mergeCell ref="B15:B16"/>
    <mergeCell ref="C15:D15"/>
    <mergeCell ref="E15:F15"/>
    <mergeCell ref="G15:H15"/>
    <mergeCell ref="H38:H41"/>
    <mergeCell ref="H42:H45"/>
    <mergeCell ref="H34:H37"/>
    <mergeCell ref="A38:A41"/>
    <mergeCell ref="B38:B39"/>
    <mergeCell ref="C38:D38"/>
    <mergeCell ref="B40:B41"/>
    <mergeCell ref="C40:D40"/>
    <mergeCell ref="A42:A45"/>
    <mergeCell ref="B42:B43"/>
    <mergeCell ref="C42:D42"/>
    <mergeCell ref="B44:B45"/>
    <mergeCell ref="C44:D44"/>
    <mergeCell ref="A32:A33"/>
    <mergeCell ref="B32:B33"/>
    <mergeCell ref="C32:D32"/>
    <mergeCell ref="E32:E33"/>
    <mergeCell ref="A34:A37"/>
    <mergeCell ref="B34:B35"/>
    <mergeCell ref="C34:D34"/>
    <mergeCell ref="B36:B37"/>
    <mergeCell ref="C36:D36"/>
    <mergeCell ref="G9:J9"/>
    <mergeCell ref="G10:H10"/>
    <mergeCell ref="I10:J10"/>
    <mergeCell ref="G11:G12"/>
    <mergeCell ref="I11:I12"/>
    <mergeCell ref="K9:N9"/>
    <mergeCell ref="K10:L10"/>
    <mergeCell ref="M10:N10"/>
    <mergeCell ref="K11:K12"/>
    <mergeCell ref="M11:M12"/>
    <mergeCell ref="A10:B10"/>
    <mergeCell ref="A11:A12"/>
    <mergeCell ref="C11:C12"/>
    <mergeCell ref="E11:E12"/>
    <mergeCell ref="A13:B13"/>
    <mergeCell ref="E10:F10"/>
    <mergeCell ref="C10:D10"/>
    <mergeCell ref="A1:B1"/>
    <mergeCell ref="C9:F9"/>
    <mergeCell ref="A9:B9"/>
    <mergeCell ref="A3:A4"/>
    <mergeCell ref="A5:B5"/>
    <mergeCell ref="C3:C4"/>
    <mergeCell ref="D3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N21" sqref="N21"/>
    </sheetView>
  </sheetViews>
  <sheetFormatPr defaultRowHeight="15" x14ac:dyDescent="0.25"/>
  <cols>
    <col min="1" max="1" width="13.42578125" customWidth="1"/>
    <col min="2" max="2" width="17.42578125" customWidth="1"/>
    <col min="4" max="4" width="9.85546875" customWidth="1"/>
  </cols>
  <sheetData>
    <row r="1" spans="1:8" x14ac:dyDescent="0.25">
      <c r="C1" s="54" t="s">
        <v>0</v>
      </c>
      <c r="D1" s="54"/>
      <c r="E1" s="54" t="s">
        <v>1</v>
      </c>
      <c r="F1" s="54"/>
      <c r="G1" s="54" t="s">
        <v>2</v>
      </c>
      <c r="H1" s="54"/>
    </row>
    <row r="2" spans="1:8" x14ac:dyDescent="0.25">
      <c r="A2" s="55" t="s">
        <v>7</v>
      </c>
      <c r="B2" t="s">
        <v>8</v>
      </c>
      <c r="C2" s="1">
        <f>D2/(D$2+D$3)</f>
        <v>0.47363471971066906</v>
      </c>
      <c r="D2">
        <v>6548</v>
      </c>
      <c r="E2" s="1">
        <f>F2/(F$2+F$3)</f>
        <v>0.60966921119592876</v>
      </c>
      <c r="F2">
        <v>1198</v>
      </c>
      <c r="G2" s="1">
        <f>H2/(H$2+H$3)</f>
        <v>0.47959078226723156</v>
      </c>
      <c r="H2">
        <v>4641</v>
      </c>
    </row>
    <row r="3" spans="1:8" x14ac:dyDescent="0.25">
      <c r="A3" s="55"/>
      <c r="B3" t="s">
        <v>9</v>
      </c>
      <c r="C3" s="1">
        <f>D3/(D$2+D$3)</f>
        <v>0.52636528028933094</v>
      </c>
      <c r="D3">
        <v>7277</v>
      </c>
      <c r="E3" s="1">
        <f>F3/(F$2+F$3)</f>
        <v>0.39033078880407124</v>
      </c>
      <c r="F3">
        <v>767</v>
      </c>
      <c r="G3" s="1">
        <f>H3/(H$2+H$3)</f>
        <v>0.52040921773276838</v>
      </c>
      <c r="H3">
        <v>5036</v>
      </c>
    </row>
    <row r="4" spans="1:8" x14ac:dyDescent="0.25">
      <c r="A4" s="55" t="s">
        <v>3</v>
      </c>
      <c r="B4" t="s">
        <v>16</v>
      </c>
      <c r="C4" s="54">
        <v>0.87</v>
      </c>
      <c r="D4" s="54"/>
      <c r="E4" s="54">
        <v>0.8</v>
      </c>
      <c r="F4" s="54"/>
      <c r="G4" s="54">
        <v>0.86</v>
      </c>
      <c r="H4" s="54"/>
    </row>
    <row r="5" spans="1:8" x14ac:dyDescent="0.25">
      <c r="A5" s="55"/>
      <c r="B5" t="s">
        <v>12</v>
      </c>
      <c r="C5" s="54" t="s">
        <v>14</v>
      </c>
      <c r="D5" s="54"/>
      <c r="E5" s="54" t="s">
        <v>30</v>
      </c>
      <c r="F5" s="54"/>
      <c r="G5" s="54" t="s">
        <v>34</v>
      </c>
      <c r="H5" s="54"/>
    </row>
    <row r="6" spans="1:8" x14ac:dyDescent="0.25">
      <c r="A6" s="55"/>
      <c r="B6" t="s">
        <v>13</v>
      </c>
      <c r="C6" s="54" t="s">
        <v>15</v>
      </c>
      <c r="D6" s="54"/>
      <c r="E6" s="54" t="s">
        <v>31</v>
      </c>
      <c r="F6" s="54"/>
      <c r="G6" s="54" t="s">
        <v>35</v>
      </c>
      <c r="H6" s="54"/>
    </row>
    <row r="7" spans="1:8" x14ac:dyDescent="0.25">
      <c r="A7" s="55" t="s">
        <v>4</v>
      </c>
      <c r="B7" t="s">
        <v>5</v>
      </c>
      <c r="C7" s="1">
        <v>0.86329999999999996</v>
      </c>
      <c r="D7" t="s">
        <v>10</v>
      </c>
      <c r="E7" s="1">
        <v>0.4355</v>
      </c>
      <c r="F7" t="s">
        <v>32</v>
      </c>
      <c r="G7" s="1">
        <v>0.54020000000000001</v>
      </c>
      <c r="H7" t="s">
        <v>36</v>
      </c>
    </row>
    <row r="8" spans="1:8" x14ac:dyDescent="0.25">
      <c r="A8" s="55"/>
      <c r="B8" t="s">
        <v>6</v>
      </c>
      <c r="C8" s="1">
        <v>0.73880000000000001</v>
      </c>
      <c r="D8" t="s">
        <v>11</v>
      </c>
      <c r="E8" s="1">
        <v>0.82509999999999994</v>
      </c>
      <c r="F8" t="s">
        <v>33</v>
      </c>
      <c r="G8" s="1">
        <v>0.80789999999999995</v>
      </c>
      <c r="H8" t="s">
        <v>37</v>
      </c>
    </row>
    <row r="10" spans="1:8" x14ac:dyDescent="0.25">
      <c r="C10" s="54" t="s">
        <v>17</v>
      </c>
      <c r="D10" s="54"/>
    </row>
  </sheetData>
  <mergeCells count="16">
    <mergeCell ref="C1:D1"/>
    <mergeCell ref="A2:A3"/>
    <mergeCell ref="E1:F1"/>
    <mergeCell ref="G1:H1"/>
    <mergeCell ref="C4:D4"/>
    <mergeCell ref="G4:H4"/>
    <mergeCell ref="G6:H6"/>
    <mergeCell ref="C6:D6"/>
    <mergeCell ref="A4:A6"/>
    <mergeCell ref="A7:A8"/>
    <mergeCell ref="C10:D10"/>
    <mergeCell ref="E4:F4"/>
    <mergeCell ref="E5:F5"/>
    <mergeCell ref="E6:F6"/>
    <mergeCell ref="C5:D5"/>
    <mergeCell ref="G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49"/>
  <sheetViews>
    <sheetView tabSelected="1" workbookViewId="0">
      <selection activeCell="G17" sqref="G17"/>
    </sheetView>
  </sheetViews>
  <sheetFormatPr defaultRowHeight="15" x14ac:dyDescent="0.25"/>
  <cols>
    <col min="1" max="1" width="12.28515625" style="18" customWidth="1"/>
    <col min="2" max="4" width="10.7109375" style="17" customWidth="1"/>
    <col min="5" max="5" width="10.7109375" style="24" customWidth="1"/>
    <col min="6" max="8" width="10.7109375" style="17" customWidth="1"/>
    <col min="9" max="9" width="10.7109375" style="24" customWidth="1"/>
    <col min="10" max="12" width="10.7109375" style="17" customWidth="1"/>
    <col min="13" max="13" width="10.7109375" style="24" customWidth="1"/>
    <col min="14" max="16" width="10.7109375" style="17" customWidth="1"/>
    <col min="17" max="17" width="10.7109375" style="24" customWidth="1"/>
    <col min="18" max="21" width="10.7109375" customWidth="1"/>
  </cols>
  <sheetData>
    <row r="1" spans="1:41" x14ac:dyDescent="0.25">
      <c r="A1" s="69" t="s">
        <v>57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3"/>
    </row>
    <row r="2" spans="1:41" s="46" customFormat="1" x14ac:dyDescent="0.25">
      <c r="A2" s="70" t="s">
        <v>59</v>
      </c>
      <c r="B2" s="56" t="s">
        <v>64</v>
      </c>
      <c r="C2" s="57"/>
      <c r="D2" s="57"/>
      <c r="E2" s="58"/>
      <c r="F2" s="56" t="s">
        <v>47</v>
      </c>
      <c r="G2" s="57"/>
      <c r="H2" s="57"/>
      <c r="I2" s="58"/>
      <c r="J2" s="56" t="s">
        <v>49</v>
      </c>
      <c r="K2" s="57"/>
      <c r="L2" s="57"/>
      <c r="M2" s="58"/>
      <c r="N2" s="56" t="s">
        <v>50</v>
      </c>
      <c r="O2" s="57"/>
      <c r="P2" s="57"/>
      <c r="Q2" s="58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19" customFormat="1" x14ac:dyDescent="0.25">
      <c r="A3" s="76" t="s">
        <v>60</v>
      </c>
      <c r="B3" s="59" t="s">
        <v>54</v>
      </c>
      <c r="C3" s="60"/>
      <c r="D3" s="60"/>
      <c r="E3" s="61"/>
      <c r="F3" s="59" t="s">
        <v>55</v>
      </c>
      <c r="G3" s="60"/>
      <c r="H3" s="60"/>
      <c r="I3" s="61"/>
      <c r="J3" s="59" t="s">
        <v>56</v>
      </c>
      <c r="K3" s="60"/>
      <c r="L3" s="60"/>
      <c r="M3" s="61"/>
      <c r="N3" s="59" t="s">
        <v>63</v>
      </c>
      <c r="O3" s="60"/>
      <c r="P3" s="60"/>
      <c r="Q3" s="61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21" customFormat="1" x14ac:dyDescent="0.25">
      <c r="A4" s="68" t="s">
        <v>61</v>
      </c>
      <c r="B4" s="22" t="s">
        <v>41</v>
      </c>
      <c r="C4" s="22" t="s">
        <v>42</v>
      </c>
      <c r="D4" s="22" t="s">
        <v>43</v>
      </c>
      <c r="E4" s="23" t="s">
        <v>44</v>
      </c>
      <c r="F4" s="22" t="s">
        <v>41</v>
      </c>
      <c r="G4" s="22" t="s">
        <v>42</v>
      </c>
      <c r="H4" s="22" t="s">
        <v>43</v>
      </c>
      <c r="I4" s="23" t="s">
        <v>44</v>
      </c>
      <c r="J4" s="22" t="s">
        <v>41</v>
      </c>
      <c r="K4" s="22" t="s">
        <v>42</v>
      </c>
      <c r="L4" s="22" t="s">
        <v>43</v>
      </c>
      <c r="M4" s="23" t="s">
        <v>44</v>
      </c>
      <c r="N4" s="22" t="s">
        <v>41</v>
      </c>
      <c r="O4" s="22" t="s">
        <v>42</v>
      </c>
      <c r="P4" s="22" t="s">
        <v>43</v>
      </c>
      <c r="Q4" s="23" t="s">
        <v>44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25">
      <c r="A5" s="71" t="s">
        <v>38</v>
      </c>
      <c r="B5" s="43"/>
      <c r="C5" s="43"/>
      <c r="D5" s="43"/>
      <c r="F5" s="43">
        <v>0.97750000000000004</v>
      </c>
      <c r="G5" s="43">
        <v>0.82</v>
      </c>
      <c r="H5" s="90">
        <v>0.81</v>
      </c>
      <c r="I5" s="24">
        <v>0.78</v>
      </c>
      <c r="J5" s="43">
        <v>0.98499999999999999</v>
      </c>
      <c r="K5" s="43">
        <v>0.83</v>
      </c>
      <c r="L5" s="43">
        <v>0.72</v>
      </c>
      <c r="M5" s="24">
        <v>0.72</v>
      </c>
      <c r="N5" s="43">
        <v>0.98029999999999995</v>
      </c>
      <c r="O5" s="43">
        <v>0.84</v>
      </c>
      <c r="P5" s="87">
        <v>0.77</v>
      </c>
      <c r="Q5" s="24">
        <v>0.75</v>
      </c>
    </row>
    <row r="6" spans="1:41" x14ac:dyDescent="0.25">
      <c r="A6" s="71" t="s">
        <v>39</v>
      </c>
      <c r="B6" s="43"/>
      <c r="C6" s="89">
        <v>0.86</v>
      </c>
      <c r="D6" s="43">
        <v>0.76</v>
      </c>
      <c r="F6" s="43">
        <v>0.99670000000000003</v>
      </c>
      <c r="G6" s="87">
        <v>0.86</v>
      </c>
      <c r="H6" s="43">
        <v>0.76</v>
      </c>
      <c r="J6" s="43">
        <v>0.99660000000000004</v>
      </c>
      <c r="K6" s="87">
        <v>0.86</v>
      </c>
      <c r="L6" s="87">
        <v>0.76</v>
      </c>
      <c r="M6" s="24" t="s">
        <v>53</v>
      </c>
      <c r="N6" s="43">
        <v>0.99670000000000003</v>
      </c>
      <c r="O6" s="87">
        <v>0.86</v>
      </c>
      <c r="P6" s="43">
        <v>0.76</v>
      </c>
      <c r="Q6" s="24" t="s">
        <v>53</v>
      </c>
    </row>
    <row r="7" spans="1:41" s="25" customFormat="1" x14ac:dyDescent="0.25">
      <c r="A7" s="72" t="s">
        <v>40</v>
      </c>
      <c r="B7" s="44"/>
      <c r="C7" s="44"/>
      <c r="D7" s="44"/>
      <c r="E7" s="45"/>
      <c r="F7" s="44">
        <v>0.99470000000000003</v>
      </c>
      <c r="G7" s="44">
        <v>0.78</v>
      </c>
      <c r="H7" s="44">
        <v>0.68</v>
      </c>
      <c r="I7" s="45">
        <v>0.74</v>
      </c>
      <c r="J7" s="44">
        <v>0.99960000000000004</v>
      </c>
      <c r="K7" s="44">
        <v>0.79</v>
      </c>
      <c r="L7" s="44">
        <v>0.64</v>
      </c>
      <c r="M7" s="45">
        <v>0.73</v>
      </c>
      <c r="N7" s="44">
        <v>0.98809999999999998</v>
      </c>
      <c r="O7" s="44">
        <v>0.81</v>
      </c>
      <c r="P7" s="44">
        <v>0.72</v>
      </c>
      <c r="Q7" s="45">
        <v>0.69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25">
      <c r="A8" s="7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5"/>
    </row>
    <row r="9" spans="1:41" x14ac:dyDescent="0.25">
      <c r="A9" s="74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7"/>
    </row>
    <row r="10" spans="1:41" x14ac:dyDescent="0.25">
      <c r="A10" s="69" t="s">
        <v>58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3"/>
    </row>
    <row r="11" spans="1:41" s="32" customFormat="1" x14ac:dyDescent="0.25">
      <c r="A11" s="75" t="s">
        <v>59</v>
      </c>
      <c r="B11" s="56" t="s">
        <v>45</v>
      </c>
      <c r="C11" s="57"/>
      <c r="D11" s="57"/>
      <c r="E11" s="58"/>
      <c r="F11" s="56" t="s">
        <v>51</v>
      </c>
      <c r="G11" s="57"/>
      <c r="H11" s="57"/>
      <c r="I11" s="58"/>
      <c r="J11" s="56" t="s">
        <v>52</v>
      </c>
      <c r="K11" s="57"/>
      <c r="L11" s="57"/>
      <c r="M11" s="58"/>
      <c r="N11" s="56"/>
      <c r="O11" s="57"/>
      <c r="P11" s="57"/>
      <c r="Q11" s="58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25">
      <c r="A12" s="76" t="s">
        <v>60</v>
      </c>
      <c r="B12" s="59" t="s">
        <v>54</v>
      </c>
      <c r="C12" s="60"/>
      <c r="D12" s="60"/>
      <c r="E12" s="61"/>
      <c r="F12" s="59" t="s">
        <v>55</v>
      </c>
      <c r="G12" s="60"/>
      <c r="H12" s="60"/>
      <c r="I12" s="61"/>
      <c r="J12" s="59" t="s">
        <v>56</v>
      </c>
      <c r="K12" s="60"/>
      <c r="L12" s="60"/>
      <c r="M12" s="61"/>
      <c r="N12" s="59" t="s">
        <v>62</v>
      </c>
      <c r="O12" s="60"/>
      <c r="P12" s="60"/>
      <c r="Q12" s="61"/>
    </row>
    <row r="13" spans="1:41" x14ac:dyDescent="0.25">
      <c r="A13" s="68" t="s">
        <v>61</v>
      </c>
      <c r="B13" s="22" t="s">
        <v>41</v>
      </c>
      <c r="C13" s="22" t="s">
        <v>42</v>
      </c>
      <c r="D13" s="22" t="s">
        <v>43</v>
      </c>
      <c r="E13" s="23" t="s">
        <v>44</v>
      </c>
      <c r="F13" s="22" t="s">
        <v>41</v>
      </c>
      <c r="G13" s="22" t="s">
        <v>42</v>
      </c>
      <c r="H13" s="22" t="s">
        <v>43</v>
      </c>
      <c r="I13" s="23" t="s">
        <v>44</v>
      </c>
      <c r="J13" s="22" t="s">
        <v>41</v>
      </c>
      <c r="K13" s="22" t="s">
        <v>42</v>
      </c>
      <c r="L13" s="22" t="s">
        <v>43</v>
      </c>
      <c r="M13" s="23" t="s">
        <v>44</v>
      </c>
      <c r="N13" s="22" t="s">
        <v>41</v>
      </c>
      <c r="O13" s="22" t="s">
        <v>42</v>
      </c>
      <c r="P13" s="22" t="s">
        <v>43</v>
      </c>
      <c r="Q13" s="23" t="s">
        <v>44</v>
      </c>
    </row>
    <row r="14" spans="1:41" x14ac:dyDescent="0.25">
      <c r="A14" s="71" t="s">
        <v>38</v>
      </c>
      <c r="B14" s="43">
        <v>0.94669999999999999</v>
      </c>
      <c r="C14" s="90">
        <v>0.87</v>
      </c>
      <c r="D14" s="43">
        <v>0.8</v>
      </c>
      <c r="E14" s="91">
        <v>0.86</v>
      </c>
      <c r="F14" s="43">
        <v>0.98170000000000002</v>
      </c>
      <c r="G14" s="43">
        <v>0.81</v>
      </c>
      <c r="H14" s="43">
        <v>0.76</v>
      </c>
      <c r="I14" s="24">
        <v>0.71</v>
      </c>
      <c r="J14" s="43">
        <v>0.98650000000000004</v>
      </c>
      <c r="K14" s="43"/>
      <c r="L14" s="43"/>
      <c r="N14" s="43"/>
      <c r="O14" s="43"/>
      <c r="P14" s="43"/>
    </row>
    <row r="15" spans="1:41" x14ac:dyDescent="0.25">
      <c r="A15" s="71" t="s">
        <v>39</v>
      </c>
      <c r="B15" s="43">
        <v>0.99680000000000002</v>
      </c>
      <c r="C15" s="43">
        <v>0.85</v>
      </c>
      <c r="D15" s="43">
        <v>0.74</v>
      </c>
      <c r="E15" s="24">
        <v>0.78</v>
      </c>
      <c r="F15" s="43">
        <v>0.99580000000000002</v>
      </c>
      <c r="G15" s="43">
        <v>0.85</v>
      </c>
      <c r="H15" s="43">
        <v>0.74</v>
      </c>
      <c r="I15" s="24">
        <v>0.78</v>
      </c>
      <c r="J15" s="43">
        <v>0.99580000000000002</v>
      </c>
      <c r="K15" s="43">
        <v>0.85</v>
      </c>
      <c r="L15" s="43">
        <v>0.74</v>
      </c>
      <c r="M15" s="88">
        <v>0.78</v>
      </c>
      <c r="N15" s="43"/>
      <c r="O15" s="43">
        <v>0.85</v>
      </c>
      <c r="P15" s="43">
        <v>0.74</v>
      </c>
      <c r="Q15" s="88">
        <v>0.78</v>
      </c>
    </row>
    <row r="16" spans="1:41" x14ac:dyDescent="0.25">
      <c r="A16" s="72" t="s">
        <v>40</v>
      </c>
      <c r="B16" s="44">
        <v>0.98860000000000003</v>
      </c>
      <c r="C16" s="44">
        <v>0.78</v>
      </c>
      <c r="D16" s="44"/>
      <c r="E16" s="45"/>
      <c r="F16" s="44">
        <v>0.99650000000000005</v>
      </c>
      <c r="G16" s="44">
        <v>0.76</v>
      </c>
      <c r="H16" s="44">
        <v>0.63</v>
      </c>
      <c r="I16" s="45">
        <v>0.68</v>
      </c>
      <c r="J16" s="44">
        <v>0.99970000000000003</v>
      </c>
      <c r="K16" s="44"/>
      <c r="L16" s="44"/>
      <c r="M16" s="45"/>
      <c r="N16" s="44"/>
      <c r="O16" s="44"/>
      <c r="P16" s="44"/>
      <c r="Q16" s="45"/>
    </row>
    <row r="17" spans="1:17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1:17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1:17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1:17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1:17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1:17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1:17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1:17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1:17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1:17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1:17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1:17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1:17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1:17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1:17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1:17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1:17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1:17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1:17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1:17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1:17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1:17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1:17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1:17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1:17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1:17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1:17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1:17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1:17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1:17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1:17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1:17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1:17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1:17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1:17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1:17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1:17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1:17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1:17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1:17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1:17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1:17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1:17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1:17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1:17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1:17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1:17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1:17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1:17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1:17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1:17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1:17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1:17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1:17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1:17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1:17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1:17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1:17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1:17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1:17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1:17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1:17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1:17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1:17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1:1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1:1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1:1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1:1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1:1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1:1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1:1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1:1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1:1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1:1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1:1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1:1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1:1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1:1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1:1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1:1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1:1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1:1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  <row r="234" spans="1:1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</row>
    <row r="235" spans="1:1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</row>
    <row r="236" spans="1:1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</row>
    <row r="237" spans="1:1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</row>
    <row r="238" spans="1:1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</row>
    <row r="239" spans="1:1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</row>
    <row r="240" spans="1:1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</row>
    <row r="241" spans="1:1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</row>
    <row r="242" spans="1:1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</row>
    <row r="243" spans="1:1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</row>
    <row r="244" spans="1:1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</row>
    <row r="245" spans="1:1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</row>
    <row r="246" spans="1:1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</row>
    <row r="247" spans="1:1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</row>
    <row r="248" spans="1:1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</row>
    <row r="249" spans="1:1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</row>
    <row r="250" spans="1:1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</row>
    <row r="251" spans="1:1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</row>
    <row r="252" spans="1:1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</row>
    <row r="253" spans="1:1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</row>
    <row r="254" spans="1:1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</row>
    <row r="255" spans="1:1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</row>
    <row r="256" spans="1:1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</row>
    <row r="257" spans="1:1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</row>
    <row r="258" spans="1:1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</row>
    <row r="259" spans="1:1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</row>
    <row r="260" spans="1:1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</row>
    <row r="261" spans="1:1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</row>
    <row r="262" spans="1:1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</row>
    <row r="263" spans="1:1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</row>
    <row r="264" spans="1:1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</row>
    <row r="265" spans="1:1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</row>
    <row r="266" spans="1:1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</row>
    <row r="267" spans="1:1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</row>
    <row r="268" spans="1:1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</row>
    <row r="269" spans="1:1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</row>
    <row r="270" spans="1:1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</row>
    <row r="271" spans="1:1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</row>
    <row r="272" spans="1:1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</row>
    <row r="273" spans="1:1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</row>
    <row r="274" spans="1:1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</row>
    <row r="275" spans="1:1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</row>
    <row r="276" spans="1:1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</row>
    <row r="277" spans="1:1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</row>
    <row r="278" spans="1:1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</row>
    <row r="279" spans="1:1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</row>
    <row r="280" spans="1:1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</row>
    <row r="281" spans="1:1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</row>
    <row r="282" spans="1:1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</row>
    <row r="283" spans="1:1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</row>
    <row r="284" spans="1:1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</row>
    <row r="285" spans="1:1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</row>
    <row r="286" spans="1:1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</row>
    <row r="287" spans="1:1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</row>
    <row r="288" spans="1:1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</row>
    <row r="289" spans="1:1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</row>
    <row r="290" spans="1:1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</row>
    <row r="291" spans="1:1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</row>
    <row r="292" spans="1:1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</row>
    <row r="293" spans="1:1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</row>
    <row r="294" spans="1:1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</row>
    <row r="295" spans="1:1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</row>
    <row r="296" spans="1:1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</row>
    <row r="297" spans="1:1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</row>
    <row r="298" spans="1:1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</row>
    <row r="299" spans="1:1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</row>
    <row r="300" spans="1:1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</row>
    <row r="301" spans="1:1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</row>
    <row r="302" spans="1:1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</row>
    <row r="303" spans="1:1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</row>
    <row r="304" spans="1:1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</row>
    <row r="305" spans="1:1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</row>
    <row r="306" spans="1:1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</row>
    <row r="307" spans="1:1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</row>
    <row r="308" spans="1:1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</row>
    <row r="309" spans="1:1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</row>
    <row r="310" spans="1:1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</row>
    <row r="311" spans="1:1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</row>
    <row r="312" spans="1:1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</row>
    <row r="313" spans="1:1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</row>
    <row r="314" spans="1:1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</row>
    <row r="315" spans="1:1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</row>
    <row r="316" spans="1:1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</row>
    <row r="317" spans="1:1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</row>
    <row r="318" spans="1:1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</row>
    <row r="319" spans="1:1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</row>
    <row r="320" spans="1:1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</row>
    <row r="321" spans="1:1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</row>
    <row r="322" spans="1:1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</row>
    <row r="323" spans="1:1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</row>
    <row r="324" spans="1:1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</row>
    <row r="325" spans="1:1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</row>
    <row r="326" spans="1:1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</row>
    <row r="327" spans="1:1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</row>
    <row r="328" spans="1:1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</row>
    <row r="329" spans="1:1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</row>
    <row r="330" spans="1:1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</row>
    <row r="331" spans="1:1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</row>
    <row r="332" spans="1:1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</row>
    <row r="333" spans="1:1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</row>
    <row r="334" spans="1:1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</row>
    <row r="335" spans="1:1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</row>
    <row r="336" spans="1:1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</row>
    <row r="337" spans="1:1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</row>
    <row r="338" spans="1:1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</row>
    <row r="339" spans="1:1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</row>
    <row r="340" spans="1:1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</row>
    <row r="341" spans="1:1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</row>
    <row r="342" spans="1:1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</row>
    <row r="343" spans="1:1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</row>
    <row r="344" spans="1:1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</row>
    <row r="345" spans="1:1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</row>
    <row r="346" spans="1:1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</row>
    <row r="347" spans="1:1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</row>
    <row r="348" spans="1:1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</row>
    <row r="349" spans="1:1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</row>
    <row r="350" spans="1:1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</row>
    <row r="351" spans="1:1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</row>
    <row r="352" spans="1:1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</row>
    <row r="353" spans="1:1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</row>
    <row r="354" spans="1:1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</row>
    <row r="355" spans="1:1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</row>
    <row r="356" spans="1:1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</row>
    <row r="357" spans="1:1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</row>
    <row r="358" spans="1:1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</row>
    <row r="359" spans="1:1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</row>
    <row r="360" spans="1:1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</row>
    <row r="361" spans="1:1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</row>
    <row r="362" spans="1:1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</row>
    <row r="363" spans="1:1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</row>
    <row r="364" spans="1:1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</row>
    <row r="365" spans="1:1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</row>
    <row r="366" spans="1:1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</row>
    <row r="367" spans="1:1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</row>
    <row r="368" spans="1:1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</row>
    <row r="369" spans="1:1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</row>
    <row r="370" spans="1:1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</row>
    <row r="371" spans="1:1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</row>
    <row r="372" spans="1:1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</row>
    <row r="373" spans="1:1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</row>
    <row r="374" spans="1:1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</row>
    <row r="375" spans="1:1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</row>
    <row r="376" spans="1:1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</row>
    <row r="377" spans="1:1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</row>
    <row r="378" spans="1:1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</row>
    <row r="379" spans="1:1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</row>
    <row r="380" spans="1:1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</row>
    <row r="381" spans="1:1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</row>
    <row r="382" spans="1:1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</row>
    <row r="383" spans="1:1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</row>
    <row r="384" spans="1:1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</row>
    <row r="385" spans="1:1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</row>
    <row r="386" spans="1:1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</row>
    <row r="387" spans="1:1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</row>
    <row r="388" spans="1:1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</row>
    <row r="389" spans="1:1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</row>
    <row r="390" spans="1:1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</row>
    <row r="391" spans="1:1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</row>
    <row r="392" spans="1:1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</row>
    <row r="393" spans="1:1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</row>
    <row r="394" spans="1:1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</row>
    <row r="395" spans="1:1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</row>
    <row r="396" spans="1:1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</row>
    <row r="397" spans="1:1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</row>
    <row r="398" spans="1:1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</row>
    <row r="399" spans="1:1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</row>
    <row r="400" spans="1:1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</row>
    <row r="401" spans="1:1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</row>
    <row r="402" spans="1:1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</row>
    <row r="403" spans="1:1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</row>
    <row r="404" spans="1:1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</row>
    <row r="405" spans="1:1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</row>
    <row r="406" spans="1:1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</row>
    <row r="408" spans="1:1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</row>
    <row r="409" spans="1:1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</row>
    <row r="410" spans="1:1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</row>
    <row r="411" spans="1:1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</row>
    <row r="412" spans="1:1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</row>
    <row r="413" spans="1:1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</row>
    <row r="414" spans="1:1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</row>
    <row r="415" spans="1:1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</row>
    <row r="416" spans="1:1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</row>
    <row r="417" spans="1:1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</row>
    <row r="418" spans="1:1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</row>
    <row r="419" spans="1:1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</row>
    <row r="420" spans="1:1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</row>
    <row r="421" spans="1:1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</row>
    <row r="422" spans="1:1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</row>
    <row r="423" spans="1:1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</row>
    <row r="424" spans="1:1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</row>
    <row r="425" spans="1:1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</row>
    <row r="426" spans="1:1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</row>
    <row r="427" spans="1:1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</row>
    <row r="428" spans="1:1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</row>
    <row r="429" spans="1:1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</row>
    <row r="430" spans="1:1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</row>
    <row r="431" spans="1:1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</row>
    <row r="432" spans="1:1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</row>
    <row r="433" spans="1:1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</row>
    <row r="434" spans="1:1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</row>
    <row r="435" spans="1:1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</row>
    <row r="436" spans="1:1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</row>
    <row r="437" spans="1:1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</row>
    <row r="438" spans="1:1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</row>
    <row r="439" spans="1:1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</row>
    <row r="440" spans="1:1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</row>
    <row r="441" spans="1:1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</row>
    <row r="442" spans="1:1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</row>
    <row r="443" spans="1:1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</row>
    <row r="444" spans="1:1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</row>
    <row r="445" spans="1:1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</row>
    <row r="446" spans="1:1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</row>
    <row r="447" spans="1:1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</row>
    <row r="448" spans="1:1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</row>
    <row r="449" spans="1:1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</row>
  </sheetData>
  <mergeCells count="19">
    <mergeCell ref="A10:Q10"/>
    <mergeCell ref="A1:Q1"/>
    <mergeCell ref="A8:Q9"/>
    <mergeCell ref="B12:E12"/>
    <mergeCell ref="F12:I12"/>
    <mergeCell ref="J12:M12"/>
    <mergeCell ref="N12:Q12"/>
    <mergeCell ref="J2:M2"/>
    <mergeCell ref="J3:M3"/>
    <mergeCell ref="B11:E11"/>
    <mergeCell ref="F11:I11"/>
    <mergeCell ref="J11:M11"/>
    <mergeCell ref="N11:Q11"/>
    <mergeCell ref="N2:Q2"/>
    <mergeCell ref="N3:Q3"/>
    <mergeCell ref="F2:I2"/>
    <mergeCell ref="F3:I3"/>
    <mergeCell ref="B2:E2"/>
    <mergeCell ref="B3:E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1" sqref="F21"/>
    </sheetView>
  </sheetViews>
  <sheetFormatPr defaultRowHeight="15" x14ac:dyDescent="0.25"/>
  <cols>
    <col min="1" max="1" width="11.5703125" customWidth="1"/>
    <col min="2" max="2" width="12.140625" style="18" customWidth="1"/>
    <col min="3" max="3" width="12.140625" style="30" customWidth="1"/>
    <col min="4" max="4" width="9.140625" style="31"/>
    <col min="5" max="5" width="9.140625" style="18"/>
    <col min="6" max="6" width="9.140625" style="30"/>
    <col min="7" max="7" width="9.140625" style="31"/>
    <col min="8" max="8" width="9.140625" style="18"/>
    <col min="9" max="9" width="9.140625" style="30"/>
    <col min="10" max="10" width="9.140625" style="31"/>
    <col min="11" max="11" width="9.140625" style="18"/>
  </cols>
  <sheetData>
    <row r="1" spans="1:11" s="25" customFormat="1" x14ac:dyDescent="0.25">
      <c r="A1" s="77"/>
      <c r="B1" s="20"/>
      <c r="C1" s="78" t="s">
        <v>38</v>
      </c>
      <c r="D1" s="79"/>
      <c r="E1" s="80"/>
      <c r="F1" s="78" t="s">
        <v>39</v>
      </c>
      <c r="G1" s="79"/>
      <c r="H1" s="80"/>
      <c r="I1" s="78" t="s">
        <v>40</v>
      </c>
      <c r="J1" s="79"/>
      <c r="K1" s="80"/>
    </row>
    <row r="2" spans="1:11" x14ac:dyDescent="0.25">
      <c r="A2" s="81" t="s">
        <v>46</v>
      </c>
      <c r="B2" s="18" t="s">
        <v>47</v>
      </c>
      <c r="C2" s="28">
        <v>1.0254629629629629E-2</v>
      </c>
      <c r="D2" s="29">
        <v>5.7824074074074076E-2</v>
      </c>
      <c r="E2" s="27">
        <f>D2-C2</f>
        <v>4.7569444444444449E-2</v>
      </c>
      <c r="F2" s="28">
        <v>6.4976851851851855E-2</v>
      </c>
      <c r="G2" s="29">
        <v>6.8217592592592594E-2</v>
      </c>
      <c r="H2" s="27">
        <f>G2-F2</f>
        <v>3.2407407407407385E-3</v>
      </c>
      <c r="I2" s="28">
        <v>7.1087962962962964E-2</v>
      </c>
      <c r="J2" s="29">
        <v>7.2916666666666671E-2</v>
      </c>
      <c r="K2" s="27">
        <f>J2-I2</f>
        <v>1.8287037037037074E-3</v>
      </c>
    </row>
    <row r="3" spans="1:11" x14ac:dyDescent="0.25">
      <c r="A3" s="82"/>
      <c r="B3" s="18" t="s">
        <v>49</v>
      </c>
      <c r="C3" s="28">
        <v>0.52700231481481474</v>
      </c>
      <c r="D3" s="29">
        <v>0.58468750000000003</v>
      </c>
      <c r="E3" s="27">
        <f t="shared" ref="E3:E17" si="0">D3-C3</f>
        <v>5.7685185185185284E-2</v>
      </c>
      <c r="F3" s="28">
        <v>0.59182870370370366</v>
      </c>
      <c r="G3" s="29">
        <v>0.59534722222222225</v>
      </c>
      <c r="H3" s="27">
        <f t="shared" ref="H3:H17" si="1">G3-F3</f>
        <v>3.5185185185185874E-3</v>
      </c>
      <c r="I3" s="28">
        <v>0.59583333333333333</v>
      </c>
      <c r="J3" s="29">
        <v>0.59592592592592586</v>
      </c>
      <c r="K3" s="27">
        <f t="shared" ref="K3:K17" si="2">J3-I3</f>
        <v>9.2592592592533052E-5</v>
      </c>
    </row>
    <row r="4" spans="1:11" x14ac:dyDescent="0.25">
      <c r="A4" s="82"/>
      <c r="B4" s="18" t="s">
        <v>50</v>
      </c>
      <c r="C4" s="28">
        <v>0.64795138888888892</v>
      </c>
      <c r="D4" s="29">
        <v>0.68978009259259254</v>
      </c>
      <c r="E4" s="27">
        <f t="shared" si="0"/>
        <v>4.1828703703703618E-2</v>
      </c>
      <c r="F4" s="28">
        <v>0.69680555555555557</v>
      </c>
      <c r="G4" s="29">
        <v>0.7003125</v>
      </c>
      <c r="H4" s="27">
        <f t="shared" si="1"/>
        <v>3.5069444444444375E-3</v>
      </c>
      <c r="I4" s="28">
        <v>0.70541666666666669</v>
      </c>
      <c r="J4" s="29">
        <v>0.7082060185185185</v>
      </c>
      <c r="K4" s="27">
        <f t="shared" si="2"/>
        <v>2.7893518518518068E-3</v>
      </c>
    </row>
    <row r="5" spans="1:11" x14ac:dyDescent="0.25">
      <c r="A5" s="82"/>
      <c r="B5" s="18" t="s">
        <v>51</v>
      </c>
      <c r="C5" s="28">
        <v>0.54290509259259256</v>
      </c>
      <c r="D5" s="29">
        <v>0.58415509259259257</v>
      </c>
      <c r="E5" s="27">
        <f t="shared" si="0"/>
        <v>4.1250000000000009E-2</v>
      </c>
      <c r="F5" s="28">
        <v>0.58998842592592593</v>
      </c>
      <c r="G5" s="29">
        <v>0.59314814814814809</v>
      </c>
      <c r="H5" s="27">
        <f t="shared" si="1"/>
        <v>3.159722222222161E-3</v>
      </c>
      <c r="I5" s="28">
        <v>0.59634259259259259</v>
      </c>
      <c r="J5" s="29">
        <v>0.59803240740740737</v>
      </c>
      <c r="K5" s="27">
        <f t="shared" si="2"/>
        <v>1.6898148148147829E-3</v>
      </c>
    </row>
    <row r="6" spans="1:11" x14ac:dyDescent="0.25">
      <c r="A6" s="82"/>
      <c r="B6" s="18" t="s">
        <v>52</v>
      </c>
      <c r="C6" s="28">
        <v>0.44180555555555556</v>
      </c>
      <c r="D6" s="29">
        <v>0.50642361111111112</v>
      </c>
      <c r="E6" s="27">
        <f t="shared" si="0"/>
        <v>6.4618055555555554E-2</v>
      </c>
      <c r="F6" s="28">
        <v>0.51297453703703699</v>
      </c>
      <c r="G6" s="29">
        <v>0.51623842592592595</v>
      </c>
      <c r="H6" s="27">
        <f t="shared" si="1"/>
        <v>3.263888888888955E-3</v>
      </c>
      <c r="I6" s="28">
        <v>0.51695601851851858</v>
      </c>
      <c r="J6" s="29">
        <v>0.51703703703703707</v>
      </c>
      <c r="K6" s="27">
        <f t="shared" si="2"/>
        <v>8.1018518518494176E-5</v>
      </c>
    </row>
    <row r="7" spans="1:11" x14ac:dyDescent="0.25">
      <c r="A7" s="82"/>
      <c r="B7" s="18" t="s">
        <v>64</v>
      </c>
      <c r="E7" s="27"/>
      <c r="H7" s="27"/>
      <c r="K7" s="27"/>
    </row>
    <row r="8" spans="1:11" x14ac:dyDescent="0.25">
      <c r="A8" s="82"/>
      <c r="E8" s="27"/>
      <c r="H8" s="27"/>
      <c r="K8" s="27"/>
    </row>
    <row r="9" spans="1:11" x14ac:dyDescent="0.25">
      <c r="A9" s="82"/>
      <c r="C9" s="36"/>
      <c r="D9" s="37"/>
      <c r="E9" s="35">
        <f>AVERAGE(E2:E8)</f>
        <v>5.0590277777777783E-2</v>
      </c>
      <c r="F9" s="36"/>
      <c r="G9" s="37"/>
      <c r="H9" s="35">
        <f>AVERAGE(H2:H8)</f>
        <v>3.3379629629629757E-3</v>
      </c>
      <c r="I9" s="36"/>
      <c r="J9" s="37"/>
      <c r="K9" s="35">
        <f>AVERAGE(K2:K8)</f>
        <v>1.2962962962962648E-3</v>
      </c>
    </row>
    <row r="10" spans="1:11" x14ac:dyDescent="0.25">
      <c r="A10" s="83"/>
      <c r="E10" s="27"/>
      <c r="H10" s="27"/>
      <c r="K10" s="27"/>
    </row>
    <row r="11" spans="1:11" s="32" customFormat="1" x14ac:dyDescent="0.25">
      <c r="A11" s="84" t="s">
        <v>48</v>
      </c>
      <c r="B11" s="33" t="s">
        <v>47</v>
      </c>
      <c r="C11" s="38">
        <v>5.2199074074074066E-3</v>
      </c>
      <c r="D11" s="39">
        <v>8.5995370370370357E-3</v>
      </c>
      <c r="E11" s="34">
        <f t="shared" si="0"/>
        <v>3.3796296296296291E-3</v>
      </c>
      <c r="F11" s="38">
        <v>5.7905092592592598E-2</v>
      </c>
      <c r="G11" s="39">
        <v>6.4386574074074068E-2</v>
      </c>
      <c r="H11" s="34">
        <f t="shared" si="1"/>
        <v>6.48148148148147E-3</v>
      </c>
      <c r="I11" s="38">
        <v>6.8310185185185182E-2</v>
      </c>
      <c r="J11" s="39">
        <v>7.0856481481481479E-2</v>
      </c>
      <c r="K11" s="34">
        <f t="shared" si="2"/>
        <v>2.5462962962962965E-3</v>
      </c>
    </row>
    <row r="12" spans="1:11" x14ac:dyDescent="0.25">
      <c r="A12" s="85"/>
      <c r="B12" s="18" t="s">
        <v>49</v>
      </c>
      <c r="C12" s="28">
        <v>0.52023148148148146</v>
      </c>
      <c r="D12" s="29">
        <v>0.52510416666666659</v>
      </c>
      <c r="E12" s="27">
        <f t="shared" si="0"/>
        <v>4.8726851851851327E-3</v>
      </c>
      <c r="F12" s="28">
        <v>0.58479166666666671</v>
      </c>
      <c r="G12" s="29">
        <v>0.59159722222222222</v>
      </c>
      <c r="H12" s="27">
        <f t="shared" si="1"/>
        <v>6.8055555555555092E-3</v>
      </c>
      <c r="I12" s="28">
        <v>0.59539351851851852</v>
      </c>
      <c r="J12" s="29">
        <v>0.59577546296296291</v>
      </c>
      <c r="K12" s="27">
        <f t="shared" si="2"/>
        <v>3.8194444444439313E-4</v>
      </c>
    </row>
    <row r="13" spans="1:11" x14ac:dyDescent="0.25">
      <c r="A13" s="85"/>
      <c r="B13" s="18" t="s">
        <v>50</v>
      </c>
      <c r="C13" s="28">
        <v>0.64236111111111105</v>
      </c>
      <c r="D13" s="29">
        <v>0.6461689814814815</v>
      </c>
      <c r="E13" s="27">
        <f t="shared" si="0"/>
        <v>3.8078703703704475E-3</v>
      </c>
      <c r="F13" s="28">
        <v>0.68982638888888881</v>
      </c>
      <c r="G13" s="29">
        <v>0.69658564814814816</v>
      </c>
      <c r="H13" s="27">
        <f t="shared" si="1"/>
        <v>6.7592592592593537E-3</v>
      </c>
      <c r="I13" s="28">
        <v>0.70034722222222223</v>
      </c>
      <c r="J13" s="29">
        <v>0.70526620370370363</v>
      </c>
      <c r="K13" s="27">
        <f t="shared" si="2"/>
        <v>4.9189814814813992E-3</v>
      </c>
    </row>
    <row r="14" spans="1:11" x14ac:dyDescent="0.25">
      <c r="A14" s="85"/>
      <c r="B14" s="18" t="s">
        <v>51</v>
      </c>
      <c r="C14" s="28">
        <v>0.53849537037037043</v>
      </c>
      <c r="D14" s="29">
        <v>0.54150462962962964</v>
      </c>
      <c r="E14" s="27">
        <f t="shared" si="0"/>
        <v>3.0092592592592116E-3</v>
      </c>
      <c r="F14" s="28">
        <v>0.58422453703703703</v>
      </c>
      <c r="G14" s="29">
        <v>0.5896527777777778</v>
      </c>
      <c r="H14" s="27">
        <f t="shared" si="1"/>
        <v>5.4282407407407751E-3</v>
      </c>
      <c r="I14" s="28">
        <v>0.59320601851851851</v>
      </c>
      <c r="J14" s="29">
        <v>0.59619212962962964</v>
      </c>
      <c r="K14" s="27">
        <f>J14-I14</f>
        <v>2.9861111111111338E-3</v>
      </c>
    </row>
    <row r="15" spans="1:11" x14ac:dyDescent="0.25">
      <c r="A15" s="85"/>
      <c r="B15" s="18" t="s">
        <v>52</v>
      </c>
      <c r="C15" s="28">
        <v>0.43476851851851855</v>
      </c>
      <c r="D15" s="29">
        <v>0.43965277777777773</v>
      </c>
      <c r="E15" s="27">
        <f t="shared" si="0"/>
        <v>4.8842592592591716E-3</v>
      </c>
      <c r="F15" s="28">
        <v>0.50653935185185184</v>
      </c>
      <c r="G15" s="29">
        <v>0.51217592592592587</v>
      </c>
      <c r="H15" s="27">
        <f t="shared" si="1"/>
        <v>5.63657407407403E-3</v>
      </c>
      <c r="I15" s="28">
        <v>0.51634259259259263</v>
      </c>
      <c r="J15" s="29">
        <v>0.51678240740740744</v>
      </c>
      <c r="K15" s="27">
        <f t="shared" si="2"/>
        <v>4.3981481481480955E-4</v>
      </c>
    </row>
    <row r="16" spans="1:11" x14ac:dyDescent="0.25">
      <c r="A16" s="85"/>
      <c r="B16" s="18" t="s">
        <v>64</v>
      </c>
      <c r="E16" s="27"/>
      <c r="H16" s="27"/>
      <c r="K16" s="27"/>
    </row>
    <row r="17" spans="1:11" x14ac:dyDescent="0.25">
      <c r="A17" s="85"/>
      <c r="E17" s="27"/>
      <c r="H17" s="27"/>
      <c r="K17" s="27"/>
    </row>
    <row r="18" spans="1:11" s="25" customFormat="1" x14ac:dyDescent="0.25">
      <c r="A18" s="86"/>
      <c r="B18" s="26"/>
      <c r="C18" s="40"/>
      <c r="D18" s="41"/>
      <c r="E18" s="42">
        <f>AVERAGE(E11:E17)</f>
        <v>3.9907407407407183E-3</v>
      </c>
      <c r="F18" s="40"/>
      <c r="G18" s="41"/>
      <c r="H18" s="42">
        <f>AVERAGE(H11:H17)</f>
        <v>6.2222222222222279E-3</v>
      </c>
      <c r="I18" s="40"/>
      <c r="J18" s="41"/>
      <c r="K18" s="42">
        <f>AVERAGE(K11:K17)</f>
        <v>2.2546296296296064E-3</v>
      </c>
    </row>
    <row r="19" spans="1:11" x14ac:dyDescent="0.25">
      <c r="E19" s="27"/>
      <c r="H19" s="27"/>
      <c r="K19" s="27"/>
    </row>
    <row r="20" spans="1:11" x14ac:dyDescent="0.25">
      <c r="E20" s="27"/>
      <c r="H20" s="27"/>
      <c r="K20" s="27"/>
    </row>
    <row r="21" spans="1:11" x14ac:dyDescent="0.25">
      <c r="E21" s="27"/>
      <c r="H21" s="27"/>
      <c r="K21" s="27"/>
    </row>
    <row r="22" spans="1:11" x14ac:dyDescent="0.25">
      <c r="E22" s="27"/>
      <c r="H22" s="27"/>
    </row>
  </sheetData>
  <mergeCells count="5">
    <mergeCell ref="C1:E1"/>
    <mergeCell ref="F1:H1"/>
    <mergeCell ref="I1:K1"/>
    <mergeCell ref="A2:A9"/>
    <mergeCell ref="A11:A17"/>
  </mergeCells>
  <conditionalFormatting sqref="C2:E2 E3:E22">
    <cfRule type="timePeriod" dxfId="13" priority="7" timePeriod="lastWeek">
      <formula>AND(TODAY()-ROUNDDOWN(C2,0)&gt;=(WEEKDAY(TODAY())),TODAY()-ROUNDDOWN(C2,0)&lt;(WEEKDAY(TODAY())+7))</formula>
    </cfRule>
  </conditionalFormatting>
  <conditionalFormatting sqref="H2:H8 H10:H17 H19:H22">
    <cfRule type="timePeriod" dxfId="12" priority="6" timePeriod="lastWeek">
      <formula>AND(TODAY()-ROUNDDOWN(H2,0)&gt;=(WEEKDAY(TODAY())),TODAY()-ROUNDDOWN(H2,0)&lt;(WEEKDAY(TODAY())+7))</formula>
    </cfRule>
  </conditionalFormatting>
  <conditionalFormatting sqref="K2:K8 K10:K17 K19:K21">
    <cfRule type="timePeriod" dxfId="11" priority="5" timePeriod="lastWeek">
      <formula>AND(TODAY()-ROUNDDOWN(K2,0)&gt;=(WEEKDAY(TODAY())),TODAY()-ROUNDDOWN(K2,0)&lt;(WEEKDAY(TODAY())+7))</formula>
    </cfRule>
  </conditionalFormatting>
  <conditionalFormatting sqref="H9">
    <cfRule type="timePeriod" dxfId="10" priority="4" timePeriod="lastWeek">
      <formula>AND(TODAY()-ROUNDDOWN(H9,0)&gt;=(WEEKDAY(TODAY())),TODAY()-ROUNDDOWN(H9,0)&lt;(WEEKDAY(TODAY())+7))</formula>
    </cfRule>
  </conditionalFormatting>
  <conditionalFormatting sqref="K9">
    <cfRule type="timePeriod" dxfId="9" priority="3" timePeriod="lastWeek">
      <formula>AND(TODAY()-ROUNDDOWN(K9,0)&gt;=(WEEKDAY(TODAY())),TODAY()-ROUNDDOWN(K9,0)&lt;(WEEKDAY(TODAY())+7))</formula>
    </cfRule>
  </conditionalFormatting>
  <conditionalFormatting sqref="H18">
    <cfRule type="timePeriod" dxfId="8" priority="2" timePeriod="lastWeek">
      <formula>AND(TODAY()-ROUNDDOWN(H18,0)&gt;=(WEEKDAY(TODAY())),TODAY()-ROUNDDOWN(H18,0)&lt;(WEEKDAY(TODAY())+7))</formula>
    </cfRule>
  </conditionalFormatting>
  <conditionalFormatting sqref="K18">
    <cfRule type="timePeriod" dxfId="7" priority="1" timePeriod="lastWeek">
      <formula>AND(TODAY()-ROUNDDOWN(K18,0)&gt;=(WEEKDAY(TODAY())),TODAY()-ROUNDDOWN(K18,0)&lt;(WEEKDAY(TODAY())+7))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1119-224829_svc</vt:lpstr>
      <vt:lpstr>scaling methods</vt:lpstr>
      <vt:lpstr>computation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2021-12-06T13:57:42Z</dcterms:modified>
</cp:coreProperties>
</file>