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rrage - Frontline" sheetId="1" state="visible" r:id="rId2"/>
    <sheet name="Skill Barrag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<sst xmlns="http://schemas.openxmlformats.org/spreadsheetml/2006/main" count="1537" uniqueCount="625">
  <si>
    <t xml:space="preserve">Type</t>
  </si>
  <si>
    <t xml:space="preserve">Barrage Name (Skill Level 2)</t>
  </si>
  <si>
    <t xml:space="preserve">Ships With Barrage</t>
  </si>
  <si>
    <t xml:space="preserve">Base Damage</t>
  </si>
  <si>
    <t xml:space="preserve">Total Rounds</t>
  </si>
  <si>
    <t xml:space="preserve">Coefficient</t>
  </si>
  <si>
    <t xml:space="preserve">Total Damage</t>
  </si>
  <si>
    <t xml:space="preserve">Round Type</t>
  </si>
  <si>
    <t xml:space="preserve">Light Armor</t>
  </si>
  <si>
    <t xml:space="preserve">Medium Armor</t>
  </si>
  <si>
    <t xml:space="preserve">Heavy Armor</t>
  </si>
  <si>
    <t xml:space="preserve">Burn %</t>
  </si>
  <si>
    <t xml:space="preserve">Burn Priority</t>
  </si>
  <si>
    <t xml:space="preserve">AP Pen</t>
  </si>
  <si>
    <t xml:space="preserve">Extra</t>
  </si>
  <si>
    <t xml:space="preserve">DD</t>
  </si>
  <si>
    <t xml:space="preserve">B-Class Barrage</t>
  </si>
  <si>
    <t xml:space="preserve">Beagle, Bulldog</t>
  </si>
  <si>
    <t xml:space="preserve">Normal</t>
  </si>
  <si>
    <t xml:space="preserve">Mahan-Class Barrage</t>
  </si>
  <si>
    <t xml:space="preserve">Cassin, Downes</t>
  </si>
  <si>
    <t xml:space="preserve">Fletcher-Class Barrage</t>
  </si>
  <si>
    <t xml:space="preserve">Aulick, Bush, Charles Ausburne, Fletcher, Foote, Hazelwood, Jenkins, Nicholas, Radford, Spence, Thatcher, Kimberly, Mullany, Stanley, Smalley, Halsey Powell</t>
  </si>
  <si>
    <t xml:space="preserve">C-Class Barrage</t>
  </si>
  <si>
    <t xml:space="preserve">Comet, Crescent, Cygnet</t>
  </si>
  <si>
    <t xml:space="preserve">1936-Class Barrage</t>
  </si>
  <si>
    <t xml:space="preserve">Z18, Z19, Z20, Z21</t>
  </si>
  <si>
    <t xml:space="preserve">Kagerou-Class Barrage</t>
  </si>
  <si>
    <t xml:space="preserve">Hamakaze, Isokaze, Kagerou, Kuroshio, Nowaki, Oyashio, Shiranui, Tanikaze, Urakaze</t>
  </si>
  <si>
    <t xml:space="preserve">Gridley-Class Barrage</t>
  </si>
  <si>
    <t xml:space="preserve">Craven, Gridley, Maury, McCall</t>
  </si>
  <si>
    <t xml:space="preserve">F-Class Barrage</t>
  </si>
  <si>
    <t xml:space="preserve">Fortune, Foxhound</t>
  </si>
  <si>
    <t xml:space="preserve">Glowworm-Exclusive Barrage</t>
  </si>
  <si>
    <t xml:space="preserve">Glowworm</t>
  </si>
  <si>
    <t xml:space="preserve">G-Class Barrage</t>
  </si>
  <si>
    <t xml:space="preserve">Grenville</t>
  </si>
  <si>
    <t xml:space="preserve">Shiratsuyu-Class Barrage</t>
  </si>
  <si>
    <t xml:space="preserve">Shigure, Shiratsuyu</t>
  </si>
  <si>
    <t xml:space="preserve">Javelin-Exclusive Barrage</t>
  </si>
  <si>
    <t xml:space="preserve">Javelin</t>
  </si>
  <si>
    <t xml:space="preserve">AP</t>
  </si>
  <si>
    <t xml:space="preserve">Vampire-Exclusive Barrage</t>
  </si>
  <si>
    <t xml:space="preserve">Vampire</t>
  </si>
  <si>
    <t xml:space="preserve">Laffey-Exclusive Barrage</t>
  </si>
  <si>
    <t xml:space="preserve">Laffey</t>
  </si>
  <si>
    <t xml:space="preserve">HE</t>
  </si>
  <si>
    <t xml:space="preserve">Z1-Exclusive Barrage</t>
  </si>
  <si>
    <t xml:space="preserve">Z1</t>
  </si>
  <si>
    <t xml:space="preserve">Z23-Exclusive Barrage</t>
  </si>
  <si>
    <t xml:space="preserve">Z23</t>
  </si>
  <si>
    <t xml:space="preserve">A-Class Barrage</t>
  </si>
  <si>
    <t xml:space="preserve">Acasta, Amazon, Ardent</t>
  </si>
  <si>
    <t xml:space="preserve">Akatsuki-Class Barrage</t>
  </si>
  <si>
    <t xml:space="preserve">Akatsuki, Ikazuchi, Inazuma, Hibiki</t>
  </si>
  <si>
    <t xml:space="preserve">J-Class Barrage</t>
  </si>
  <si>
    <t xml:space="preserve">Juno, Jupiter, Jersey</t>
  </si>
  <si>
    <t xml:space="preserve">Sims-Class Barrage</t>
  </si>
  <si>
    <t xml:space="preserve">Hammann, Sims</t>
  </si>
  <si>
    <t xml:space="preserve">Benson-Class Barrage</t>
  </si>
  <si>
    <t xml:space="preserve">Bailey, Benson, Hobby, Kalk</t>
  </si>
  <si>
    <t xml:space="preserve">Hatsuharu-Class Barrage</t>
  </si>
  <si>
    <t xml:space="preserve">Ariake, Hatsuharu, Hatsushimo, Wakaba, Yuugure</t>
  </si>
  <si>
    <t xml:space="preserve">Mutsuki-Class Barrage</t>
  </si>
  <si>
    <t xml:space="preserve">Fumizuki, Kisaragi, Mikazuki, Minazuki, Mutsuki, Nagatsuki, Uzuki</t>
  </si>
  <si>
    <t xml:space="preserve">Kamikaze-Class Barrage</t>
  </si>
  <si>
    <t xml:space="preserve">Hatakaze, Kamikaze, Matsukaze</t>
  </si>
  <si>
    <t xml:space="preserve">Yuudachi-Exclusive Barrage</t>
  </si>
  <si>
    <t xml:space="preserve">Yuudachi</t>
  </si>
  <si>
    <t xml:space="preserve">Torpedo</t>
  </si>
  <si>
    <t xml:space="preserve">80% Torpedo Stat</t>
  </si>
  <si>
    <t xml:space="preserve">Z46-Exclusive Barrage</t>
  </si>
  <si>
    <t xml:space="preserve">Z46</t>
  </si>
  <si>
    <t xml:space="preserve">Affected by skill</t>
  </si>
  <si>
    <t xml:space="preserve">Eldridge-Exclusive Barrage</t>
  </si>
  <si>
    <t xml:space="preserve">Eldridge</t>
  </si>
  <si>
    <t xml:space="preserve">Ayanami-Exclusive Barrage</t>
  </si>
  <si>
    <t xml:space="preserve">Ayanami</t>
  </si>
  <si>
    <t xml:space="preserve">Akizuki-Class Barrage</t>
  </si>
  <si>
    <t xml:space="preserve">Harutsuki, Niizuki, Yoizuki</t>
  </si>
  <si>
    <t xml:space="preserve">MGM+1</t>
  </si>
  <si>
    <t xml:space="preserve">Fubuki-Exclusive Barrage</t>
  </si>
  <si>
    <t xml:space="preserve">Fubuki, Uranami</t>
  </si>
  <si>
    <t xml:space="preserve">Anshan-Class Barrage</t>
  </si>
  <si>
    <t xml:space="preserve">Anshan, Chang Chun, Fu Shun, Tai Yuan</t>
  </si>
  <si>
    <t xml:space="preserve">M-Class Barrage</t>
  </si>
  <si>
    <t xml:space="preserve">Matchless, Musketeer</t>
  </si>
  <si>
    <t xml:space="preserve">Yukikaze-Exclusive Barrage</t>
  </si>
  <si>
    <t xml:space="preserve">Yukikaze</t>
  </si>
  <si>
    <t xml:space="preserve">Asashio-Class Barrage</t>
  </si>
  <si>
    <t xml:space="preserve">Arashio, Asashio, Michishio, Ooshio, Kasumi</t>
  </si>
  <si>
    <t xml:space="preserve">Kawakaze-Exclusive Barrage</t>
  </si>
  <si>
    <t xml:space="preserve">Kawakaze</t>
  </si>
  <si>
    <t xml:space="preserve">1936A-Class Barrage</t>
  </si>
  <si>
    <t xml:space="preserve">Z25 and Z26</t>
  </si>
  <si>
    <t xml:space="preserve">1936B-Class Barrage</t>
  </si>
  <si>
    <t xml:space="preserve">Z35 and Z36</t>
  </si>
  <si>
    <t xml:space="preserve">1934-Class Barrage</t>
  </si>
  <si>
    <t xml:space="preserve">Z2</t>
  </si>
  <si>
    <t xml:space="preserve">22-Exclusive Barrage</t>
  </si>
  <si>
    <t xml:space="preserve">33-Exclusive Barrage</t>
  </si>
  <si>
    <t xml:space="preserve">Le Triomphant-Exclusive Barrage</t>
  </si>
  <si>
    <t xml:space="preserve">Le Triomphant</t>
  </si>
  <si>
    <t xml:space="preserve">Normal (White)</t>
  </si>
  <si>
    <t xml:space="preserve">Normal (Blue)</t>
  </si>
  <si>
    <t xml:space="preserve">Normal (Red)</t>
  </si>
  <si>
    <t xml:space="preserve">L'Adroit-Class Barrage</t>
  </si>
  <si>
    <t xml:space="preserve">Forbin, Le Mars</t>
  </si>
  <si>
    <t xml:space="preserve">Le Hardi-Class Barrage</t>
  </si>
  <si>
    <t xml:space="preserve">Le Temeraire</t>
  </si>
  <si>
    <t xml:space="preserve">Yuugumo-Class Barrage</t>
  </si>
  <si>
    <t xml:space="preserve">Makinami, Kiyonami</t>
  </si>
  <si>
    <t xml:space="preserve">H-Class Barrage</t>
  </si>
  <si>
    <t xml:space="preserve">Hardy, Hunter</t>
  </si>
  <si>
    <t xml:space="preserve">Kitakaze-Exclusive Barrage</t>
  </si>
  <si>
    <t xml:space="preserve">Kitakaze</t>
  </si>
  <si>
    <t xml:space="preserve">Le Malin-Exclusive Barrage</t>
  </si>
  <si>
    <t xml:space="preserve">Le Malin</t>
  </si>
  <si>
    <t xml:space="preserve">Le Opiniatre-Exclusive Barrage</t>
  </si>
  <si>
    <t xml:space="preserve">Le Opiniatre</t>
  </si>
  <si>
    <t xml:space="preserve">Tashkent-Exclusive Barrage</t>
  </si>
  <si>
    <t xml:space="preserve">Tashkent</t>
  </si>
  <si>
    <t xml:space="preserve">Gnevny-Class Barrage</t>
  </si>
  <si>
    <t xml:space="preserve">Grozny</t>
  </si>
  <si>
    <t xml:space="preserve">Leningrad-Class Barrage</t>
  </si>
  <si>
    <t xml:space="preserve">Minsk</t>
  </si>
  <si>
    <t xml:space="preserve">Allen Sumner-Class Barrage</t>
  </si>
  <si>
    <t xml:space="preserve">Cooper</t>
  </si>
  <si>
    <t xml:space="preserve">Vauquelin-Class Barrage</t>
  </si>
  <si>
    <t xml:space="preserve">Vauquelin</t>
  </si>
  <si>
    <t xml:space="preserve">Tribal-Class Barrage</t>
  </si>
  <si>
    <t xml:space="preserve">Eskimo</t>
  </si>
  <si>
    <t xml:space="preserve">Suzutsuki-Exclusive Barrage</t>
  </si>
  <si>
    <t xml:space="preserve">Suzutsuki</t>
  </si>
  <si>
    <t xml:space="preserve">Suzutsuki-Exclusive Barrage Torp</t>
  </si>
  <si>
    <t xml:space="preserve">CL</t>
  </si>
  <si>
    <t xml:space="preserve">Omaha-Class Barrage</t>
  </si>
  <si>
    <t xml:space="preserve">Concord, Memphis, Omaha, Raleigh, Richmond, Marblehead</t>
  </si>
  <si>
    <t xml:space="preserve">Königsberg-Class Barrage</t>
  </si>
  <si>
    <t xml:space="preserve">Karlsruhe, Koln, Konigsberg,</t>
  </si>
  <si>
    <t xml:space="preserve">Leander-Class Barrage</t>
  </si>
  <si>
    <t xml:space="preserve">Achilles, Ajax, Leander</t>
  </si>
  <si>
    <t xml:space="preserve">Nagara-Class Barrage</t>
  </si>
  <si>
    <t xml:space="preserve">Abukuma, Isuzu, Nagara, Kinu</t>
  </si>
  <si>
    <t xml:space="preserve">St. Louis-Class Barrage</t>
  </si>
  <si>
    <t xml:space="preserve">Brooklyn, Helena, Honolulu, Phoenix, St. Louis</t>
  </si>
  <si>
    <t xml:space="preserve">Ning Hai-Class Barrage</t>
  </si>
  <si>
    <t xml:space="preserve">Ping Hai, Ning hai</t>
  </si>
  <si>
    <t xml:space="preserve">Edinburgh-Class Barrage</t>
  </si>
  <si>
    <t xml:space="preserve">Edinburgh, Belchan</t>
  </si>
  <si>
    <t xml:space="preserve">Yuubari-Exclusive Barrage</t>
  </si>
  <si>
    <t xml:space="preserve">Yuubari</t>
  </si>
  <si>
    <t xml:space="preserve">Cleveland-Class Barrage</t>
  </si>
  <si>
    <t xml:space="preserve">Cleveland, Columbia, Denver, Montpelier, Birmingham, Biloxi</t>
  </si>
  <si>
    <t xml:space="preserve">Arethusa-Class Barrage</t>
  </si>
  <si>
    <t xml:space="preserve">Arethusa, Aurora, Galatea</t>
  </si>
  <si>
    <t xml:space="preserve">Atlanta-Class Barrage</t>
  </si>
  <si>
    <t xml:space="preserve">Atlanta, Juneau, San Diego, San Juan</t>
  </si>
  <si>
    <t xml:space="preserve">Leipzig-Exclusive Barrage</t>
  </si>
  <si>
    <t xml:space="preserve">Leipzig</t>
  </si>
  <si>
    <t xml:space="preserve">Belfast-Exclusive Barrage</t>
  </si>
  <si>
    <t xml:space="preserve">Belfast</t>
  </si>
  <si>
    <t xml:space="preserve">Avrora-Exclusive Barrage</t>
  </si>
  <si>
    <t xml:space="preserve">Avrora</t>
  </si>
  <si>
    <t xml:space="preserve">Yat Sen-Exclusive Barrage</t>
  </si>
  <si>
    <t xml:space="preserve">Yat Sen</t>
  </si>
  <si>
    <t xml:space="preserve">Sendai-Class Barrage</t>
  </si>
  <si>
    <t xml:space="preserve">Jintsuu, Naka, Sendai,</t>
  </si>
  <si>
    <t xml:space="preserve">Fiji-Class Barrage</t>
  </si>
  <si>
    <t xml:space="preserve">Fiji, Jamaica</t>
  </si>
  <si>
    <t xml:space="preserve">Southampton-Class Barrage</t>
  </si>
  <si>
    <t xml:space="preserve">Southampton, Sheffield, Glasglow</t>
  </si>
  <si>
    <t xml:space="preserve">Agano-Class Barrage</t>
  </si>
  <si>
    <t xml:space="preserve">Agano</t>
  </si>
  <si>
    <t xml:space="preserve">Mogami-Class Barrage</t>
  </si>
  <si>
    <t xml:space="preserve">Mikuma, Mogami</t>
  </si>
  <si>
    <t xml:space="preserve">Neptune-Exclusive Barrage</t>
  </si>
  <si>
    <t xml:space="preserve">Neptune</t>
  </si>
  <si>
    <t xml:space="preserve">Emile Bertin-Exclusive Barrage</t>
  </si>
  <si>
    <t xml:space="preserve">Emile Bertin</t>
  </si>
  <si>
    <t xml:space="preserve">San Diego Kai-Exclusive Barrage</t>
  </si>
  <si>
    <t xml:space="preserve">San Diego Kai</t>
  </si>
  <si>
    <t xml:space="preserve">Ceres-Class Cruiser Barrage</t>
  </si>
  <si>
    <t xml:space="preserve">Curacoa, Curlew</t>
  </si>
  <si>
    <t xml:space="preserve">Sirius-Exclusive Barrage</t>
  </si>
  <si>
    <t xml:space="preserve">Sirius</t>
  </si>
  <si>
    <t xml:space="preserve">Dido-Class Barrage</t>
  </si>
  <si>
    <t xml:space="preserve">Black Prince</t>
  </si>
  <si>
    <t xml:space="preserve">Seattle-Exclusive Barrage</t>
  </si>
  <si>
    <t xml:space="preserve">Seattle</t>
  </si>
  <si>
    <t xml:space="preserve">Swiftsure-Class Barrage</t>
  </si>
  <si>
    <t xml:space="preserve">Swiftsure</t>
  </si>
  <si>
    <t xml:space="preserve">Cleveland Muse Barrage</t>
  </si>
  <si>
    <t xml:space="preserve">Cleveland Muse</t>
  </si>
  <si>
    <t xml:space="preserve">Blue</t>
  </si>
  <si>
    <t xml:space="preserve">Sheffield Muse Barrage</t>
  </si>
  <si>
    <t xml:space="preserve">Sheffield Muse</t>
  </si>
  <si>
    <t xml:space="preserve">Purple</t>
  </si>
  <si>
    <t xml:space="preserve">Noshiro-Exclusive Barrage</t>
  </si>
  <si>
    <t xml:space="preserve">Noshiro</t>
  </si>
  <si>
    <t xml:space="preserve">Dido-Exclusive Barrage Normal</t>
  </si>
  <si>
    <t xml:space="preserve">Dido</t>
  </si>
  <si>
    <t xml:space="preserve">Dido-Exclusive Barrage AP</t>
  </si>
  <si>
    <t xml:space="preserve">Gloucester-Class Barrage</t>
  </si>
  <si>
    <t xml:space="preserve">Gloucester</t>
  </si>
  <si>
    <t xml:space="preserve">Chapayev-Exclusive Barrage</t>
  </si>
  <si>
    <t xml:space="preserve">Chapayev</t>
  </si>
  <si>
    <t xml:space="preserve">Bogatyr-Class Barrage</t>
  </si>
  <si>
    <t xml:space="preserve">Pamiat Merkuria</t>
  </si>
  <si>
    <t xml:space="preserve">Reno-Exclusive Barrage</t>
  </si>
  <si>
    <t xml:space="preserve">Reno</t>
  </si>
  <si>
    <t xml:space="preserve">Jeanne d'Arc-Exclusive Barrage</t>
  </si>
  <si>
    <t xml:space="preserve">Jeanne d'Arc</t>
  </si>
  <si>
    <t xml:space="preserve">La Galissonniere-Class Barrage</t>
  </si>
  <si>
    <t xml:space="preserve">La Galissonniere</t>
  </si>
  <si>
    <t xml:space="preserve">CA</t>
  </si>
  <si>
    <t xml:space="preserve">Furutaka-Class Barrage</t>
  </si>
  <si>
    <t xml:space="preserve">Furutaka, Kako</t>
  </si>
  <si>
    <t xml:space="preserve">Aoba-Class Barrage</t>
  </si>
  <si>
    <t xml:space="preserve">Aoba, Kinugasa</t>
  </si>
  <si>
    <t xml:space="preserve">Pensacola-Class Barrage</t>
  </si>
  <si>
    <t xml:space="preserve">Pensacola, Salt Lake City</t>
  </si>
  <si>
    <t xml:space="preserve">York-Class Barrage</t>
  </si>
  <si>
    <t xml:space="preserve">Exeter, York</t>
  </si>
  <si>
    <t xml:space="preserve">Northampton-Class Barrage</t>
  </si>
  <si>
    <t xml:space="preserve">Chicago, Houston, Northampton</t>
  </si>
  <si>
    <t xml:space="preserve">Admiral Hipper-Class Barrage</t>
  </si>
  <si>
    <t xml:space="preserve">Admiral Hipper, Prinz Eugen</t>
  </si>
  <si>
    <t xml:space="preserve">Portland-Class Barrage</t>
  </si>
  <si>
    <t xml:space="preserve">Indianapolis, Portland</t>
  </si>
  <si>
    <t xml:space="preserve">Deutschland-Class Barrage</t>
  </si>
  <si>
    <t xml:space="preserve">Admiral Graf Spee, Deutschland</t>
  </si>
  <si>
    <t xml:space="preserve">Wichita-Exclusive Barrage</t>
  </si>
  <si>
    <t xml:space="preserve">Wichita</t>
  </si>
  <si>
    <t xml:space="preserve">Norfolk-Class Barrage</t>
  </si>
  <si>
    <t xml:space="preserve">Dorsetshire, Norfolk</t>
  </si>
  <si>
    <t xml:space="preserve">London-Class Barrage</t>
  </si>
  <si>
    <t xml:space="preserve">London, Shropshire, Sussex</t>
  </si>
  <si>
    <t xml:space="preserve">Kent-Class Barrage</t>
  </si>
  <si>
    <t xml:space="preserve">Kent, Suffolk</t>
  </si>
  <si>
    <t xml:space="preserve">Myoukou-Class Barrage</t>
  </si>
  <si>
    <t xml:space="preserve">Ashigara, Myoukou, Nachi</t>
  </si>
  <si>
    <t xml:space="preserve">Takao-Class Barrage</t>
  </si>
  <si>
    <t xml:space="preserve">Atago, Choukai, Maya, Takao</t>
  </si>
  <si>
    <t xml:space="preserve">Mogami-Exclusive Barrage</t>
  </si>
  <si>
    <t xml:space="preserve">Mogami Kai</t>
  </si>
  <si>
    <t xml:space="preserve">MGM+1 | Affected by skill</t>
  </si>
  <si>
    <t xml:space="preserve">Saint Louis-Exclusive Barrage</t>
  </si>
  <si>
    <t xml:space="preserve">Saint Louis</t>
  </si>
  <si>
    <t xml:space="preserve">Ibuki-Exclusive Barrage</t>
  </si>
  <si>
    <t xml:space="preserve">Ibuki</t>
  </si>
  <si>
    <t xml:space="preserve">Roon-Exclusive Barrage</t>
  </si>
  <si>
    <t xml:space="preserve">Roon</t>
  </si>
  <si>
    <t xml:space="preserve">New Orleans-Class Barrage</t>
  </si>
  <si>
    <t xml:space="preserve">Astoria, Minneapolis, Quincy, Vincennes</t>
  </si>
  <si>
    <t xml:space="preserve">Suyuza-Exclusive Barrage</t>
  </si>
  <si>
    <t xml:space="preserve">Suzuya</t>
  </si>
  <si>
    <t xml:space="preserve">Suyuza-Exclusive Barrage (Enhanced)</t>
  </si>
  <si>
    <t xml:space="preserve">Skill-Related</t>
  </si>
  <si>
    <t xml:space="preserve">Baltimore-Class Barrage</t>
  </si>
  <si>
    <t xml:space="preserve">Baltimore, Bremerton</t>
  </si>
  <si>
    <t xml:space="preserve">Trento-Class Barrage</t>
  </si>
  <si>
    <t xml:space="preserve">Trento</t>
  </si>
  <si>
    <t xml:space="preserve">Zara-Class Barrage</t>
  </si>
  <si>
    <t xml:space="preserve">Zara</t>
  </si>
  <si>
    <t xml:space="preserve">SAP</t>
  </si>
  <si>
    <t xml:space="preserve">Admiral Hipper Muse Barrage</t>
  </si>
  <si>
    <t xml:space="preserve">Admiral Hipper Muse</t>
  </si>
  <si>
    <t xml:space="preserve">Algerie-Class Barrage</t>
  </si>
  <si>
    <t xml:space="preserve">Algerie</t>
  </si>
  <si>
    <t xml:space="preserve">Suyuza-Class Barrage</t>
  </si>
  <si>
    <t xml:space="preserve">Kumano</t>
  </si>
  <si>
    <t xml:space="preserve">Suyuza-Class Barrage 2</t>
  </si>
  <si>
    <t xml:space="preserve">Suyuza-Class Barrage EX</t>
  </si>
  <si>
    <t xml:space="preserve">SS</t>
  </si>
  <si>
    <t xml:space="preserve">I-Full Barrage-Class</t>
  </si>
  <si>
    <t xml:space="preserve">I-26, I-58, I-25, I-56</t>
  </si>
  <si>
    <t xml:space="preserve">I-19-Exclusive Barrage</t>
  </si>
  <si>
    <t xml:space="preserve">I-19</t>
  </si>
  <si>
    <t xml:space="preserve">U-81-Exclusive Barrage</t>
  </si>
  <si>
    <t xml:space="preserve">U-81</t>
  </si>
  <si>
    <t xml:space="preserve">Gato-Class Barrage</t>
  </si>
  <si>
    <t xml:space="preserve">Dace</t>
  </si>
  <si>
    <t xml:space="preserve">VIIB-Class Barrage</t>
  </si>
  <si>
    <t xml:space="preserve">U73</t>
  </si>
  <si>
    <t xml:space="preserve">VIIC-Class Barrage</t>
  </si>
  <si>
    <t xml:space="preserve">U-557 and U556</t>
  </si>
  <si>
    <t xml:space="preserve">U-47-Exclusive Barrage</t>
  </si>
  <si>
    <t xml:space="preserve">U-47</t>
  </si>
  <si>
    <t xml:space="preserve">Surcouf-Exclusive Barrage</t>
  </si>
  <si>
    <t xml:space="preserve">Surcouf</t>
  </si>
  <si>
    <t xml:space="preserve">Albacore-Class Barrage</t>
  </si>
  <si>
    <t xml:space="preserve">Albacore, Cavalla</t>
  </si>
  <si>
    <t xml:space="preserve">I-13-Exclussive Barrage</t>
  </si>
  <si>
    <t xml:space="preserve">I-13</t>
  </si>
  <si>
    <t xml:space="preserve">U-101-Exclusive Barrage</t>
  </si>
  <si>
    <t xml:space="preserve">U-101</t>
  </si>
  <si>
    <t xml:space="preserve">I-168-Exclusive Barrage</t>
  </si>
  <si>
    <t xml:space="preserve">I-168</t>
  </si>
  <si>
    <t xml:space="preserve">IXC-Class Barrage</t>
  </si>
  <si>
    <t xml:space="preserve">U-522</t>
  </si>
  <si>
    <t xml:space="preserve">IXB-Class Barrage</t>
  </si>
  <si>
    <t xml:space="preserve">U-110</t>
  </si>
  <si>
    <t xml:space="preserve">U-96-Exclusive Barrage</t>
  </si>
  <si>
    <t xml:space="preserve">U-96</t>
  </si>
  <si>
    <t xml:space="preserve">AE</t>
  </si>
  <si>
    <t xml:space="preserve">Kashino-Exclusive Barrage</t>
  </si>
  <si>
    <t xml:space="preserve">Kashino</t>
  </si>
  <si>
    <t xml:space="preserve">Skill Name (Max Level)</t>
  </si>
  <si>
    <t xml:space="preserve">Ship</t>
  </si>
  <si>
    <t xml:space="preserve">Demon Dance</t>
  </si>
  <si>
    <t xml:space="preserve">Ayanami Kai</t>
  </si>
  <si>
    <t xml:space="preserve">Attack Mode - EX</t>
  </si>
  <si>
    <t xml:space="preserve">Javelin Kai</t>
  </si>
  <si>
    <t xml:space="preserve">Termination Mode</t>
  </si>
  <si>
    <t xml:space="preserve">Laffey Kai</t>
  </si>
  <si>
    <t xml:space="preserve">Destruction Mode</t>
  </si>
  <si>
    <t xml:space="preserve">Z23 Kai</t>
  </si>
  <si>
    <t xml:space="preserve">Vampire's Kiss</t>
  </si>
  <si>
    <t xml:space="preserve">Getter Ravine</t>
  </si>
  <si>
    <t xml:space="preserve">White Heart</t>
  </si>
  <si>
    <t xml:space="preserve">Evening Star</t>
  </si>
  <si>
    <t xml:space="preserve">Nekone</t>
  </si>
  <si>
    <t xml:space="preserve">100% Firepower</t>
  </si>
  <si>
    <t xml:space="preserve">Star of the Fjords</t>
  </si>
  <si>
    <t xml:space="preserve">Hardy</t>
  </si>
  <si>
    <t xml:space="preserve">Ryu-style Six Lotus Torpedoes</t>
  </si>
  <si>
    <t xml:space="preserve">Crisis Prevention</t>
  </si>
  <si>
    <t xml:space="preserve">Kizuna Ai</t>
  </si>
  <si>
    <t xml:space="preserve">Magic Bash</t>
  </si>
  <si>
    <t xml:space="preserve">Z36</t>
  </si>
  <si>
    <t xml:space="preserve">Destruction Mode - Prototype</t>
  </si>
  <si>
    <t xml:space="preserve">Z1 Kai</t>
  </si>
  <si>
    <t xml:space="preserve">Dance of Wind and Rain</t>
  </si>
  <si>
    <t xml:space="preserve">Shigure Kai</t>
  </si>
  <si>
    <t xml:space="preserve">Seal of the Four Gods</t>
  </si>
  <si>
    <t xml:space="preserve">Buffs the specific Anshan's main gun damage by 16% and strengthens barrage</t>
  </si>
  <si>
    <t xml:space="preserve">Mach 2.42 Blossom</t>
  </si>
  <si>
    <t xml:space="preserve">Shirakami Fubuki</t>
  </si>
  <si>
    <t xml:space="preserve">60% Torpedo Stat</t>
  </si>
  <si>
    <t xml:space="preserve">The Summer Flower We Watch AP</t>
  </si>
  <si>
    <t xml:space="preserve">Natsuiro Matsuri</t>
  </si>
  <si>
    <t xml:space="preserve">The Summer Flower We Watch HE</t>
  </si>
  <si>
    <t xml:space="preserve">The Blue Cruiser</t>
  </si>
  <si>
    <t xml:space="preserve">Black Cat Cyclone</t>
  </si>
  <si>
    <t xml:space="preserve">尝尝这个！</t>
  </si>
  <si>
    <t xml:space="preserve">Anti-Torpedo Field</t>
  </si>
  <si>
    <t xml:space="preserve">Z26</t>
  </si>
  <si>
    <t xml:space="preserve">Suzutsuki, Causing Confusion!</t>
  </si>
  <si>
    <t xml:space="preserve">Suzutsuki, Causing Confusion 2</t>
  </si>
  <si>
    <t xml:space="preserve">Blaze Break</t>
  </si>
  <si>
    <t xml:space="preserve">Purple Heart</t>
  </si>
  <si>
    <t xml:space="preserve">Victory Slash</t>
  </si>
  <si>
    <t xml:space="preserve">Song of the Stars</t>
  </si>
  <si>
    <t xml:space="preserve">Homing Effect</t>
  </si>
  <si>
    <t xml:space="preserve">Lily Root I</t>
  </si>
  <si>
    <t xml:space="preserve">Rurutie</t>
  </si>
  <si>
    <t xml:space="preserve">100% Torpedo Stat</t>
  </si>
  <si>
    <t xml:space="preserve">Lily Root II</t>
  </si>
  <si>
    <t xml:space="preserve">Lily Root III</t>
  </si>
  <si>
    <t xml:space="preserve">Lily Root IV</t>
  </si>
  <si>
    <t xml:space="preserve">Angel of Love</t>
  </si>
  <si>
    <t xml:space="preserve">Emile Bertin Kai</t>
  </si>
  <si>
    <t xml:space="preserve">Erratic Inventor</t>
  </si>
  <si>
    <t xml:space="preserve">Bomb</t>
  </si>
  <si>
    <t xml:space="preserve">	Cavalier of the Ether</t>
  </si>
  <si>
    <t xml:space="preserve">Lace Dance</t>
  </si>
  <si>
    <t xml:space="preserve">Black Heart</t>
  </si>
  <si>
    <t xml:space="preserve">Flash of Lightning</t>
  </si>
  <si>
    <t xml:space="preserve">120% Torpedo Stat</t>
  </si>
  <si>
    <t xml:space="preserve">Ten Sisters</t>
  </si>
  <si>
    <t xml:space="preserve">Kuon</t>
  </si>
  <si>
    <t xml:space="preserve">Flashing Blade of Surabaya</t>
  </si>
  <si>
    <t xml:space="preserve">Ashigara</t>
  </si>
  <si>
    <t xml:space="preserve">Ashura Shura Demon-god Killing Slash</t>
  </si>
  <si>
    <t xml:space="preserve">Nakiri Ayame</t>
  </si>
  <si>
    <t xml:space="preserve">Slash</t>
  </si>
  <si>
    <t xml:space="preserve">AOE, 120 Range</t>
  </si>
  <si>
    <t xml:space="preserve">Bremerton</t>
  </si>
  <si>
    <t xml:space="preserve">CB</t>
  </si>
  <si>
    <t xml:space="preserve">Special Cannon Training</t>
  </si>
  <si>
    <t xml:space="preserve">Azuma</t>
  </si>
  <si>
    <t xml:space="preserve">Special Cannon Training  Enhanced</t>
  </si>
  <si>
    <t xml:space="preserve">HE Arching</t>
  </si>
  <si>
    <t xml:space="preserve">BC</t>
  </si>
  <si>
    <t xml:space="preserve">Glory of the Royal Navy</t>
  </si>
  <si>
    <t xml:space="preserve">Hood</t>
  </si>
  <si>
    <t xml:space="preserve">Sniper</t>
  </si>
  <si>
    <t xml:space="preserve">Scharnhorst</t>
  </si>
  <si>
    <t xml:space="preserve">Torpedo Launch</t>
  </si>
  <si>
    <t xml:space="preserve">Scharnhorst, Gneisenau</t>
  </si>
  <si>
    <t xml:space="preserve">Blaze of Glory</t>
  </si>
  <si>
    <t xml:space="preserve">Kirishima</t>
  </si>
  <si>
    <t xml:space="preserve">Sanshikidan</t>
  </si>
  <si>
    <t xml:space="preserve">150% Firepower Stat</t>
  </si>
  <si>
    <t xml:space="preserve">Frontal Barrage</t>
  </si>
  <si>
    <t xml:space="preserve">Dunkerque</t>
  </si>
  <si>
    <t xml:space="preserve">True Strike</t>
  </si>
  <si>
    <t xml:space="preserve">Amagi</t>
  </si>
  <si>
    <t xml:space="preserve">BB</t>
  </si>
  <si>
    <t xml:space="preserve">Fight to Win!</t>
  </si>
  <si>
    <t xml:space="preserve">Kaga (BB)</t>
  </si>
  <si>
    <t xml:space="preserve">Conquer to Seize!</t>
  </si>
  <si>
    <t xml:space="preserve">Big Seven</t>
  </si>
  <si>
    <t xml:space="preserve">Colorado, Maryland, Nelson, Rodney, West Virginia</t>
  </si>
  <si>
    <t xml:space="preserve">Big Sis Penn!</t>
  </si>
  <si>
    <t xml:space="preserve">Pennsylvania</t>
  </si>
  <si>
    <t xml:space="preserve">Magnetic Torpedo</t>
  </si>
  <si>
    <t xml:space="preserve">Tirpitz</t>
  </si>
  <si>
    <t xml:space="preserve">150% Torpedo Stat</t>
  </si>
  <si>
    <t xml:space="preserve">Divine Marksman</t>
  </si>
  <si>
    <t xml:space="preserve">Warspite</t>
  </si>
  <si>
    <t xml:space="preserve">80% Firepower in PvP</t>
  </si>
  <si>
    <t xml:space="preserve">Divine Marksman +</t>
  </si>
  <si>
    <t xml:space="preserve">Warspite Kai</t>
  </si>
  <si>
    <t xml:space="preserve">80% Firepower, 100% Crit Rate</t>
  </si>
  <si>
    <t xml:space="preserve">Concerto of Blood</t>
  </si>
  <si>
    <t xml:space="preserve">Duke of York</t>
  </si>
  <si>
    <t xml:space="preserve">Courageous Shelling</t>
  </si>
  <si>
    <t xml:space="preserve">Washington</t>
  </si>
  <si>
    <t xml:space="preserve"> A Legend's Inheritance</t>
  </si>
  <si>
    <t xml:space="preserve">Izumo</t>
  </si>
  <si>
    <t xml:space="preserve">120% Firepower Stat</t>
  </si>
  <si>
    <t xml:space="preserve"> A Legend's Inheritance EX</t>
  </si>
  <si>
    <t xml:space="preserve">120% Firepower Stat | Small AoE</t>
  </si>
  <si>
    <t xml:space="preserve">Monarch's Coercion</t>
  </si>
  <si>
    <t xml:space="preserve">Monarch</t>
  </si>
  <si>
    <t xml:space="preserve">Big Seven - Sakura</t>
  </si>
  <si>
    <t xml:space="preserve">Mutsu, Nagato</t>
  </si>
  <si>
    <t xml:space="preserve">Heavy Barrel Blaster</t>
  </si>
  <si>
    <t xml:space="preserve">Georgia</t>
  </si>
  <si>
    <t xml:space="preserve">100% Crit</t>
  </si>
  <si>
    <t xml:space="preserve">Accurate Operations Protocol</t>
  </si>
  <si>
    <t xml:space="preserve">Gascogne</t>
  </si>
  <si>
    <t xml:space="preserve">Chaotic Sonata</t>
  </si>
  <si>
    <t xml:space="preserve">Friedrich der Grosse</t>
  </si>
  <si>
    <t xml:space="preserve">Super Aiming Adjustment</t>
  </si>
  <si>
    <t xml:space="preserve">Kizuna Ai - Super Gamer</t>
  </si>
  <si>
    <t xml:space="preserve">Torpedoes, Launch!</t>
  </si>
  <si>
    <t xml:space="preserve">Little Hiei</t>
  </si>
  <si>
    <t xml:space="preserve">Unyielding Power</t>
  </si>
  <si>
    <t xml:space="preserve">Bismarck</t>
  </si>
  <si>
    <t xml:space="preserve">Effective Armament</t>
  </si>
  <si>
    <t xml:space="preserve">King George V</t>
  </si>
  <si>
    <t xml:space="preserve">Without 356mm</t>
  </si>
  <si>
    <t xml:space="preserve">Effective Armament Enhanced</t>
  </si>
  <si>
    <t xml:space="preserve">With 356mm</t>
  </si>
  <si>
    <t xml:space="preserve">120 Range</t>
  </si>
  <si>
    <t xml:space="preserve">Lucky A</t>
  </si>
  <si>
    <t xml:space="preserve">Alabama</t>
  </si>
  <si>
    <t xml:space="preserve">50 Range</t>
  </si>
  <si>
    <t xml:space="preserve">Rose Bombardamento</t>
  </si>
  <si>
    <t xml:space="preserve">Littorio</t>
  </si>
  <si>
    <t xml:space="preserve">Rose Bombardamento Enhanced</t>
  </si>
  <si>
    <t xml:space="preserve">Rose Bombardamento Small</t>
  </si>
  <si>
    <t xml:space="preserve">Fading Memories of Glory</t>
  </si>
  <si>
    <t xml:space="preserve">Giulio Cesare, Conte di Cavour</t>
  </si>
  <si>
    <t xml:space="preserve">Sardegnian Coercion Big</t>
  </si>
  <si>
    <t xml:space="preserve">Giulio Cesare</t>
  </si>
  <si>
    <t xml:space="preserve">Sardegnian Coercion Small</t>
  </si>
  <si>
    <t xml:space="preserve">Unleashed Tactics TP</t>
  </si>
  <si>
    <t xml:space="preserve">Suruga</t>
  </si>
  <si>
    <t xml:space="preserve">Unleashed Tactics Normal</t>
  </si>
  <si>
    <t xml:space="preserve">Unleashed Tactics PVP Pellets</t>
  </si>
  <si>
    <t xml:space="preserve">Unleashed Tactics Pellets</t>
  </si>
  <si>
    <t xml:space="preserve">Lod Obstrel AP</t>
  </si>
  <si>
    <t xml:space="preserve">Rossiya</t>
  </si>
  <si>
    <t xml:space="preserve">Lod Obstrel HE</t>
  </si>
  <si>
    <t xml:space="preserve">Lod Obstrel Icicle</t>
  </si>
  <si>
    <t xml:space="preserve">Icicle</t>
  </si>
  <si>
    <t xml:space="preserve">40% SPD debuff + Flood DoT</t>
  </si>
  <si>
    <t xml:space="preserve">Richelieu1</t>
  </si>
  <si>
    <t xml:space="preserve">Richelieu</t>
  </si>
  <si>
    <t xml:space="preserve">Richelieu2</t>
  </si>
  <si>
    <t xml:space="preserve">Kii Fleet Strategy 1</t>
  </si>
  <si>
    <t xml:space="preserve">Kii</t>
  </si>
  <si>
    <t xml:space="preserve">Kii Fleet Strategy 2</t>
  </si>
  <si>
    <t xml:space="preserve">Kii Fleet Strategy 3</t>
  </si>
  <si>
    <t xml:space="preserve">Kii Fleet Strategy 4</t>
  </si>
  <si>
    <t xml:space="preserve">Marvels of History - Seydlitz </t>
  </si>
  <si>
    <t xml:space="preserve">Seydlitz</t>
  </si>
  <si>
    <t xml:space="preserve">BM</t>
  </si>
  <si>
    <t xml:space="preserve">Infinite Darkness</t>
  </si>
  <si>
    <t xml:space="preserve">Erebus, Terror</t>
  </si>
  <si>
    <t xml:space="preserve">Artillery Volley</t>
  </si>
  <si>
    <t xml:space="preserve">Abercrombie</t>
  </si>
  <si>
    <t xml:space="preserve">CV</t>
  </si>
  <si>
    <t xml:space="preserve">Rainy Ratnapura</t>
  </si>
  <si>
    <t xml:space="preserve">Green Heart</t>
  </si>
  <si>
    <t xml:space="preserve">Doolittle Raid</t>
  </si>
  <si>
    <t xml:space="preserve">Hornet</t>
  </si>
  <si>
    <t xml:space="preserve">Vengeful Strike (2000lb)</t>
  </si>
  <si>
    <t xml:space="preserve">Yorktown</t>
  </si>
  <si>
    <t xml:space="preserve">80% Airpower Stat</t>
  </si>
  <si>
    <t xml:space="preserve">Vengeful Strike (100lb)</t>
  </si>
  <si>
    <t xml:space="preserve">Wasp's Double Sting</t>
  </si>
  <si>
    <t xml:space="preserve">Wasp</t>
  </si>
  <si>
    <t xml:space="preserve">Swordfish, Take Off!</t>
  </si>
  <si>
    <t xml:space="preserve">Ark Royal</t>
  </si>
  <si>
    <t xml:space="preserve">Torpedo (CV)</t>
  </si>
  <si>
    <t xml:space="preserve">120% Airpower Stat</t>
  </si>
  <si>
    <t xml:space="preserve">Supporting Fire</t>
  </si>
  <si>
    <t xml:space="preserve">Lexington, Saratoga</t>
  </si>
  <si>
    <t xml:space="preserve">Magical Girl's Prank (2000lb)</t>
  </si>
  <si>
    <t xml:space="preserve">Saratoga Kai</t>
  </si>
  <si>
    <t xml:space="preserve">HE Bomb</t>
  </si>
  <si>
    <t xml:space="preserve">120% Airpower Stat | 0.1 Burn Coeff</t>
  </si>
  <si>
    <t xml:space="preserve">Magical Girl's Prank (100lb)</t>
  </si>
  <si>
    <t xml:space="preserve">Magical Girl's Prank (CV Torpedo)</t>
  </si>
  <si>
    <t xml:space="preserve">Flood (Torpedo)</t>
  </si>
  <si>
    <t xml:space="preserve">120% Airpower Stat | 0.2 Flood Coeff</t>
  </si>
  <si>
    <t xml:space="preserve">Dice of Destiny</t>
  </si>
  <si>
    <t xml:space="preserve">Taihou</t>
  </si>
  <si>
    <t xml:space="preserve">Torpedo Sakura</t>
  </si>
  <si>
    <t xml:space="preserve">Warrior Vessel</t>
  </si>
  <si>
    <t xml:space="preserve">Essex</t>
  </si>
  <si>
    <t xml:space="preserve">0.3 Flood Coeff</t>
  </si>
  <si>
    <t xml:space="preserve">Honey Moon</t>
  </si>
  <si>
    <t xml:space="preserve">Fumiruiru</t>
  </si>
  <si>
    <t xml:space="preserve">Laser</t>
  </si>
  <si>
    <t xml:space="preserve">Infinite</t>
  </si>
  <si>
    <t xml:space="preserve">100% Airpower Stat</t>
  </si>
  <si>
    <t xml:space="preserve">Deck of Aces (5 - 7%, 3 - 12%, 2 - 51%, 1 - 30%)</t>
  </si>
  <si>
    <t xml:space="preserve">Hiryuu Kai</t>
  </si>
  <si>
    <t xml:space="preserve">Deck of Aces (5 - 7%, 3 - 12%, 2 - 51%, 1 - 30%) (500lb)</t>
  </si>
  <si>
    <t xml:space="preserve">Souryuu Kai</t>
  </si>
  <si>
    <t xml:space="preserve">Deck of Aces (5 - 7%, 3 - 12%, 2 - 51%, 1 - 30%) (100lb)</t>
  </si>
  <si>
    <t xml:space="preserve">Doolittle Raid Kai</t>
  </si>
  <si>
    <t xml:space="preserve">Shangri-La</t>
  </si>
  <si>
    <t xml:space="preserve">Relentless Persistence- Fighter (100lb)</t>
  </si>
  <si>
    <t xml:space="preserve">Bunker Hill</t>
  </si>
  <si>
    <t xml:space="preserve">Relentless Persistence - Bomber (2000lb)</t>
  </si>
  <si>
    <t xml:space="preserve">Relentless Persistence - Bomber (100lb)</t>
  </si>
  <si>
    <t xml:space="preserve">Relentless Persistence - Torpedo Bomber</t>
  </si>
  <si>
    <t xml:space="preserve">Future Base (1000lb)</t>
  </si>
  <si>
    <t xml:space="preserve">Kizuna Ai - Anniversary</t>
  </si>
  <si>
    <t xml:space="preserve">Future Base (100lb)</t>
  </si>
  <si>
    <t xml:space="preserve">Eat My Shells!</t>
  </si>
  <si>
    <t xml:space="preserve">Little Zeppelin</t>
  </si>
  <si>
    <t xml:space="preserve">Eat My Shells! Enhanced</t>
  </si>
  <si>
    <t xml:space="preserve">Preemptive Strike (500lb)</t>
  </si>
  <si>
    <t xml:space="preserve">Little Akagi</t>
  </si>
  <si>
    <t xml:space="preserve">Preemptive Strike (100lb)</t>
  </si>
  <si>
    <t xml:space="preserve">Supporting Wings (2 Fighters)</t>
  </si>
  <si>
    <t xml:space="preserve">Formidable</t>
  </si>
  <si>
    <t xml:space="preserve">Dualism 500lb (3 planes)</t>
  </si>
  <si>
    <t xml:space="preserve">Akagi Muse</t>
  </si>
  <si>
    <t xml:space="preserve">Dualism 100lb (3 planes)</t>
  </si>
  <si>
    <t xml:space="preserve">Dualism Torpedo (3 planes)</t>
  </si>
  <si>
    <t xml:space="preserve">
Dream☆Story</t>
  </si>
  <si>
    <t xml:space="preserve">Tokino Sora</t>
  </si>
  <si>
    <t xml:space="preserve">Wild Dualism TP</t>
  </si>
  <si>
    <t xml:space="preserve">Ookami Mio</t>
  </si>
  <si>
    <t xml:space="preserve">Wild Dualism Bomb</t>
  </si>
  <si>
    <t xml:space="preserve">Soaring Silver Wings (2000lb)</t>
  </si>
  <si>
    <t xml:space="preserve">Intrepid</t>
  </si>
  <si>
    <t xml:space="preserve">Soaring Silver Wings (500lb)</t>
  </si>
  <si>
    <t xml:space="preserve">Sec1</t>
  </si>
  <si>
    <t xml:space="preserve">Bearn</t>
  </si>
  <si>
    <t xml:space="preserve">Sec2</t>
  </si>
  <si>
    <t xml:space="preserve">Plane1</t>
  </si>
  <si>
    <t xml:space="preserve">Plane2</t>
  </si>
  <si>
    <t xml:space="preserve">Take Off! Bomb</t>
  </si>
  <si>
    <t xml:space="preserve">Little Illustrious</t>
  </si>
  <si>
    <t xml:space="preserve">Take Off! Torpedo</t>
  </si>
  <si>
    <t xml:space="preserve">Holy Ligt</t>
  </si>
  <si>
    <t xml:space="preserve">Hope's Tempest - 500lb</t>
  </si>
  <si>
    <t xml:space="preserve">Shinano</t>
  </si>
  <si>
    <t xml:space="preserve">Hope's Tempest - Torp</t>
  </si>
  <si>
    <t xml:space="preserve">Dreamwaker's Bow</t>
  </si>
  <si>
    <t xml:space="preserve">CVL</t>
  </si>
  <si>
    <t xml:space="preserve">Swordfishes, Strike!</t>
  </si>
  <si>
    <t xml:space="preserve">Centaur</t>
  </si>
  <si>
    <t xml:space="preserve">Eagle's Defiance</t>
  </si>
  <si>
    <t xml:space="preserve">Hiyou, Junyou</t>
  </si>
  <si>
    <t xml:space="preserve">Twin Shadow Musou</t>
  </si>
  <si>
    <t xml:space="preserve">Saraana &amp; Uruuru</t>
  </si>
  <si>
    <t xml:space="preserve">Air Strike Signal (1000lb)</t>
  </si>
  <si>
    <t xml:space="preserve">Ryuujou</t>
  </si>
  <si>
    <t xml:space="preserve">Air Strike Signal (100lb)</t>
  </si>
  <si>
    <t xml:space="preserve">816 Squadron</t>
  </si>
  <si>
    <t xml:space="preserve">Chaser</t>
  </si>
  <si>
    <t xml:space="preserve">Knight of the Sky</t>
  </si>
  <si>
    <t xml:space="preserve">Independence</t>
  </si>
  <si>
    <t xml:space="preserve">Knight of the Sky Enhanced</t>
  </si>
  <si>
    <t xml:space="preserve">Destiny Draw</t>
  </si>
  <si>
    <t xml:space="preserve">Hermes Kai</t>
  </si>
  <si>
    <t xml:space="preserve">0.3 Burn Coeff</t>
  </si>
  <si>
    <t xml:space="preserve">AP Bomb</t>
  </si>
  <si>
    <t xml:space="preserve">Roaring Challenger</t>
  </si>
  <si>
    <t xml:space="preserve">Bataan</t>
  </si>
  <si>
    <t xml:space="preserve">MP Burst - Explosion</t>
  </si>
  <si>
    <t xml:space="preserve">Murasaki Shion</t>
  </si>
  <si>
    <t xml:space="preserve">Magic</t>
  </si>
  <si>
    <t xml:space="preserve">100% Airpower Stat | 45 AOE</t>
  </si>
  <si>
    <t xml:space="preserve">Strike Team, Attack!</t>
  </si>
  <si>
    <t xml:space="preserve">Chitose, Chiyoda</t>
  </si>
  <si>
    <t xml:space="preserve">Strike Team, Attack! 2</t>
  </si>
  <si>
    <t xml:space="preserve">Strike Team, Attack! EX</t>
  </si>
  <si>
    <t xml:space="preserve">Strike Team, Attack! EX 2</t>
  </si>
  <si>
    <t xml:space="preserve">BBV</t>
  </si>
  <si>
    <t xml:space="preserve">Air Reserve</t>
  </si>
  <si>
    <t xml:space="preserve">Fusou, Yamashiro</t>
  </si>
  <si>
    <t xml:space="preserve">Melee Artillery</t>
  </si>
  <si>
    <t xml:space="preserve">Hyuuga Kai</t>
  </si>
  <si>
    <t xml:space="preserve">Aviation Battleship Fleet (1000lb)</t>
  </si>
  <si>
    <t xml:space="preserve">Ise Kai</t>
  </si>
  <si>
    <t xml:space="preserve">Aviation Battleship Fleet (100lb)</t>
  </si>
  <si>
    <t xml:space="preserve">Curtain Call</t>
  </si>
  <si>
    <t xml:space="preserve">I-58</t>
  </si>
  <si>
    <t xml:space="preserve">Fatal Penetration</t>
  </si>
  <si>
    <t xml:space="preserve">AP Torpedo</t>
  </si>
  <si>
    <t xml:space="preserve">120% Torpedo Coeff</t>
  </si>
  <si>
    <t xml:space="preserve">Surprise Gift</t>
  </si>
  <si>
    <t xml:space="preserve">Albacore</t>
  </si>
  <si>
    <t xml:space="preserve">HE Torpedo</t>
  </si>
  <si>
    <t xml:space="preserve">0.4 Burn Coeff</t>
  </si>
  <si>
    <t xml:space="preserve">Vengeful Blade</t>
  </si>
  <si>
    <t xml:space="preserve">Parting Ceremony</t>
  </si>
  <si>
    <t xml:space="preserve">I-25</t>
  </si>
  <si>
    <t xml:space="preserve">Double-winged Shark</t>
  </si>
  <si>
    <t xml:space="preserve">Cavalla</t>
  </si>
  <si>
    <t xml:space="preserve">Promise to the Sunflower</t>
  </si>
  <si>
    <t xml:space="preserve">Minato Aqua</t>
  </si>
  <si>
    <t xml:space="preserve">Promise to the Sunflower Enhanced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</si>
</sst>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"/>
    <numFmt numFmtId="167" formatCode="0"/>
    <numFmt numFmtId="168" formatCode="0.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43C0B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1"/>
      <color rgb="FF843C0B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7030A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DE59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arrage" displayName="Barrage" ref="A1:O154" headerRowCount="1" totalsRowCount="0" totalsRowShown="0">
  <autoFilter ref="A1:O154"/>
  <tableColumns count="15">
    <tableColumn id="1" name="Type"/>
    <tableColumn id="2" name="Barrage Name (Skill Level 2)"/>
    <tableColumn id="3" name="Ships With Barrage"/>
    <tableColumn id="4" name="Base Damage"/>
    <tableColumn id="5" name="Total Rounds"/>
    <tableColumn id="6" name="Coefficient"/>
    <tableColumn id="7" name="Total Damage"/>
    <tableColumn id="8" name="Round Type"/>
    <tableColumn id="9" name="Light Armor"/>
    <tableColumn id="10" name="Medium Armor"/>
    <tableColumn id="11" name="Heavy Armor"/>
    <tableColumn id="12" name="Burn %"/>
    <tableColumn id="13" name="Burn Priority"/>
    <tableColumn id="14" name="AP Pen"/>
    <tableColumn id="15" name="Extra"/>
  </tableColumns>
</table>
</file>

<file path=xl/tables/table2.xml><?xml version="1.0" encoding="utf-8"?>
<table xmlns="http://schemas.openxmlformats.org/spreadsheetml/2006/main" id="2" name="Barrage4" displayName="Barrage4" ref="A1:O201" headerRowCount="1" totalsRowCount="0" totalsRowShown="0">
  <autoFilter ref="A1:O201"/>
  <tableColumns count="15">
    <tableColumn id="1" name="Type"/>
    <tableColumn id="2" name="Skill Name (Max Level)"/>
    <tableColumn id="3" name="Ship"/>
    <tableColumn id="4" name="Base Damage"/>
    <tableColumn id="5" name="Total Rounds"/>
    <tableColumn id="6" name="Coefficient"/>
    <tableColumn id="7" name="Total Damage"/>
    <tableColumn id="8" name="Round Type"/>
    <tableColumn id="9" name="Light Armor"/>
    <tableColumn id="10" name="Medium Armor"/>
    <tableColumn id="11" name="Heavy Armor"/>
    <tableColumn id="12" name="Burn %"/>
    <tableColumn id="13" name="Burn Priority"/>
    <tableColumn id="14" name="AP Pen"/>
    <tableColumn id="15" name="Extr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5" activeCellId="0" sqref="A155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0.78"/>
    <col collapsed="false" customWidth="true" hidden="false" outlineLevel="0" max="3" min="3" style="0" width="32.78"/>
    <col collapsed="false" customWidth="true" hidden="false" outlineLevel="0" max="4" min="4" style="0" width="14.11"/>
    <col collapsed="false" customWidth="true" hidden="false" outlineLevel="0" max="5" min="5" style="0" width="13.89"/>
    <col collapsed="false" customWidth="true" hidden="false" outlineLevel="0" max="6" min="6" style="1" width="11.99"/>
    <col collapsed="false" customWidth="true" hidden="false" outlineLevel="0" max="7" min="7" style="2" width="14.44"/>
    <col collapsed="false" customWidth="true" hidden="false" outlineLevel="0" max="8" min="8" style="0" width="13.78"/>
    <col collapsed="false" customWidth="true" hidden="false" outlineLevel="0" max="9" min="9" style="1" width="12.78"/>
    <col collapsed="false" customWidth="true" hidden="false" outlineLevel="0" max="10" min="10" style="1" width="15.78"/>
    <col collapsed="false" customWidth="true" hidden="false" outlineLevel="0" max="11" min="11" style="1" width="13.89"/>
    <col collapsed="false" customWidth="true" hidden="false" outlineLevel="0" max="12" min="12" style="1" width="8.78"/>
    <col collapsed="false" customWidth="true" hidden="false" outlineLevel="0" max="13" min="13" style="3" width="13.44"/>
    <col collapsed="false" customWidth="true" hidden="false" outlineLevel="0" max="14" min="14" style="4" width="8.89"/>
    <col collapsed="false" customWidth="true" hidden="false" outlineLevel="0" max="15" min="15" style="0" width="24.78"/>
  </cols>
  <sheetData>
    <row r="1" customFormat="false" ht="16.05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8" t="s">
        <v>6</v>
      </c>
      <c r="H1" s="5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10" t="s">
        <v>13</v>
      </c>
      <c r="O1" s="7" t="s">
        <v>14</v>
      </c>
    </row>
    <row r="2" customFormat="false" ht="14.4" hidden="false" customHeight="false" outlineLevel="0" collapsed="false">
      <c r="A2" s="0" t="s">
        <v>15</v>
      </c>
      <c r="B2" s="0" t="s">
        <v>16</v>
      </c>
      <c r="C2" s="0" t="s">
        <v>17</v>
      </c>
      <c r="D2" s="0" t="n">
        <v>10</v>
      </c>
      <c r="E2" s="0" t="n">
        <v>16</v>
      </c>
      <c r="F2" s="1" t="n">
        <v>1.25</v>
      </c>
      <c r="G2" s="11" t="n">
        <v>200</v>
      </c>
      <c r="H2" s="0" t="s">
        <v>18</v>
      </c>
      <c r="I2" s="1" t="n">
        <v>1</v>
      </c>
      <c r="J2" s="1" t="n">
        <v>1</v>
      </c>
      <c r="K2" s="1" t="n">
        <v>1</v>
      </c>
      <c r="L2" s="12"/>
    </row>
    <row r="3" customFormat="false" ht="14.4" hidden="false" customHeight="false" outlineLevel="0" collapsed="false">
      <c r="A3" s="0" t="s">
        <v>15</v>
      </c>
      <c r="B3" s="0" t="s">
        <v>19</v>
      </c>
      <c r="C3" s="0" t="s">
        <v>20</v>
      </c>
      <c r="D3" s="0" t="n">
        <v>10</v>
      </c>
      <c r="E3" s="0" t="n">
        <v>10</v>
      </c>
      <c r="F3" s="1" t="n">
        <v>1.25</v>
      </c>
      <c r="G3" s="11" t="n">
        <v>125</v>
      </c>
      <c r="H3" s="0" t="s">
        <v>18</v>
      </c>
      <c r="I3" s="1" t="n">
        <v>1</v>
      </c>
      <c r="J3" s="1" t="n">
        <v>0.75</v>
      </c>
      <c r="K3" s="1" t="n">
        <v>0.4</v>
      </c>
      <c r="L3" s="12"/>
    </row>
    <row r="4" customFormat="false" ht="43.95" hidden="false" customHeight="true" outlineLevel="0" collapsed="false">
      <c r="A4" s="6" t="s">
        <v>15</v>
      </c>
      <c r="B4" s="6" t="s">
        <v>21</v>
      </c>
      <c r="C4" s="13" t="s">
        <v>22</v>
      </c>
      <c r="D4" s="0" t="n">
        <v>10</v>
      </c>
      <c r="E4" s="0" t="n">
        <v>20</v>
      </c>
      <c r="F4" s="1" t="n">
        <v>1.25</v>
      </c>
      <c r="G4" s="11" t="n">
        <v>250</v>
      </c>
      <c r="H4" s="0" t="s">
        <v>18</v>
      </c>
      <c r="I4" s="1" t="n">
        <v>1</v>
      </c>
      <c r="J4" s="1" t="n">
        <v>0.75</v>
      </c>
      <c r="K4" s="1" t="n">
        <v>0.4</v>
      </c>
      <c r="L4" s="12"/>
    </row>
    <row r="5" customFormat="false" ht="14.4" hidden="false" customHeight="false" outlineLevel="0" collapsed="false">
      <c r="A5" s="0" t="s">
        <v>15</v>
      </c>
      <c r="B5" s="0" t="s">
        <v>23</v>
      </c>
      <c r="C5" s="0" t="s">
        <v>24</v>
      </c>
      <c r="D5" s="0" t="n">
        <v>10</v>
      </c>
      <c r="E5" s="0" t="n">
        <v>12</v>
      </c>
      <c r="F5" s="1" t="n">
        <v>1.25</v>
      </c>
      <c r="G5" s="11" t="n">
        <v>150</v>
      </c>
      <c r="H5" s="0" t="s">
        <v>18</v>
      </c>
      <c r="I5" s="1" t="n">
        <v>1</v>
      </c>
      <c r="J5" s="1" t="n">
        <v>0.75</v>
      </c>
      <c r="K5" s="1" t="n">
        <v>0.4</v>
      </c>
      <c r="L5" s="12"/>
    </row>
    <row r="6" customFormat="false" ht="14.4" hidden="false" customHeight="false" outlineLevel="0" collapsed="false">
      <c r="A6" s="0" t="s">
        <v>15</v>
      </c>
      <c r="B6" s="0" t="s">
        <v>25</v>
      </c>
      <c r="C6" s="0" t="s">
        <v>26</v>
      </c>
      <c r="D6" s="0" t="n">
        <v>10</v>
      </c>
      <c r="E6" s="0" t="n">
        <v>12</v>
      </c>
      <c r="F6" s="1" t="n">
        <v>1.25</v>
      </c>
      <c r="G6" s="11" t="n">
        <v>150</v>
      </c>
      <c r="H6" s="0" t="s">
        <v>18</v>
      </c>
      <c r="I6" s="1" t="n">
        <v>1</v>
      </c>
      <c r="J6" s="1" t="n">
        <v>0.5</v>
      </c>
      <c r="K6" s="1" t="n">
        <v>0.2</v>
      </c>
      <c r="L6" s="12"/>
    </row>
    <row r="7" customFormat="false" ht="43.95" hidden="false" customHeight="true" outlineLevel="0" collapsed="false">
      <c r="A7" s="0" t="s">
        <v>15</v>
      </c>
      <c r="B7" s="6" t="s">
        <v>27</v>
      </c>
      <c r="C7" s="13" t="s">
        <v>28</v>
      </c>
      <c r="D7" s="0" t="n">
        <v>10</v>
      </c>
      <c r="E7" s="0" t="n">
        <v>10</v>
      </c>
      <c r="F7" s="1" t="n">
        <v>1.25</v>
      </c>
      <c r="G7" s="11" t="n">
        <v>125</v>
      </c>
      <c r="H7" s="0" t="s">
        <v>18</v>
      </c>
      <c r="I7" s="1" t="n">
        <v>1</v>
      </c>
      <c r="J7" s="1" t="n">
        <v>0.8</v>
      </c>
      <c r="K7" s="1" t="n">
        <v>0.6</v>
      </c>
      <c r="L7" s="12"/>
    </row>
    <row r="8" customFormat="false" ht="14.4" hidden="false" customHeight="false" outlineLevel="0" collapsed="false">
      <c r="A8" s="0" t="s">
        <v>15</v>
      </c>
      <c r="B8" s="0" t="s">
        <v>29</v>
      </c>
      <c r="C8" s="0" t="s">
        <v>30</v>
      </c>
      <c r="D8" s="0" t="n">
        <v>10</v>
      </c>
      <c r="E8" s="0" t="n">
        <v>12</v>
      </c>
      <c r="F8" s="1" t="n">
        <v>1.25</v>
      </c>
      <c r="G8" s="11" t="n">
        <v>150</v>
      </c>
      <c r="H8" s="0" t="s">
        <v>18</v>
      </c>
      <c r="I8" s="1" t="n">
        <v>1</v>
      </c>
      <c r="J8" s="1" t="n">
        <v>0.75</v>
      </c>
      <c r="K8" s="1" t="n">
        <v>0.4</v>
      </c>
      <c r="L8" s="12"/>
    </row>
    <row r="9" customFormat="false" ht="14.4" hidden="false" customHeight="false" outlineLevel="0" collapsed="false">
      <c r="A9" s="0" t="s">
        <v>15</v>
      </c>
      <c r="B9" s="0" t="s">
        <v>31</v>
      </c>
      <c r="C9" s="0" t="s">
        <v>32</v>
      </c>
      <c r="D9" s="0" t="n">
        <v>10</v>
      </c>
      <c r="E9" s="0" t="n">
        <v>20</v>
      </c>
      <c r="F9" s="1" t="n">
        <v>1.25</v>
      </c>
      <c r="G9" s="11" t="n">
        <v>250</v>
      </c>
      <c r="H9" s="0" t="s">
        <v>18</v>
      </c>
      <c r="I9" s="1" t="n">
        <v>1</v>
      </c>
      <c r="J9" s="1" t="n">
        <v>0.75</v>
      </c>
      <c r="K9" s="1" t="n">
        <v>0.4</v>
      </c>
      <c r="L9" s="12"/>
    </row>
    <row r="10" customFormat="false" ht="14.4" hidden="false" customHeight="false" outlineLevel="0" collapsed="false">
      <c r="A10" s="0" t="s">
        <v>15</v>
      </c>
      <c r="B10" s="0" t="s">
        <v>33</v>
      </c>
      <c r="C10" s="0" t="s">
        <v>34</v>
      </c>
      <c r="D10" s="0" t="n">
        <v>12</v>
      </c>
      <c r="E10" s="0" t="n">
        <v>12</v>
      </c>
      <c r="F10" s="1" t="n">
        <v>1.25</v>
      </c>
      <c r="G10" s="11" t="n">
        <v>180</v>
      </c>
      <c r="H10" s="0" t="s">
        <v>18</v>
      </c>
      <c r="I10" s="1" t="n">
        <v>1</v>
      </c>
      <c r="J10" s="1" t="n">
        <v>1</v>
      </c>
      <c r="K10" s="1" t="n">
        <v>1</v>
      </c>
      <c r="L10" s="12"/>
    </row>
    <row r="11" customFormat="false" ht="14.4" hidden="false" customHeight="false" outlineLevel="0" collapsed="false">
      <c r="A11" s="0" t="s">
        <v>15</v>
      </c>
      <c r="B11" s="0" t="s">
        <v>35</v>
      </c>
      <c r="C11" s="0" t="s">
        <v>36</v>
      </c>
      <c r="D11" s="0" t="n">
        <v>12</v>
      </c>
      <c r="E11" s="0" t="n">
        <v>12</v>
      </c>
      <c r="F11" s="1" t="n">
        <v>1.25</v>
      </c>
      <c r="G11" s="11" t="n">
        <v>180</v>
      </c>
      <c r="H11" s="0" t="s">
        <v>18</v>
      </c>
      <c r="I11" s="1" t="n">
        <v>1</v>
      </c>
      <c r="J11" s="1" t="n">
        <v>1</v>
      </c>
      <c r="K11" s="1" t="n">
        <v>1</v>
      </c>
      <c r="L11" s="12"/>
    </row>
    <row r="12" customFormat="false" ht="14.4" hidden="false" customHeight="false" outlineLevel="0" collapsed="false">
      <c r="A12" s="0" t="s">
        <v>15</v>
      </c>
      <c r="B12" s="0" t="s">
        <v>37</v>
      </c>
      <c r="C12" s="0" t="s">
        <v>38</v>
      </c>
      <c r="D12" s="0" t="n">
        <v>10</v>
      </c>
      <c r="E12" s="0" t="n">
        <v>20</v>
      </c>
      <c r="F12" s="1" t="n">
        <v>1.25</v>
      </c>
      <c r="G12" s="11" t="n">
        <v>250</v>
      </c>
      <c r="H12" s="0" t="s">
        <v>18</v>
      </c>
      <c r="I12" s="1" t="n">
        <v>1</v>
      </c>
      <c r="J12" s="1" t="n">
        <v>0.75</v>
      </c>
      <c r="K12" s="1" t="n">
        <v>0.4</v>
      </c>
      <c r="L12" s="12"/>
    </row>
    <row r="13" customFormat="false" ht="14.4" hidden="false" customHeight="false" outlineLevel="0" collapsed="false">
      <c r="A13" s="0" t="s">
        <v>15</v>
      </c>
      <c r="B13" s="0" t="s">
        <v>39</v>
      </c>
      <c r="C13" s="0" t="s">
        <v>40</v>
      </c>
      <c r="D13" s="0" t="n">
        <v>12</v>
      </c>
      <c r="E13" s="0" t="n">
        <v>24</v>
      </c>
      <c r="F13" s="1" t="n">
        <v>1.25</v>
      </c>
      <c r="G13" s="11" t="n">
        <v>360</v>
      </c>
      <c r="H13" s="14" t="s">
        <v>41</v>
      </c>
      <c r="I13" s="1" t="n">
        <v>0.9</v>
      </c>
      <c r="J13" s="1" t="n">
        <v>0.7</v>
      </c>
      <c r="K13" s="1" t="n">
        <v>0.4</v>
      </c>
      <c r="L13" s="12"/>
      <c r="N13" s="4" t="n">
        <v>1</v>
      </c>
    </row>
    <row r="14" customFormat="false" ht="14.4" hidden="false" customHeight="false" outlineLevel="0" collapsed="false">
      <c r="A14" s="0" t="s">
        <v>15</v>
      </c>
      <c r="B14" s="0" t="s">
        <v>42</v>
      </c>
      <c r="C14" s="0" t="s">
        <v>43</v>
      </c>
      <c r="D14" s="0" t="n">
        <v>12</v>
      </c>
      <c r="E14" s="0" t="n">
        <v>18</v>
      </c>
      <c r="F14" s="1" t="n">
        <v>1.25</v>
      </c>
      <c r="G14" s="11" t="n">
        <v>270</v>
      </c>
      <c r="H14" s="0" t="s">
        <v>18</v>
      </c>
      <c r="I14" s="1" t="n">
        <v>1</v>
      </c>
      <c r="J14" s="1" t="n">
        <v>0.75</v>
      </c>
      <c r="K14" s="1" t="n">
        <v>0.4</v>
      </c>
      <c r="L14" s="12"/>
    </row>
    <row r="15" customFormat="false" ht="14.4" hidden="false" customHeight="false" outlineLevel="0" collapsed="false">
      <c r="A15" s="0" t="s">
        <v>15</v>
      </c>
      <c r="B15" s="0" t="s">
        <v>44</v>
      </c>
      <c r="C15" s="0" t="s">
        <v>45</v>
      </c>
      <c r="D15" s="0" t="n">
        <v>12</v>
      </c>
      <c r="E15" s="0" t="n">
        <v>28</v>
      </c>
      <c r="F15" s="1" t="n">
        <v>1.25</v>
      </c>
      <c r="G15" s="11" t="n">
        <v>420</v>
      </c>
      <c r="H15" s="15" t="s">
        <v>46</v>
      </c>
      <c r="I15" s="1" t="n">
        <v>1.2</v>
      </c>
      <c r="J15" s="1" t="n">
        <v>0.6</v>
      </c>
      <c r="K15" s="1" t="n">
        <v>0.6</v>
      </c>
      <c r="L15" s="12" t="n">
        <v>0.01</v>
      </c>
      <c r="M15" s="3" t="n">
        <v>1</v>
      </c>
    </row>
    <row r="16" customFormat="false" ht="14.4" hidden="false" customHeight="false" outlineLevel="0" collapsed="false">
      <c r="A16" s="0" t="s">
        <v>15</v>
      </c>
      <c r="B16" s="0" t="s">
        <v>47</v>
      </c>
      <c r="C16" s="0" t="s">
        <v>48</v>
      </c>
      <c r="D16" s="0" t="n">
        <v>12</v>
      </c>
      <c r="E16" s="0" t="n">
        <v>24</v>
      </c>
      <c r="F16" s="1" t="n">
        <v>1.25</v>
      </c>
      <c r="G16" s="11" t="n">
        <v>360</v>
      </c>
      <c r="H16" s="0" t="s">
        <v>18</v>
      </c>
      <c r="I16" s="1" t="n">
        <v>1</v>
      </c>
      <c r="J16" s="1" t="n">
        <v>0.5</v>
      </c>
      <c r="K16" s="1" t="n">
        <v>0.2</v>
      </c>
      <c r="L16" s="12"/>
    </row>
    <row r="17" customFormat="false" ht="14.4" hidden="false" customHeight="false" outlineLevel="0" collapsed="false">
      <c r="A17" s="0" t="s">
        <v>15</v>
      </c>
      <c r="B17" s="0" t="s">
        <v>49</v>
      </c>
      <c r="C17" s="0" t="s">
        <v>50</v>
      </c>
      <c r="D17" s="0" t="n">
        <v>12</v>
      </c>
      <c r="E17" s="0" t="n">
        <v>20</v>
      </c>
      <c r="F17" s="1" t="n">
        <v>1.25</v>
      </c>
      <c r="G17" s="11" t="n">
        <v>300</v>
      </c>
      <c r="H17" s="14" t="s">
        <v>41</v>
      </c>
      <c r="I17" s="1" t="n">
        <v>1</v>
      </c>
      <c r="J17" s="1" t="n">
        <v>0.8</v>
      </c>
      <c r="K17" s="1" t="n">
        <v>0.6</v>
      </c>
      <c r="L17" s="12"/>
      <c r="N17" s="4" t="n">
        <v>1</v>
      </c>
    </row>
    <row r="18" customFormat="false" ht="14.4" hidden="false" customHeight="false" outlineLevel="0" collapsed="false">
      <c r="A18" s="0" t="s">
        <v>15</v>
      </c>
      <c r="B18" s="0" t="s">
        <v>51</v>
      </c>
      <c r="C18" s="0" t="s">
        <v>52</v>
      </c>
      <c r="D18" s="0" t="n">
        <v>10</v>
      </c>
      <c r="E18" s="0" t="n">
        <v>10</v>
      </c>
      <c r="F18" s="1" t="n">
        <v>1.25</v>
      </c>
      <c r="G18" s="11" t="n">
        <v>125</v>
      </c>
      <c r="H18" s="0" t="s">
        <v>18</v>
      </c>
      <c r="I18" s="1" t="n">
        <v>1</v>
      </c>
      <c r="J18" s="1" t="n">
        <v>0.8</v>
      </c>
      <c r="K18" s="1" t="n">
        <v>0.6</v>
      </c>
      <c r="L18" s="12"/>
    </row>
    <row r="19" customFormat="false" ht="14.4" hidden="false" customHeight="false" outlineLevel="0" collapsed="false">
      <c r="A19" s="0" t="s">
        <v>15</v>
      </c>
      <c r="B19" s="0" t="s">
        <v>53</v>
      </c>
      <c r="C19" s="0" t="s">
        <v>54</v>
      </c>
      <c r="D19" s="0" t="n">
        <v>10</v>
      </c>
      <c r="E19" s="0" t="n">
        <v>17</v>
      </c>
      <c r="F19" s="1" t="n">
        <v>1.25</v>
      </c>
      <c r="G19" s="11" t="n">
        <v>212.5</v>
      </c>
      <c r="H19" s="0" t="s">
        <v>18</v>
      </c>
      <c r="I19" s="1" t="n">
        <v>1</v>
      </c>
      <c r="J19" s="1" t="n">
        <v>0.9</v>
      </c>
      <c r="K19" s="1" t="n">
        <v>0.5</v>
      </c>
      <c r="L19" s="12"/>
    </row>
    <row r="20" customFormat="false" ht="14.4" hidden="false" customHeight="false" outlineLevel="0" collapsed="false">
      <c r="A20" s="0" t="s">
        <v>15</v>
      </c>
      <c r="B20" s="0" t="s">
        <v>55</v>
      </c>
      <c r="C20" s="0" t="s">
        <v>56</v>
      </c>
      <c r="D20" s="0" t="n">
        <v>10</v>
      </c>
      <c r="E20" s="0" t="n">
        <v>24</v>
      </c>
      <c r="F20" s="1" t="n">
        <v>1.25</v>
      </c>
      <c r="G20" s="11" t="n">
        <v>300</v>
      </c>
      <c r="H20" s="0" t="s">
        <v>18</v>
      </c>
      <c r="I20" s="1" t="n">
        <v>1</v>
      </c>
      <c r="J20" s="1" t="n">
        <v>0.75</v>
      </c>
      <c r="K20" s="1" t="n">
        <v>0.4</v>
      </c>
      <c r="L20" s="12"/>
    </row>
    <row r="21" customFormat="false" ht="14.4" hidden="false" customHeight="false" outlineLevel="0" collapsed="false">
      <c r="A21" s="0" t="s">
        <v>15</v>
      </c>
      <c r="B21" s="0" t="s">
        <v>57</v>
      </c>
      <c r="C21" s="0" t="s">
        <v>58</v>
      </c>
      <c r="D21" s="0" t="n">
        <v>10</v>
      </c>
      <c r="E21" s="0" t="n">
        <v>24</v>
      </c>
      <c r="F21" s="1" t="n">
        <v>1.25</v>
      </c>
      <c r="G21" s="11" t="n">
        <v>300</v>
      </c>
      <c r="H21" s="0" t="s">
        <v>18</v>
      </c>
      <c r="I21" s="1" t="n">
        <v>1</v>
      </c>
      <c r="J21" s="1" t="n">
        <v>0.75</v>
      </c>
      <c r="K21" s="1" t="n">
        <v>0.4</v>
      </c>
      <c r="L21" s="12"/>
    </row>
    <row r="22" customFormat="false" ht="14.4" hidden="false" customHeight="false" outlineLevel="0" collapsed="false">
      <c r="A22" s="0" t="s">
        <v>15</v>
      </c>
      <c r="B22" s="0" t="s">
        <v>59</v>
      </c>
      <c r="C22" s="0" t="s">
        <v>60</v>
      </c>
      <c r="D22" s="0" t="n">
        <v>10</v>
      </c>
      <c r="E22" s="0" t="n">
        <v>15</v>
      </c>
      <c r="F22" s="1" t="n">
        <v>1.25</v>
      </c>
      <c r="G22" s="11" t="n">
        <v>187.5</v>
      </c>
      <c r="H22" s="0" t="s">
        <v>18</v>
      </c>
      <c r="I22" s="1" t="n">
        <v>1</v>
      </c>
      <c r="J22" s="1" t="n">
        <v>1</v>
      </c>
      <c r="K22" s="1" t="n">
        <v>1</v>
      </c>
      <c r="L22" s="12"/>
    </row>
    <row r="23" customFormat="false" ht="31.95" hidden="false" customHeight="true" outlineLevel="0" collapsed="false">
      <c r="A23" s="0" t="s">
        <v>15</v>
      </c>
      <c r="B23" s="6" t="s">
        <v>61</v>
      </c>
      <c r="C23" s="13" t="s">
        <v>62</v>
      </c>
      <c r="D23" s="0" t="n">
        <v>10</v>
      </c>
      <c r="E23" s="0" t="n">
        <v>12</v>
      </c>
      <c r="F23" s="1" t="n">
        <v>1.25</v>
      </c>
      <c r="G23" s="11" t="n">
        <v>150</v>
      </c>
      <c r="H23" s="0" t="s">
        <v>18</v>
      </c>
      <c r="I23" s="1" t="n">
        <v>1</v>
      </c>
      <c r="J23" s="1" t="n">
        <v>0.5</v>
      </c>
      <c r="K23" s="1" t="n">
        <v>0.2</v>
      </c>
      <c r="L23" s="12"/>
    </row>
    <row r="24" s="13" customFormat="true" ht="31.95" hidden="false" customHeight="true" outlineLevel="0" collapsed="false">
      <c r="A24" s="13" t="s">
        <v>15</v>
      </c>
      <c r="B24" s="16" t="s">
        <v>63</v>
      </c>
      <c r="C24" s="13" t="s">
        <v>64</v>
      </c>
      <c r="D24" s="13" t="n">
        <v>10</v>
      </c>
      <c r="E24" s="13" t="n">
        <v>27</v>
      </c>
      <c r="F24" s="17" t="n">
        <v>1.25</v>
      </c>
      <c r="G24" s="18" t="n">
        <v>337.5</v>
      </c>
      <c r="H24" s="19" t="s">
        <v>46</v>
      </c>
      <c r="I24" s="17" t="n">
        <v>1.2</v>
      </c>
      <c r="J24" s="17" t="n">
        <v>0.6</v>
      </c>
      <c r="K24" s="17" t="n">
        <v>0.6</v>
      </c>
      <c r="L24" s="20" t="n">
        <v>0.01</v>
      </c>
      <c r="M24" s="21" t="n">
        <v>1</v>
      </c>
      <c r="N24" s="22"/>
    </row>
    <row r="25" customFormat="false" ht="14.4" hidden="false" customHeight="false" outlineLevel="0" collapsed="false">
      <c r="A25" s="0" t="s">
        <v>15</v>
      </c>
      <c r="B25" s="0" t="s">
        <v>65</v>
      </c>
      <c r="C25" s="0" t="s">
        <v>66</v>
      </c>
      <c r="D25" s="0" t="n">
        <v>10</v>
      </c>
      <c r="E25" s="0" t="n">
        <v>26</v>
      </c>
      <c r="F25" s="1" t="n">
        <v>1.25</v>
      </c>
      <c r="G25" s="11" t="n">
        <v>325</v>
      </c>
      <c r="H25" s="15" t="s">
        <v>46</v>
      </c>
      <c r="I25" s="1" t="n">
        <v>1.2</v>
      </c>
      <c r="J25" s="1" t="n">
        <v>0.6</v>
      </c>
      <c r="K25" s="1" t="n">
        <v>0.6</v>
      </c>
      <c r="L25" s="12" t="n">
        <v>0.01</v>
      </c>
      <c r="M25" s="3" t="n">
        <v>1</v>
      </c>
    </row>
    <row r="26" customFormat="false" ht="14.4" hidden="false" customHeight="false" outlineLevel="0" collapsed="false">
      <c r="A26" s="0" t="s">
        <v>15</v>
      </c>
      <c r="B26" s="0" t="s">
        <v>67</v>
      </c>
      <c r="C26" s="0" t="s">
        <v>68</v>
      </c>
      <c r="D26" s="0" t="n">
        <v>12</v>
      </c>
      <c r="E26" s="0" t="n">
        <v>30</v>
      </c>
      <c r="F26" s="1" t="n">
        <v>1.25</v>
      </c>
      <c r="G26" s="11" t="n">
        <v>450</v>
      </c>
      <c r="H26" s="15" t="s">
        <v>46</v>
      </c>
      <c r="I26" s="1" t="n">
        <v>1.2</v>
      </c>
      <c r="J26" s="1" t="n">
        <v>1</v>
      </c>
      <c r="K26" s="1" t="n">
        <v>0.9</v>
      </c>
      <c r="L26" s="12" t="n">
        <v>0.01</v>
      </c>
      <c r="M26" s="3" t="n">
        <v>1</v>
      </c>
    </row>
    <row r="27" customFormat="false" ht="14.4" hidden="false" customHeight="false" outlineLevel="0" collapsed="false">
      <c r="A27" s="0" t="s">
        <v>15</v>
      </c>
      <c r="B27" s="0" t="s">
        <v>67</v>
      </c>
      <c r="C27" s="0" t="s">
        <v>68</v>
      </c>
      <c r="D27" s="0" t="n">
        <v>45</v>
      </c>
      <c r="E27" s="0" t="n">
        <v>4</v>
      </c>
      <c r="F27" s="1" t="n">
        <v>1</v>
      </c>
      <c r="G27" s="11" t="n">
        <v>180</v>
      </c>
      <c r="H27" s="0" t="s">
        <v>69</v>
      </c>
      <c r="I27" s="1" t="n">
        <v>0.7</v>
      </c>
      <c r="J27" s="1" t="n">
        <v>0.9</v>
      </c>
      <c r="K27" s="1" t="n">
        <v>1.2</v>
      </c>
      <c r="L27" s="12"/>
      <c r="O27" s="0" t="s">
        <v>70</v>
      </c>
    </row>
    <row r="28" customFormat="false" ht="14.4" hidden="false" customHeight="false" outlineLevel="0" collapsed="false">
      <c r="A28" s="0" t="s">
        <v>15</v>
      </c>
      <c r="B28" s="0" t="s">
        <v>71</v>
      </c>
      <c r="C28" s="0" t="s">
        <v>72</v>
      </c>
      <c r="D28" s="0" t="n">
        <v>12</v>
      </c>
      <c r="E28" s="0" t="n">
        <v>48</v>
      </c>
      <c r="F28" s="1" t="n">
        <v>1.25</v>
      </c>
      <c r="G28" s="11" t="n">
        <v>720</v>
      </c>
      <c r="H28" s="14" t="s">
        <v>41</v>
      </c>
      <c r="I28" s="1" t="n">
        <v>0.9</v>
      </c>
      <c r="J28" s="1" t="n">
        <v>0.7</v>
      </c>
      <c r="K28" s="1" t="n">
        <v>0.4</v>
      </c>
      <c r="L28" s="12"/>
      <c r="N28" s="4" t="n">
        <v>0</v>
      </c>
      <c r="O28" s="0" t="s">
        <v>73</v>
      </c>
    </row>
    <row r="29" customFormat="false" ht="14.4" hidden="false" customHeight="false" outlineLevel="0" collapsed="false">
      <c r="A29" s="0" t="s">
        <v>15</v>
      </c>
      <c r="B29" s="0" t="s">
        <v>71</v>
      </c>
      <c r="C29" s="0" t="s">
        <v>72</v>
      </c>
      <c r="D29" s="0" t="n">
        <v>40</v>
      </c>
      <c r="E29" s="0" t="n">
        <v>4</v>
      </c>
      <c r="F29" s="1" t="n">
        <v>1</v>
      </c>
      <c r="G29" s="11" t="n">
        <v>160</v>
      </c>
      <c r="H29" s="0" t="s">
        <v>69</v>
      </c>
      <c r="I29" s="1" t="n">
        <v>0.7</v>
      </c>
      <c r="J29" s="1" t="n">
        <v>0.9</v>
      </c>
      <c r="K29" s="1" t="n">
        <v>1.2</v>
      </c>
      <c r="L29" s="12"/>
    </row>
    <row r="30" customFormat="false" ht="14.4" hidden="false" customHeight="false" outlineLevel="0" collapsed="false">
      <c r="A30" s="0" t="s">
        <v>15</v>
      </c>
      <c r="B30" s="0" t="s">
        <v>74</v>
      </c>
      <c r="C30" s="0" t="s">
        <v>75</v>
      </c>
      <c r="D30" s="0" t="n">
        <v>12</v>
      </c>
      <c r="E30" s="0" t="n">
        <v>36</v>
      </c>
      <c r="F30" s="1" t="n">
        <v>1</v>
      </c>
      <c r="G30" s="11" t="n">
        <v>432</v>
      </c>
      <c r="H30" s="14" t="s">
        <v>41</v>
      </c>
      <c r="I30" s="1" t="n">
        <v>1.2</v>
      </c>
      <c r="J30" s="1" t="n">
        <v>1.2</v>
      </c>
      <c r="K30" s="1" t="n">
        <v>1.2</v>
      </c>
      <c r="L30" s="12"/>
      <c r="N30" s="4" t="n">
        <v>1</v>
      </c>
    </row>
    <row r="31" customFormat="false" ht="14.4" hidden="false" customHeight="false" outlineLevel="0" collapsed="false">
      <c r="A31" s="0" t="s">
        <v>15</v>
      </c>
      <c r="B31" s="0" t="s">
        <v>76</v>
      </c>
      <c r="C31" s="0" t="s">
        <v>77</v>
      </c>
      <c r="D31" s="0" t="n">
        <v>12</v>
      </c>
      <c r="E31" s="0" t="n">
        <v>36</v>
      </c>
      <c r="F31" s="1" t="n">
        <v>1.25</v>
      </c>
      <c r="G31" s="11" t="n">
        <v>540</v>
      </c>
      <c r="H31" s="15" t="s">
        <v>46</v>
      </c>
      <c r="I31" s="1" t="n">
        <v>1.2</v>
      </c>
      <c r="J31" s="1" t="n">
        <v>0.6</v>
      </c>
      <c r="K31" s="1" t="n">
        <v>0.6</v>
      </c>
      <c r="L31" s="12" t="n">
        <v>0.01</v>
      </c>
      <c r="M31" s="3" t="n">
        <v>1</v>
      </c>
    </row>
    <row r="32" customFormat="false" ht="14.4" hidden="false" customHeight="false" outlineLevel="0" collapsed="false">
      <c r="A32" s="0" t="s">
        <v>15</v>
      </c>
      <c r="B32" s="0" t="s">
        <v>78</v>
      </c>
      <c r="C32" s="0" t="s">
        <v>79</v>
      </c>
      <c r="D32" s="0" t="n">
        <v>10</v>
      </c>
      <c r="E32" s="0" t="n">
        <v>16</v>
      </c>
      <c r="F32" s="1" t="n">
        <v>1.25</v>
      </c>
      <c r="G32" s="11" t="n">
        <v>200</v>
      </c>
      <c r="H32" s="15" t="s">
        <v>46</v>
      </c>
      <c r="I32" s="1" t="n">
        <v>1.4</v>
      </c>
      <c r="J32" s="1" t="n">
        <v>0.9</v>
      </c>
      <c r="K32" s="1" t="n">
        <v>0.7</v>
      </c>
      <c r="L32" s="12" t="n">
        <v>0.03</v>
      </c>
      <c r="M32" s="3" t="n">
        <v>2</v>
      </c>
      <c r="O32" s="0" t="s">
        <v>80</v>
      </c>
    </row>
    <row r="33" customFormat="false" ht="14.4" hidden="false" customHeight="false" outlineLevel="0" collapsed="false">
      <c r="A33" s="0" t="s">
        <v>15</v>
      </c>
      <c r="B33" s="0" t="s">
        <v>81</v>
      </c>
      <c r="C33" s="0" t="s">
        <v>82</v>
      </c>
      <c r="D33" s="0" t="n">
        <v>10</v>
      </c>
      <c r="E33" s="0" t="n">
        <v>16</v>
      </c>
      <c r="F33" s="1" t="n">
        <v>1.25</v>
      </c>
      <c r="G33" s="11" t="n">
        <v>200</v>
      </c>
      <c r="H33" s="0" t="s">
        <v>18</v>
      </c>
      <c r="I33" s="1" t="n">
        <v>1</v>
      </c>
      <c r="J33" s="1" t="n">
        <v>0.9</v>
      </c>
      <c r="K33" s="1" t="n">
        <v>0.5</v>
      </c>
      <c r="L33" s="12"/>
    </row>
    <row r="34" customFormat="false" ht="14.4" hidden="false" customHeight="false" outlineLevel="0" collapsed="false">
      <c r="A34" s="0" t="s">
        <v>15</v>
      </c>
      <c r="B34" s="0" t="s">
        <v>83</v>
      </c>
      <c r="C34" s="0" t="s">
        <v>84</v>
      </c>
      <c r="D34" s="0" t="n">
        <v>12</v>
      </c>
      <c r="E34" s="0" t="n">
        <v>20</v>
      </c>
      <c r="F34" s="1" t="n">
        <v>1.25</v>
      </c>
      <c r="G34" s="11" t="n">
        <v>300</v>
      </c>
      <c r="H34" s="0" t="s">
        <v>18</v>
      </c>
      <c r="I34" s="1" t="n">
        <v>1.3</v>
      </c>
      <c r="J34" s="1" t="n">
        <v>0.9</v>
      </c>
      <c r="K34" s="1" t="n">
        <v>0.6</v>
      </c>
      <c r="L34" s="12"/>
    </row>
    <row r="35" customFormat="false" ht="14.4" hidden="false" customHeight="false" outlineLevel="0" collapsed="false">
      <c r="A35" s="0" t="s">
        <v>15</v>
      </c>
      <c r="B35" s="0" t="s">
        <v>85</v>
      </c>
      <c r="C35" s="0" t="s">
        <v>86</v>
      </c>
      <c r="D35" s="0" t="n">
        <v>10</v>
      </c>
      <c r="E35" s="0" t="n">
        <v>26</v>
      </c>
      <c r="F35" s="1" t="n">
        <v>1.25</v>
      </c>
      <c r="G35" s="11" t="n">
        <v>325</v>
      </c>
      <c r="H35" s="0" t="s">
        <v>18</v>
      </c>
      <c r="I35" s="1" t="n">
        <v>1</v>
      </c>
      <c r="J35" s="1" t="n">
        <v>0.75</v>
      </c>
      <c r="K35" s="1" t="n">
        <v>0.4</v>
      </c>
      <c r="L35" s="12"/>
    </row>
    <row r="36" customFormat="false" ht="14.4" hidden="false" customHeight="false" outlineLevel="0" collapsed="false">
      <c r="A36" s="0" t="s">
        <v>15</v>
      </c>
      <c r="B36" s="0" t="s">
        <v>87</v>
      </c>
      <c r="C36" s="0" t="s">
        <v>88</v>
      </c>
      <c r="D36" s="0" t="n">
        <v>12</v>
      </c>
      <c r="E36" s="0" t="n">
        <v>18</v>
      </c>
      <c r="F36" s="1" t="n">
        <v>1.25</v>
      </c>
      <c r="G36" s="11" t="n">
        <v>270</v>
      </c>
      <c r="H36" s="15" t="s">
        <v>46</v>
      </c>
      <c r="I36" s="1" t="n">
        <v>1.2</v>
      </c>
      <c r="J36" s="1" t="n">
        <v>0.6</v>
      </c>
      <c r="K36" s="1" t="n">
        <v>0.6</v>
      </c>
      <c r="L36" s="12" t="n">
        <v>0.01</v>
      </c>
      <c r="M36" s="3" t="n">
        <v>1</v>
      </c>
    </row>
    <row r="37" customFormat="false" ht="14.4" hidden="false" customHeight="false" outlineLevel="0" collapsed="false">
      <c r="A37" s="0" t="s">
        <v>15</v>
      </c>
      <c r="B37" s="0" t="s">
        <v>87</v>
      </c>
      <c r="C37" s="0" t="s">
        <v>88</v>
      </c>
      <c r="D37" s="0" t="n">
        <v>60</v>
      </c>
      <c r="E37" s="0" t="n">
        <v>4</v>
      </c>
      <c r="F37" s="1" t="n">
        <v>1</v>
      </c>
      <c r="G37" s="11" t="n">
        <v>240</v>
      </c>
      <c r="H37" s="0" t="s">
        <v>69</v>
      </c>
      <c r="I37" s="1" t="n">
        <v>0.8</v>
      </c>
      <c r="J37" s="1" t="n">
        <v>1</v>
      </c>
      <c r="K37" s="1" t="n">
        <v>1.3</v>
      </c>
      <c r="L37" s="12"/>
    </row>
    <row r="38" customFormat="false" ht="28.8" hidden="false" customHeight="false" outlineLevel="0" collapsed="false">
      <c r="A38" s="0" t="s">
        <v>15</v>
      </c>
      <c r="B38" s="6" t="s">
        <v>89</v>
      </c>
      <c r="C38" s="13" t="s">
        <v>90</v>
      </c>
      <c r="D38" s="0" t="n">
        <v>10</v>
      </c>
      <c r="E38" s="0" t="n">
        <v>18</v>
      </c>
      <c r="F38" s="1" t="n">
        <v>1.25</v>
      </c>
      <c r="G38" s="11" t="n">
        <v>225</v>
      </c>
      <c r="H38" s="15" t="s">
        <v>46</v>
      </c>
      <c r="I38" s="1" t="n">
        <v>1</v>
      </c>
      <c r="J38" s="1" t="n">
        <v>0.8</v>
      </c>
      <c r="K38" s="1" t="n">
        <v>0.6</v>
      </c>
      <c r="L38" s="12" t="n">
        <v>0.01</v>
      </c>
      <c r="M38" s="3" t="n">
        <v>1</v>
      </c>
    </row>
    <row r="39" customFormat="false" ht="14.4" hidden="false" customHeight="false" outlineLevel="0" collapsed="false">
      <c r="A39" s="0" t="s">
        <v>15</v>
      </c>
      <c r="B39" s="0" t="s">
        <v>91</v>
      </c>
      <c r="C39" s="0" t="s">
        <v>92</v>
      </c>
      <c r="D39" s="0" t="n">
        <v>12</v>
      </c>
      <c r="E39" s="0" t="n">
        <v>30</v>
      </c>
      <c r="F39" s="1" t="n">
        <v>1.25</v>
      </c>
      <c r="G39" s="11" t="n">
        <v>450</v>
      </c>
      <c r="H39" s="0" t="s">
        <v>18</v>
      </c>
      <c r="I39" s="1" t="n">
        <v>1.05</v>
      </c>
      <c r="J39" s="1" t="n">
        <v>0.9</v>
      </c>
      <c r="K39" s="1" t="n">
        <v>0.85</v>
      </c>
      <c r="L39" s="12"/>
    </row>
    <row r="40" customFormat="false" ht="14.4" hidden="false" customHeight="false" outlineLevel="0" collapsed="false">
      <c r="A40" s="0" t="s">
        <v>15</v>
      </c>
      <c r="B40" s="0" t="s">
        <v>91</v>
      </c>
      <c r="C40" s="0" t="s">
        <v>92</v>
      </c>
      <c r="D40" s="0" t="n">
        <v>45</v>
      </c>
      <c r="E40" s="0" t="n">
        <v>4</v>
      </c>
      <c r="F40" s="1" t="n">
        <v>1</v>
      </c>
      <c r="G40" s="11" t="n">
        <v>180</v>
      </c>
      <c r="H40" s="0" t="s">
        <v>69</v>
      </c>
      <c r="I40" s="1" t="n">
        <v>0.7</v>
      </c>
      <c r="J40" s="1" t="n">
        <v>0.9</v>
      </c>
      <c r="K40" s="1" t="n">
        <v>1.25</v>
      </c>
      <c r="L40" s="12"/>
      <c r="O40" s="0" t="s">
        <v>70</v>
      </c>
    </row>
    <row r="41" customFormat="false" ht="14.4" hidden="false" customHeight="false" outlineLevel="0" collapsed="false">
      <c r="A41" s="0" t="s">
        <v>15</v>
      </c>
      <c r="B41" s="0" t="s">
        <v>93</v>
      </c>
      <c r="C41" s="0" t="s">
        <v>94</v>
      </c>
      <c r="D41" s="0" t="n">
        <v>12</v>
      </c>
      <c r="E41" s="0" t="n">
        <v>18</v>
      </c>
      <c r="F41" s="1" t="n">
        <v>1.25</v>
      </c>
      <c r="G41" s="11" t="n">
        <v>270</v>
      </c>
      <c r="H41" s="14" t="s">
        <v>41</v>
      </c>
      <c r="I41" s="1" t="n">
        <v>1.1</v>
      </c>
      <c r="J41" s="1" t="n">
        <v>0.9</v>
      </c>
      <c r="K41" s="1" t="n">
        <v>0.7</v>
      </c>
      <c r="L41" s="12"/>
      <c r="N41" s="4" t="n">
        <v>1</v>
      </c>
    </row>
    <row r="42" customFormat="false" ht="14.4" hidden="false" customHeight="false" outlineLevel="0" collapsed="false">
      <c r="A42" s="0" t="s">
        <v>15</v>
      </c>
      <c r="B42" s="0" t="s">
        <v>95</v>
      </c>
      <c r="C42" s="0" t="s">
        <v>96</v>
      </c>
      <c r="D42" s="0" t="n">
        <v>10</v>
      </c>
      <c r="E42" s="0" t="n">
        <v>24</v>
      </c>
      <c r="F42" s="1" t="n">
        <v>1.25</v>
      </c>
      <c r="G42" s="11" t="n">
        <v>300</v>
      </c>
      <c r="H42" s="15" t="s">
        <v>46</v>
      </c>
      <c r="I42" s="1" t="n">
        <v>1.2</v>
      </c>
      <c r="J42" s="1" t="n">
        <v>0.6</v>
      </c>
      <c r="K42" s="1" t="n">
        <v>0.6</v>
      </c>
      <c r="L42" s="12"/>
    </row>
    <row r="43" customFormat="false" ht="14.4" hidden="false" customHeight="false" outlineLevel="0" collapsed="false">
      <c r="A43" s="0" t="s">
        <v>15</v>
      </c>
      <c r="B43" s="0" t="s">
        <v>97</v>
      </c>
      <c r="C43" s="0" t="s">
        <v>98</v>
      </c>
      <c r="D43" s="0" t="n">
        <v>10</v>
      </c>
      <c r="E43" s="0" t="n">
        <v>16</v>
      </c>
      <c r="F43" s="1" t="n">
        <v>1.25</v>
      </c>
      <c r="G43" s="11" t="n">
        <f aca="false">10*1.25*16</f>
        <v>200</v>
      </c>
      <c r="H43" s="14" t="s">
        <v>41</v>
      </c>
      <c r="I43" s="1" t="n">
        <v>0.9</v>
      </c>
      <c r="J43" s="1" t="n">
        <v>0.7</v>
      </c>
      <c r="K43" s="1" t="n">
        <v>0.4</v>
      </c>
      <c r="L43" s="12"/>
      <c r="N43" s="4" t="n">
        <v>0</v>
      </c>
    </row>
    <row r="44" customFormat="false" ht="14.4" hidden="false" customHeight="false" outlineLevel="0" collapsed="false">
      <c r="A44" s="0" t="s">
        <v>15</v>
      </c>
      <c r="B44" s="0" t="s">
        <v>99</v>
      </c>
      <c r="C44" s="23" t="n">
        <v>22</v>
      </c>
      <c r="D44" s="0" t="n">
        <v>10</v>
      </c>
      <c r="E44" s="0" t="n">
        <v>32</v>
      </c>
      <c r="F44" s="1" t="n">
        <v>1</v>
      </c>
      <c r="G44" s="11" t="n">
        <v>320</v>
      </c>
      <c r="H44" s="0" t="s">
        <v>18</v>
      </c>
      <c r="I44" s="1" t="n">
        <v>1</v>
      </c>
      <c r="J44" s="1" t="n">
        <v>0.8</v>
      </c>
      <c r="K44" s="1" t="n">
        <v>0.6</v>
      </c>
      <c r="L44" s="12"/>
    </row>
    <row r="45" customFormat="false" ht="14.4" hidden="false" customHeight="false" outlineLevel="0" collapsed="false">
      <c r="A45" s="0" t="s">
        <v>15</v>
      </c>
      <c r="B45" s="0" t="s">
        <v>100</v>
      </c>
      <c r="C45" s="23" t="n">
        <v>33</v>
      </c>
      <c r="D45" s="0" t="n">
        <v>10</v>
      </c>
      <c r="E45" s="0" t="n">
        <v>32</v>
      </c>
      <c r="F45" s="1" t="n">
        <v>1</v>
      </c>
      <c r="G45" s="11" t="n">
        <v>321</v>
      </c>
      <c r="H45" s="0" t="s">
        <v>18</v>
      </c>
      <c r="I45" s="1" t="n">
        <v>1</v>
      </c>
      <c r="J45" s="1" t="n">
        <v>0.8</v>
      </c>
      <c r="K45" s="1" t="n">
        <v>0.6</v>
      </c>
      <c r="L45" s="12"/>
    </row>
    <row r="46" customFormat="false" ht="14.4" hidden="false" customHeight="false" outlineLevel="0" collapsed="false">
      <c r="A46" s="0" t="s">
        <v>15</v>
      </c>
      <c r="B46" s="0" t="s">
        <v>101</v>
      </c>
      <c r="C46" s="0" t="s">
        <v>102</v>
      </c>
      <c r="D46" s="0" t="n">
        <v>12</v>
      </c>
      <c r="E46" s="0" t="n">
        <v>12</v>
      </c>
      <c r="F46" s="1" t="n">
        <v>1.25</v>
      </c>
      <c r="G46" s="11" t="n">
        <v>180</v>
      </c>
      <c r="H46" s="0" t="s">
        <v>103</v>
      </c>
      <c r="I46" s="1" t="n">
        <v>1</v>
      </c>
      <c r="J46" s="1" t="n">
        <v>0.75</v>
      </c>
      <c r="K46" s="1" t="n">
        <v>0.4</v>
      </c>
      <c r="L46" s="12"/>
    </row>
    <row r="47" customFormat="false" ht="14.4" hidden="false" customHeight="false" outlineLevel="0" collapsed="false">
      <c r="A47" s="0" t="s">
        <v>15</v>
      </c>
      <c r="B47" s="0" t="s">
        <v>101</v>
      </c>
      <c r="C47" s="0" t="s">
        <v>102</v>
      </c>
      <c r="D47" s="0" t="n">
        <v>12</v>
      </c>
      <c r="E47" s="0" t="n">
        <v>12</v>
      </c>
      <c r="F47" s="1" t="n">
        <v>1.25</v>
      </c>
      <c r="G47" s="11" t="n">
        <v>180</v>
      </c>
      <c r="H47" s="0" t="s">
        <v>104</v>
      </c>
      <c r="I47" s="1" t="n">
        <v>1</v>
      </c>
      <c r="J47" s="1" t="n">
        <v>0.8</v>
      </c>
      <c r="K47" s="1" t="n">
        <v>0.6</v>
      </c>
      <c r="L47" s="12"/>
    </row>
    <row r="48" customFormat="false" ht="14.4" hidden="false" customHeight="false" outlineLevel="0" collapsed="false">
      <c r="A48" s="0" t="s">
        <v>15</v>
      </c>
      <c r="B48" s="0" t="s">
        <v>101</v>
      </c>
      <c r="C48" s="0" t="s">
        <v>102</v>
      </c>
      <c r="D48" s="0" t="n">
        <v>12</v>
      </c>
      <c r="E48" s="0" t="n">
        <v>12</v>
      </c>
      <c r="F48" s="1" t="n">
        <v>1.25</v>
      </c>
      <c r="G48" s="11" t="n">
        <v>180</v>
      </c>
      <c r="H48" s="0" t="s">
        <v>105</v>
      </c>
      <c r="I48" s="1" t="n">
        <v>1.2</v>
      </c>
      <c r="J48" s="1" t="n">
        <v>0.6</v>
      </c>
      <c r="K48" s="1" t="n">
        <v>0.6</v>
      </c>
      <c r="L48" s="12"/>
    </row>
    <row r="49" customFormat="false" ht="14.4" hidden="false" customHeight="false" outlineLevel="0" collapsed="false">
      <c r="A49" s="0" t="s">
        <v>15</v>
      </c>
      <c r="B49" s="0" t="s">
        <v>101</v>
      </c>
      <c r="C49" s="0" t="s">
        <v>102</v>
      </c>
      <c r="D49" s="0" t="n">
        <v>45</v>
      </c>
      <c r="E49" s="0" t="n">
        <v>3</v>
      </c>
      <c r="F49" s="1" t="n">
        <v>1</v>
      </c>
      <c r="G49" s="11" t="n">
        <v>135</v>
      </c>
      <c r="H49" s="0" t="s">
        <v>69</v>
      </c>
      <c r="I49" s="1" t="n">
        <v>0.7</v>
      </c>
      <c r="J49" s="1" t="n">
        <v>0.9</v>
      </c>
      <c r="K49" s="1" t="n">
        <v>1.25</v>
      </c>
      <c r="L49" s="12"/>
    </row>
    <row r="50" customFormat="false" ht="14.4" hidden="false" customHeight="false" outlineLevel="0" collapsed="false">
      <c r="A50" s="0" t="s">
        <v>15</v>
      </c>
      <c r="B50" s="0" t="s">
        <v>106</v>
      </c>
      <c r="C50" s="0" t="s">
        <v>107</v>
      </c>
      <c r="D50" s="0" t="n">
        <v>10</v>
      </c>
      <c r="E50" s="0" t="n">
        <v>24</v>
      </c>
      <c r="F50" s="1" t="n">
        <v>1.25</v>
      </c>
      <c r="G50" s="11" t="n">
        <v>300</v>
      </c>
      <c r="H50" s="15" t="s">
        <v>46</v>
      </c>
      <c r="I50" s="1" t="n">
        <v>1.2</v>
      </c>
      <c r="J50" s="1" t="n">
        <v>0.6</v>
      </c>
      <c r="K50" s="1" t="n">
        <v>0.6</v>
      </c>
      <c r="L50" s="12"/>
    </row>
    <row r="51" customFormat="false" ht="14.4" hidden="false" customHeight="false" outlineLevel="0" collapsed="false">
      <c r="A51" s="0" t="s">
        <v>15</v>
      </c>
      <c r="B51" s="0" t="s">
        <v>108</v>
      </c>
      <c r="C51" s="0" t="s">
        <v>109</v>
      </c>
      <c r="D51" s="0" t="n">
        <v>12</v>
      </c>
      <c r="E51" s="0" t="n">
        <v>18</v>
      </c>
      <c r="F51" s="1" t="n">
        <v>1.25</v>
      </c>
      <c r="G51" s="11" t="n">
        <v>270</v>
      </c>
      <c r="H51" s="0" t="s">
        <v>18</v>
      </c>
      <c r="I51" s="1" t="n">
        <v>1</v>
      </c>
      <c r="J51" s="1" t="n">
        <v>0.75</v>
      </c>
      <c r="K51" s="1" t="n">
        <v>0.4</v>
      </c>
      <c r="L51" s="12"/>
    </row>
    <row r="52" customFormat="false" ht="14.4" hidden="false" customHeight="false" outlineLevel="0" collapsed="false">
      <c r="A52" s="0" t="s">
        <v>15</v>
      </c>
      <c r="B52" s="0" t="s">
        <v>110</v>
      </c>
      <c r="C52" s="0" t="s">
        <v>111</v>
      </c>
      <c r="D52" s="0" t="n">
        <v>10</v>
      </c>
      <c r="E52" s="0" t="n">
        <v>12</v>
      </c>
      <c r="F52" s="1" t="n">
        <v>1.25</v>
      </c>
      <c r="G52" s="11" t="n">
        <v>150</v>
      </c>
      <c r="H52" s="0" t="s">
        <v>18</v>
      </c>
      <c r="I52" s="1" t="n">
        <v>1</v>
      </c>
      <c r="J52" s="1" t="n">
        <v>0.8</v>
      </c>
      <c r="K52" s="1" t="n">
        <v>0.6</v>
      </c>
      <c r="L52" s="12"/>
    </row>
    <row r="53" customFormat="false" ht="14.4" hidden="false" customHeight="false" outlineLevel="0" collapsed="false">
      <c r="A53" s="0" t="s">
        <v>15</v>
      </c>
      <c r="B53" s="0" t="s">
        <v>112</v>
      </c>
      <c r="C53" s="0" t="s">
        <v>113</v>
      </c>
      <c r="D53" s="0" t="n">
        <v>10</v>
      </c>
      <c r="E53" s="0" t="n">
        <v>14</v>
      </c>
      <c r="F53" s="1" t="n">
        <v>1.25</v>
      </c>
      <c r="G53" s="11" t="n">
        <f aca="false">1.25*10*14</f>
        <v>175</v>
      </c>
      <c r="H53" s="0" t="s">
        <v>18</v>
      </c>
      <c r="I53" s="1" t="n">
        <v>1</v>
      </c>
      <c r="J53" s="1" t="n">
        <v>0.8</v>
      </c>
      <c r="K53" s="1" t="n">
        <v>0.6</v>
      </c>
      <c r="L53" s="12"/>
    </row>
    <row r="54" customFormat="false" ht="14.4" hidden="false" customHeight="false" outlineLevel="0" collapsed="false">
      <c r="A54" s="0" t="s">
        <v>15</v>
      </c>
      <c r="B54" s="0" t="s">
        <v>114</v>
      </c>
      <c r="C54" s="0" t="s">
        <v>115</v>
      </c>
      <c r="D54" s="0" t="n">
        <v>12</v>
      </c>
      <c r="E54" s="0" t="n">
        <v>32</v>
      </c>
      <c r="F54" s="1" t="n">
        <v>1</v>
      </c>
      <c r="G54" s="11" t="n">
        <v>384</v>
      </c>
      <c r="H54" s="15" t="s">
        <v>46</v>
      </c>
      <c r="I54" s="1" t="n">
        <v>1.1</v>
      </c>
      <c r="J54" s="1" t="n">
        <v>0.6</v>
      </c>
      <c r="K54" s="1" t="n">
        <v>0.3</v>
      </c>
      <c r="L54" s="12" t="n">
        <v>0.01</v>
      </c>
      <c r="M54" s="3" t="n">
        <v>1</v>
      </c>
    </row>
    <row r="55" customFormat="false" ht="14.4" hidden="false" customHeight="false" outlineLevel="0" collapsed="false">
      <c r="A55" s="0" t="s">
        <v>15</v>
      </c>
      <c r="B55" s="0" t="s">
        <v>114</v>
      </c>
      <c r="C55" s="0" t="s">
        <v>115</v>
      </c>
      <c r="D55" s="0" t="n">
        <v>78</v>
      </c>
      <c r="E55" s="0" t="n">
        <v>6</v>
      </c>
      <c r="F55" s="1" t="n">
        <v>1</v>
      </c>
      <c r="G55" s="11" t="n">
        <v>468</v>
      </c>
      <c r="H55" s="24" t="s">
        <v>69</v>
      </c>
      <c r="I55" s="1" t="n">
        <v>0.8</v>
      </c>
      <c r="J55" s="1" t="n">
        <v>1</v>
      </c>
      <c r="K55" s="1" t="n">
        <v>1.3</v>
      </c>
      <c r="L55" s="12"/>
      <c r="O55" s="0" t="s">
        <v>70</v>
      </c>
    </row>
    <row r="56" customFormat="false" ht="14.4" hidden="false" customHeight="false" outlineLevel="0" collapsed="false">
      <c r="A56" s="0" t="s">
        <v>15</v>
      </c>
      <c r="B56" s="0" t="s">
        <v>116</v>
      </c>
      <c r="C56" s="0" t="s">
        <v>117</v>
      </c>
      <c r="D56" s="0" t="n">
        <v>18</v>
      </c>
      <c r="E56" s="0" t="n">
        <v>32</v>
      </c>
      <c r="F56" s="1" t="n">
        <v>1.25</v>
      </c>
      <c r="G56" s="11" t="n">
        <f aca="false">Barrage[[#This Row],[Coefficient]]*Barrage[[#This Row],[Total Rounds]]*Barrage[[#This Row],[Base Damage]]</f>
        <v>720</v>
      </c>
      <c r="H56" s="0" t="s">
        <v>18</v>
      </c>
      <c r="I56" s="1" t="n">
        <v>1.2</v>
      </c>
      <c r="J56" s="1" t="n">
        <v>0.6</v>
      </c>
      <c r="K56" s="1" t="n">
        <v>0.6</v>
      </c>
      <c r="L56" s="12"/>
    </row>
    <row r="57" customFormat="false" ht="14.4" hidden="false" customHeight="false" outlineLevel="0" collapsed="false">
      <c r="A57" s="0" t="s">
        <v>15</v>
      </c>
      <c r="B57" s="0" t="s">
        <v>116</v>
      </c>
      <c r="C57" s="0" t="s">
        <v>117</v>
      </c>
      <c r="D57" s="0" t="n">
        <v>45</v>
      </c>
      <c r="E57" s="0" t="n">
        <v>3</v>
      </c>
      <c r="F57" s="1" t="n">
        <v>1</v>
      </c>
      <c r="G57" s="11" t="n">
        <f aca="false">Barrage[[#This Row],[Coefficient]]*Barrage[[#This Row],[Total Rounds]]*Barrage[[#This Row],[Base Damage]]</f>
        <v>135</v>
      </c>
      <c r="H57" s="24" t="s">
        <v>69</v>
      </c>
      <c r="I57" s="1" t="n">
        <v>0.7</v>
      </c>
      <c r="J57" s="1" t="n">
        <v>0.9</v>
      </c>
      <c r="K57" s="1" t="n">
        <v>1.2</v>
      </c>
      <c r="L57" s="12"/>
    </row>
    <row r="58" customFormat="false" ht="14.4" hidden="false" customHeight="false" outlineLevel="0" collapsed="false">
      <c r="A58" s="0" t="s">
        <v>15</v>
      </c>
      <c r="B58" s="0" t="s">
        <v>118</v>
      </c>
      <c r="C58" s="0" t="s">
        <v>119</v>
      </c>
      <c r="D58" s="0" t="n">
        <v>12</v>
      </c>
      <c r="E58" s="0" t="n">
        <v>18</v>
      </c>
      <c r="F58" s="1" t="n">
        <v>1</v>
      </c>
      <c r="G58" s="11" t="n">
        <f aca="false">Barrage[[#This Row],[Coefficient]]*Barrage[[#This Row],[Total Rounds]]*Barrage[[#This Row],[Base Damage]]</f>
        <v>216</v>
      </c>
      <c r="H58" s="0" t="s">
        <v>18</v>
      </c>
      <c r="I58" s="1" t="n">
        <v>1</v>
      </c>
      <c r="J58" s="1" t="n">
        <v>0.75</v>
      </c>
      <c r="K58" s="1" t="n">
        <v>0.4</v>
      </c>
      <c r="L58" s="12"/>
    </row>
    <row r="59" customFormat="false" ht="14.4" hidden="false" customHeight="false" outlineLevel="0" collapsed="false">
      <c r="A59" s="0" t="s">
        <v>15</v>
      </c>
      <c r="B59" s="0" t="s">
        <v>120</v>
      </c>
      <c r="C59" s="0" t="s">
        <v>121</v>
      </c>
      <c r="D59" s="0" t="n">
        <v>12</v>
      </c>
      <c r="E59" s="0" t="n">
        <v>60</v>
      </c>
      <c r="F59" s="1" t="n">
        <v>1</v>
      </c>
      <c r="G59" s="11" t="n">
        <f aca="false">Barrage[[#This Row],[Coefficient]]*Barrage[[#This Row],[Total Rounds]]*Barrage[[#This Row],[Base Damage]]</f>
        <v>720</v>
      </c>
      <c r="H59" s="15" t="s">
        <v>46</v>
      </c>
      <c r="I59" s="1" t="n">
        <v>1.1</v>
      </c>
      <c r="J59" s="1" t="n">
        <v>0.9</v>
      </c>
      <c r="K59" s="1" t="n">
        <v>0.7</v>
      </c>
      <c r="L59" s="12"/>
    </row>
    <row r="60" customFormat="false" ht="14.4" hidden="false" customHeight="false" outlineLevel="0" collapsed="false">
      <c r="A60" s="0" t="s">
        <v>15</v>
      </c>
      <c r="B60" s="0" t="s">
        <v>122</v>
      </c>
      <c r="C60" s="0" t="s">
        <v>123</v>
      </c>
      <c r="D60" s="0" t="n">
        <v>10</v>
      </c>
      <c r="E60" s="0" t="n">
        <v>20</v>
      </c>
      <c r="F60" s="1" t="n">
        <v>1.25</v>
      </c>
      <c r="G60" s="11" t="n">
        <f aca="false">Barrage[[#This Row],[Coefficient]]*Barrage[[#This Row],[Total Rounds]]*Barrage[[#This Row],[Base Damage]]</f>
        <v>250</v>
      </c>
      <c r="H60" s="0" t="s">
        <v>18</v>
      </c>
      <c r="I60" s="1" t="n">
        <v>1</v>
      </c>
      <c r="J60" s="1" t="n">
        <v>0.8</v>
      </c>
      <c r="K60" s="1" t="n">
        <v>0.6</v>
      </c>
      <c r="L60" s="12"/>
    </row>
    <row r="61" customFormat="false" ht="14.4" hidden="false" customHeight="false" outlineLevel="0" collapsed="false">
      <c r="A61" s="0" t="s">
        <v>15</v>
      </c>
      <c r="B61" s="0" t="s">
        <v>124</v>
      </c>
      <c r="C61" s="0" t="s">
        <v>125</v>
      </c>
      <c r="D61" s="0" t="n">
        <v>12</v>
      </c>
      <c r="E61" s="0" t="n">
        <v>18</v>
      </c>
      <c r="F61" s="1" t="n">
        <v>1.25</v>
      </c>
      <c r="G61" s="11" t="n">
        <f aca="false">Barrage[[#This Row],[Coefficient]]*Barrage[[#This Row],[Total Rounds]]*Barrage[[#This Row],[Base Damage]]</f>
        <v>270</v>
      </c>
      <c r="H61" s="15" t="s">
        <v>46</v>
      </c>
      <c r="I61" s="1" t="n">
        <v>1.3</v>
      </c>
      <c r="J61" s="1" t="n">
        <v>0.9</v>
      </c>
      <c r="K61" s="1" t="n">
        <v>0.6</v>
      </c>
      <c r="L61" s="12"/>
    </row>
    <row r="62" customFormat="false" ht="14.4" hidden="false" customHeight="false" outlineLevel="0" collapsed="false">
      <c r="A62" s="0" t="s">
        <v>15</v>
      </c>
      <c r="B62" s="0" t="s">
        <v>126</v>
      </c>
      <c r="C62" s="0" t="s">
        <v>127</v>
      </c>
      <c r="D62" s="0" t="n">
        <v>10</v>
      </c>
      <c r="E62" s="0" t="n">
        <v>30</v>
      </c>
      <c r="F62" s="1" t="n">
        <v>1.25</v>
      </c>
      <c r="G62" s="11" t="n">
        <f aca="false">Barrage[[#This Row],[Coefficient]]*Barrage[[#This Row],[Total Rounds]]*Barrage[[#This Row],[Base Damage]]</f>
        <v>375</v>
      </c>
      <c r="H62" s="15" t="s">
        <v>46</v>
      </c>
      <c r="I62" s="1" t="n">
        <v>1.1</v>
      </c>
      <c r="J62" s="1" t="n">
        <v>1.1</v>
      </c>
      <c r="K62" s="1" t="n">
        <v>1</v>
      </c>
      <c r="L62" s="12"/>
    </row>
    <row r="63" customFormat="false" ht="14.4" hidden="false" customHeight="false" outlineLevel="0" collapsed="false">
      <c r="A63" s="0" t="s">
        <v>15</v>
      </c>
      <c r="B63" s="0" t="s">
        <v>128</v>
      </c>
      <c r="C63" s="0" t="s">
        <v>129</v>
      </c>
      <c r="D63" s="0" t="n">
        <v>12</v>
      </c>
      <c r="E63" s="0" t="n">
        <v>24</v>
      </c>
      <c r="F63" s="1" t="n">
        <v>1</v>
      </c>
      <c r="G63" s="11" t="n">
        <f aca="false">Barrage[[#This Row],[Coefficient]]*Barrage[[#This Row],[Total Rounds]]*Barrage[[#This Row],[Base Damage]]</f>
        <v>288</v>
      </c>
      <c r="H63" s="13" t="s">
        <v>18</v>
      </c>
      <c r="I63" s="1" t="n">
        <v>1</v>
      </c>
      <c r="J63" s="1" t="n">
        <v>0.75</v>
      </c>
      <c r="K63" s="1" t="n">
        <v>0.4</v>
      </c>
      <c r="L63" s="12"/>
    </row>
    <row r="64" customFormat="false" ht="14.4" hidden="false" customHeight="false" outlineLevel="0" collapsed="false">
      <c r="A64" s="0" t="s">
        <v>15</v>
      </c>
      <c r="B64" s="0" t="s">
        <v>130</v>
      </c>
      <c r="C64" s="0" t="s">
        <v>131</v>
      </c>
      <c r="D64" s="0" t="n">
        <v>10</v>
      </c>
      <c r="E64" s="0" t="n">
        <v>30</v>
      </c>
      <c r="F64" s="1" t="n">
        <v>1</v>
      </c>
      <c r="G64" s="11" t="n">
        <f aca="false">Barrage[[#This Row],[Coefficient]]*Barrage[[#This Row],[Total Rounds]]*Barrage[[#This Row],[Base Damage]]</f>
        <v>300</v>
      </c>
      <c r="H64" s="0" t="s">
        <v>18</v>
      </c>
      <c r="I64" s="1" t="n">
        <v>1</v>
      </c>
      <c r="J64" s="1" t="n">
        <v>0.75</v>
      </c>
      <c r="K64" s="1" t="n">
        <v>0.45</v>
      </c>
      <c r="L64" s="25"/>
      <c r="M64" s="26"/>
    </row>
    <row r="65" customFormat="false" ht="14.4" hidden="false" customHeight="false" outlineLevel="0" collapsed="false">
      <c r="A65" s="0" t="s">
        <v>15</v>
      </c>
      <c r="B65" s="1" t="s">
        <v>132</v>
      </c>
      <c r="C65" s="0" t="s">
        <v>133</v>
      </c>
      <c r="D65" s="0" t="n">
        <v>20</v>
      </c>
      <c r="E65" s="0" t="n">
        <v>18</v>
      </c>
      <c r="F65" s="1" t="n">
        <v>1.05</v>
      </c>
      <c r="G65" s="11" t="n">
        <f aca="false">Barrage[[#This Row],[Coefficient]]*Barrage[[#This Row],[Total Rounds]]*Barrage[[#This Row],[Base Damage]]</f>
        <v>378</v>
      </c>
      <c r="H65" s="0" t="s">
        <v>18</v>
      </c>
      <c r="I65" s="1" t="n">
        <v>1</v>
      </c>
      <c r="J65" s="1" t="n">
        <v>0.8</v>
      </c>
      <c r="K65" s="1" t="n">
        <v>0.6</v>
      </c>
      <c r="L65" s="25"/>
      <c r="M65" s="26"/>
    </row>
    <row r="66" customFormat="false" ht="14.4" hidden="false" customHeight="false" outlineLevel="0" collapsed="false">
      <c r="A66" s="0" t="s">
        <v>15</v>
      </c>
      <c r="B66" s="1" t="s">
        <v>134</v>
      </c>
      <c r="C66" s="0" t="s">
        <v>133</v>
      </c>
      <c r="D66" s="0" t="n">
        <v>42</v>
      </c>
      <c r="E66" s="0" t="n">
        <v>4</v>
      </c>
      <c r="F66" s="1" t="n">
        <v>1</v>
      </c>
      <c r="G66" s="11" t="n">
        <f aca="false">Barrage[[#This Row],[Coefficient]]*Barrage[[#This Row],[Total Rounds]]*Barrage[[#This Row],[Base Damage]]</f>
        <v>168</v>
      </c>
      <c r="H66" s="0" t="s">
        <v>69</v>
      </c>
      <c r="I66" s="1" t="n">
        <v>0.7</v>
      </c>
      <c r="J66" s="1" t="n">
        <v>0.9</v>
      </c>
      <c r="K66" s="1" t="n">
        <v>1.2</v>
      </c>
      <c r="L66" s="25"/>
      <c r="M66" s="26"/>
    </row>
    <row r="67" s="13" customFormat="true" ht="31.95" hidden="false" customHeight="true" outlineLevel="0" collapsed="false">
      <c r="A67" s="13" t="s">
        <v>135</v>
      </c>
      <c r="B67" s="13" t="s">
        <v>136</v>
      </c>
      <c r="C67" s="13" t="s">
        <v>137</v>
      </c>
      <c r="D67" s="13" t="n">
        <v>20</v>
      </c>
      <c r="E67" s="13" t="n">
        <v>14</v>
      </c>
      <c r="F67" s="17" t="n">
        <v>1.25</v>
      </c>
      <c r="G67" s="18" t="n">
        <v>350</v>
      </c>
      <c r="H67" s="13" t="s">
        <v>18</v>
      </c>
      <c r="I67" s="17" t="n">
        <v>1</v>
      </c>
      <c r="J67" s="17" t="n">
        <v>0.75</v>
      </c>
      <c r="K67" s="17" t="n">
        <v>0.4</v>
      </c>
      <c r="L67" s="20"/>
      <c r="M67" s="21"/>
      <c r="N67" s="22"/>
    </row>
    <row r="68" customFormat="false" ht="14.4" hidden="false" customHeight="false" outlineLevel="0" collapsed="false">
      <c r="A68" s="0" t="s">
        <v>135</v>
      </c>
      <c r="B68" s="0" t="s">
        <v>138</v>
      </c>
      <c r="C68" s="0" t="s">
        <v>139</v>
      </c>
      <c r="D68" s="0" t="n">
        <v>20</v>
      </c>
      <c r="E68" s="0" t="n">
        <v>10</v>
      </c>
      <c r="F68" s="1" t="n">
        <v>1.25</v>
      </c>
      <c r="G68" s="11" t="n">
        <v>250</v>
      </c>
      <c r="H68" s="0" t="s">
        <v>18</v>
      </c>
      <c r="I68" s="1" t="n">
        <v>1</v>
      </c>
      <c r="J68" s="1" t="n">
        <v>0.8</v>
      </c>
      <c r="K68" s="1" t="n">
        <v>0.6</v>
      </c>
      <c r="L68" s="12"/>
    </row>
    <row r="69" customFormat="false" ht="14.4" hidden="false" customHeight="false" outlineLevel="0" collapsed="false">
      <c r="A69" s="0" t="s">
        <v>135</v>
      </c>
      <c r="B69" s="0" t="s">
        <v>140</v>
      </c>
      <c r="C69" s="0" t="s">
        <v>141</v>
      </c>
      <c r="D69" s="0" t="n">
        <v>22</v>
      </c>
      <c r="E69" s="0" t="n">
        <v>20</v>
      </c>
      <c r="F69" s="1" t="n">
        <v>1.25</v>
      </c>
      <c r="G69" s="11" t="n">
        <v>550</v>
      </c>
      <c r="H69" s="0" t="s">
        <v>18</v>
      </c>
      <c r="I69" s="1" t="n">
        <v>1</v>
      </c>
      <c r="J69" s="1" t="n">
        <v>0.75</v>
      </c>
      <c r="K69" s="1" t="n">
        <v>0.4</v>
      </c>
      <c r="L69" s="12"/>
    </row>
    <row r="70" customFormat="false" ht="14.4" hidden="false" customHeight="false" outlineLevel="0" collapsed="false">
      <c r="A70" s="0" t="s">
        <v>135</v>
      </c>
      <c r="B70" s="0" t="s">
        <v>142</v>
      </c>
      <c r="C70" s="0" t="s">
        <v>143</v>
      </c>
      <c r="D70" s="0" t="n">
        <v>10</v>
      </c>
      <c r="E70" s="0" t="n">
        <v>15</v>
      </c>
      <c r="F70" s="1" t="n">
        <v>1.25</v>
      </c>
      <c r="G70" s="11" t="n">
        <v>187.5</v>
      </c>
      <c r="H70" s="0" t="s">
        <v>18</v>
      </c>
      <c r="I70" s="1" t="n">
        <v>1</v>
      </c>
      <c r="J70" s="1" t="n">
        <v>0.75</v>
      </c>
      <c r="K70" s="1" t="n">
        <v>0.4</v>
      </c>
      <c r="L70" s="12"/>
    </row>
    <row r="71" s="13" customFormat="true" ht="31.95" hidden="false" customHeight="true" outlineLevel="0" collapsed="false">
      <c r="A71" s="13" t="s">
        <v>135</v>
      </c>
      <c r="B71" s="13" t="s">
        <v>144</v>
      </c>
      <c r="C71" s="13" t="s">
        <v>145</v>
      </c>
      <c r="D71" s="13" t="n">
        <v>20</v>
      </c>
      <c r="E71" s="13" t="n">
        <v>15</v>
      </c>
      <c r="F71" s="17" t="n">
        <v>1.25</v>
      </c>
      <c r="G71" s="18" t="n">
        <v>375</v>
      </c>
      <c r="H71" s="13" t="s">
        <v>18</v>
      </c>
      <c r="I71" s="17" t="n">
        <v>1</v>
      </c>
      <c r="J71" s="17" t="n">
        <v>0.75</v>
      </c>
      <c r="K71" s="17" t="n">
        <v>0.4</v>
      </c>
      <c r="L71" s="20"/>
      <c r="M71" s="21"/>
      <c r="N71" s="22"/>
      <c r="O71" s="13" t="s">
        <v>80</v>
      </c>
    </row>
    <row r="72" customFormat="false" ht="14.4" hidden="false" customHeight="false" outlineLevel="0" collapsed="false">
      <c r="A72" s="0" t="s">
        <v>135</v>
      </c>
      <c r="B72" s="0" t="s">
        <v>146</v>
      </c>
      <c r="C72" s="0" t="s">
        <v>147</v>
      </c>
      <c r="D72" s="0" t="n">
        <v>18</v>
      </c>
      <c r="E72" s="0" t="n">
        <v>10</v>
      </c>
      <c r="F72" s="1" t="n">
        <v>1.25</v>
      </c>
      <c r="G72" s="11" t="n">
        <v>225</v>
      </c>
      <c r="H72" s="0" t="s">
        <v>18</v>
      </c>
      <c r="I72" s="1" t="n">
        <v>1</v>
      </c>
      <c r="J72" s="1" t="n">
        <v>0.8</v>
      </c>
      <c r="K72" s="1" t="n">
        <v>0.6</v>
      </c>
      <c r="L72" s="12"/>
    </row>
    <row r="73" customFormat="false" ht="14.4" hidden="false" customHeight="false" outlineLevel="0" collapsed="false">
      <c r="A73" s="0" t="s">
        <v>135</v>
      </c>
      <c r="B73" s="0" t="s">
        <v>148</v>
      </c>
      <c r="C73" s="0" t="s">
        <v>149</v>
      </c>
      <c r="D73" s="0" t="n">
        <v>22</v>
      </c>
      <c r="E73" s="0" t="n">
        <v>16</v>
      </c>
      <c r="F73" s="1" t="n">
        <v>1.25</v>
      </c>
      <c r="G73" s="11" t="n">
        <v>440</v>
      </c>
      <c r="H73" s="0" t="s">
        <v>18</v>
      </c>
      <c r="I73" s="1" t="n">
        <v>1</v>
      </c>
      <c r="J73" s="1" t="n">
        <v>0.75</v>
      </c>
      <c r="K73" s="1" t="n">
        <v>0.4</v>
      </c>
      <c r="L73" s="12"/>
    </row>
    <row r="74" customFormat="false" ht="14.4" hidden="false" customHeight="false" outlineLevel="0" collapsed="false">
      <c r="A74" s="0" t="s">
        <v>135</v>
      </c>
      <c r="B74" s="0" t="s">
        <v>150</v>
      </c>
      <c r="C74" s="0" t="s">
        <v>151</v>
      </c>
      <c r="D74" s="0" t="n">
        <v>20</v>
      </c>
      <c r="E74" s="0" t="n">
        <v>20</v>
      </c>
      <c r="F74" s="1" t="n">
        <v>1.25</v>
      </c>
      <c r="G74" s="11" t="n">
        <v>500</v>
      </c>
      <c r="H74" s="0" t="s">
        <v>18</v>
      </c>
      <c r="I74" s="1" t="n">
        <v>1</v>
      </c>
      <c r="J74" s="1" t="n">
        <v>0.9</v>
      </c>
      <c r="K74" s="1" t="n">
        <v>0.5</v>
      </c>
      <c r="L74" s="12"/>
    </row>
    <row r="75" s="13" customFormat="true" ht="31.95" hidden="false" customHeight="true" outlineLevel="0" collapsed="false">
      <c r="A75" s="13" t="s">
        <v>135</v>
      </c>
      <c r="B75" s="13" t="s">
        <v>152</v>
      </c>
      <c r="C75" s="13" t="s">
        <v>153</v>
      </c>
      <c r="D75" s="13" t="n">
        <v>20</v>
      </c>
      <c r="E75" s="13" t="n">
        <v>24</v>
      </c>
      <c r="F75" s="17" t="n">
        <v>1.25</v>
      </c>
      <c r="G75" s="18" t="n">
        <v>600</v>
      </c>
      <c r="H75" s="13" t="s">
        <v>18</v>
      </c>
      <c r="I75" s="17" t="n">
        <v>1</v>
      </c>
      <c r="J75" s="17" t="n">
        <v>0.75</v>
      </c>
      <c r="K75" s="17" t="n">
        <v>0.4</v>
      </c>
      <c r="L75" s="20"/>
      <c r="M75" s="21"/>
      <c r="N75" s="22"/>
      <c r="O75" s="13" t="s">
        <v>80</v>
      </c>
    </row>
    <row r="76" customFormat="false" ht="14.4" hidden="false" customHeight="false" outlineLevel="0" collapsed="false">
      <c r="A76" s="0" t="s">
        <v>135</v>
      </c>
      <c r="B76" s="0" t="s">
        <v>154</v>
      </c>
      <c r="C76" s="0" t="s">
        <v>155</v>
      </c>
      <c r="D76" s="0" t="n">
        <v>22</v>
      </c>
      <c r="E76" s="0" t="n">
        <v>14</v>
      </c>
      <c r="F76" s="1" t="n">
        <v>1.25</v>
      </c>
      <c r="G76" s="11" t="n">
        <v>385</v>
      </c>
      <c r="H76" s="0" t="s">
        <v>18</v>
      </c>
      <c r="I76" s="17" t="n">
        <v>1</v>
      </c>
      <c r="J76" s="17" t="n">
        <v>0.75</v>
      </c>
      <c r="K76" s="17" t="n">
        <v>0.4</v>
      </c>
      <c r="L76" s="12"/>
    </row>
    <row r="77" customFormat="false" ht="14.4" hidden="false" customHeight="false" outlineLevel="0" collapsed="false">
      <c r="A77" s="0" t="s">
        <v>135</v>
      </c>
      <c r="B77" s="0" t="s">
        <v>156</v>
      </c>
      <c r="C77" s="0" t="s">
        <v>157</v>
      </c>
      <c r="D77" s="0" t="n">
        <v>20</v>
      </c>
      <c r="E77" s="0" t="n">
        <v>20</v>
      </c>
      <c r="F77" s="1" t="n">
        <v>1.25</v>
      </c>
      <c r="G77" s="11" t="n">
        <v>500</v>
      </c>
      <c r="H77" s="0" t="s">
        <v>18</v>
      </c>
      <c r="I77" s="17" t="n">
        <v>1</v>
      </c>
      <c r="J77" s="17" t="n">
        <v>0.75</v>
      </c>
      <c r="K77" s="17" t="n">
        <v>0.4</v>
      </c>
      <c r="L77" s="12"/>
    </row>
    <row r="78" customFormat="false" ht="14.4" hidden="false" customHeight="false" outlineLevel="0" collapsed="false">
      <c r="A78" s="0" t="s">
        <v>135</v>
      </c>
      <c r="B78" s="0" t="s">
        <v>158</v>
      </c>
      <c r="C78" s="0" t="s">
        <v>159</v>
      </c>
      <c r="D78" s="0" t="n">
        <v>20</v>
      </c>
      <c r="E78" s="0" t="n">
        <v>10</v>
      </c>
      <c r="F78" s="1" t="n">
        <v>1.25</v>
      </c>
      <c r="G78" s="11" t="n">
        <v>250</v>
      </c>
      <c r="H78" s="0" t="s">
        <v>18</v>
      </c>
      <c r="I78" s="1" t="n">
        <v>1</v>
      </c>
      <c r="J78" s="1" t="n">
        <v>0.8</v>
      </c>
      <c r="K78" s="1" t="n">
        <v>0.6</v>
      </c>
      <c r="L78" s="12"/>
    </row>
    <row r="79" customFormat="false" ht="14.4" hidden="false" customHeight="false" outlineLevel="0" collapsed="false">
      <c r="A79" s="0" t="s">
        <v>135</v>
      </c>
      <c r="B79" s="0" t="s">
        <v>160</v>
      </c>
      <c r="C79" s="0" t="s">
        <v>161</v>
      </c>
      <c r="D79" s="0" t="n">
        <v>26</v>
      </c>
      <c r="E79" s="0" t="n">
        <v>24</v>
      </c>
      <c r="F79" s="1" t="n">
        <v>1.25</v>
      </c>
      <c r="G79" s="11" t="n">
        <f aca="false">Barrage[[#This Row],[Coefficient]]*Barrage[[#This Row],[Total Rounds]]*Barrage[[#This Row],[Base Damage]]</f>
        <v>780</v>
      </c>
      <c r="H79" s="0" t="s">
        <v>18</v>
      </c>
      <c r="I79" s="1" t="n">
        <v>1</v>
      </c>
      <c r="J79" s="1" t="n">
        <v>0.75</v>
      </c>
      <c r="K79" s="1" t="n">
        <v>0.4</v>
      </c>
      <c r="L79" s="12"/>
    </row>
    <row r="80" customFormat="false" ht="14.4" hidden="false" customHeight="false" outlineLevel="0" collapsed="false">
      <c r="A80" s="0" t="s">
        <v>135</v>
      </c>
      <c r="B80" s="0" t="s">
        <v>162</v>
      </c>
      <c r="C80" s="0" t="s">
        <v>163</v>
      </c>
      <c r="D80" s="0" t="n">
        <v>30</v>
      </c>
      <c r="E80" s="0" t="n">
        <v>10</v>
      </c>
      <c r="F80" s="1" t="n">
        <v>1.25</v>
      </c>
      <c r="G80" s="11" t="n">
        <f aca="false">Barrage[[#This Row],[Coefficient]]*Barrage[[#This Row],[Total Rounds]]*Barrage[[#This Row],[Base Damage]]</f>
        <v>375</v>
      </c>
      <c r="H80" s="0" t="s">
        <v>18</v>
      </c>
      <c r="I80" s="1" t="n">
        <v>1</v>
      </c>
      <c r="J80" s="1" t="n">
        <v>0.8</v>
      </c>
      <c r="K80" s="1" t="n">
        <v>0.6</v>
      </c>
      <c r="L80" s="12"/>
      <c r="O80" s="0" t="s">
        <v>80</v>
      </c>
    </row>
    <row r="81" customFormat="false" ht="14.4" hidden="false" customHeight="false" outlineLevel="0" collapsed="false">
      <c r="A81" s="0" t="s">
        <v>135</v>
      </c>
      <c r="B81" s="0" t="s">
        <v>164</v>
      </c>
      <c r="C81" s="0" t="s">
        <v>165</v>
      </c>
      <c r="D81" s="0" t="n">
        <v>18</v>
      </c>
      <c r="E81" s="0" t="n">
        <v>22</v>
      </c>
      <c r="F81" s="1" t="n">
        <v>1.25</v>
      </c>
      <c r="G81" s="11" t="n">
        <f aca="false">Barrage[[#This Row],[Coefficient]]*Barrage[[#This Row],[Total Rounds]]*Barrage[[#This Row],[Base Damage]]</f>
        <v>495</v>
      </c>
      <c r="H81" s="15" t="s">
        <v>46</v>
      </c>
      <c r="I81" s="1" t="n">
        <v>1.4</v>
      </c>
      <c r="J81" s="1" t="n">
        <v>0.9</v>
      </c>
      <c r="K81" s="1" t="n">
        <v>0.7</v>
      </c>
      <c r="L81" s="12" t="n">
        <v>0.03</v>
      </c>
      <c r="M81" s="3" t="n">
        <v>2</v>
      </c>
      <c r="O81" s="0" t="s">
        <v>80</v>
      </c>
    </row>
    <row r="82" customFormat="false" ht="14.4" hidden="false" customHeight="false" outlineLevel="0" collapsed="false">
      <c r="A82" s="0" t="s">
        <v>135</v>
      </c>
      <c r="B82" s="0" t="s">
        <v>166</v>
      </c>
      <c r="C82" s="0" t="s">
        <v>167</v>
      </c>
      <c r="D82" s="0" t="n">
        <v>20</v>
      </c>
      <c r="E82" s="0" t="n">
        <v>36</v>
      </c>
      <c r="F82" s="1" t="n">
        <v>1.25</v>
      </c>
      <c r="G82" s="11" t="n">
        <f aca="false">Barrage[[#This Row],[Coefficient]]*Barrage[[#This Row],[Total Rounds]]*Barrage[[#This Row],[Base Damage]]</f>
        <v>900</v>
      </c>
      <c r="H82" s="0" t="s">
        <v>18</v>
      </c>
      <c r="I82" s="1" t="n">
        <v>1</v>
      </c>
      <c r="J82" s="1" t="n">
        <v>0.5</v>
      </c>
      <c r="K82" s="1" t="n">
        <v>0.2</v>
      </c>
      <c r="L82" s="12"/>
    </row>
    <row r="83" customFormat="false" ht="14.4" hidden="false" customHeight="false" outlineLevel="0" collapsed="false">
      <c r="A83" s="0" t="s">
        <v>135</v>
      </c>
      <c r="B83" s="0" t="s">
        <v>168</v>
      </c>
      <c r="C83" s="0" t="s">
        <v>169</v>
      </c>
      <c r="D83" s="0" t="n">
        <v>22</v>
      </c>
      <c r="E83" s="0" t="n">
        <v>27</v>
      </c>
      <c r="F83" s="1" t="n">
        <v>1.25</v>
      </c>
      <c r="G83" s="11" t="n">
        <f aca="false">Barrage[[#This Row],[Coefficient]]*Barrage[[#This Row],[Total Rounds]]*Barrage[[#This Row],[Base Damage]]</f>
        <v>742.5</v>
      </c>
      <c r="H83" s="0" t="s">
        <v>18</v>
      </c>
      <c r="I83" s="1" t="n">
        <v>1.05</v>
      </c>
      <c r="J83" s="1" t="n">
        <v>0.8</v>
      </c>
      <c r="K83" s="1" t="n">
        <v>0.45</v>
      </c>
      <c r="L83" s="12"/>
    </row>
    <row r="84" customFormat="false" ht="14.4" hidden="false" customHeight="false" outlineLevel="0" collapsed="false">
      <c r="A84" s="0" t="s">
        <v>135</v>
      </c>
      <c r="B84" s="0" t="s">
        <v>170</v>
      </c>
      <c r="C84" s="0" t="s">
        <v>171</v>
      </c>
      <c r="D84" s="0" t="n">
        <v>22</v>
      </c>
      <c r="E84" s="0" t="n">
        <v>24</v>
      </c>
      <c r="F84" s="1" t="n">
        <v>1.25</v>
      </c>
      <c r="G84" s="11" t="n">
        <f aca="false">Barrage[[#This Row],[Coefficient]]*Barrage[[#This Row],[Total Rounds]]*Barrage[[#This Row],[Base Damage]]</f>
        <v>660</v>
      </c>
      <c r="H84" s="0" t="s">
        <v>18</v>
      </c>
      <c r="I84" s="1" t="n">
        <v>1.1</v>
      </c>
      <c r="J84" s="1" t="n">
        <v>0.85</v>
      </c>
      <c r="K84" s="1" t="n">
        <v>0.5</v>
      </c>
      <c r="L84" s="12"/>
    </row>
    <row r="85" customFormat="false" ht="14.4" hidden="false" customHeight="false" outlineLevel="0" collapsed="false">
      <c r="A85" s="0" t="s">
        <v>135</v>
      </c>
      <c r="B85" s="0" t="s">
        <v>172</v>
      </c>
      <c r="C85" s="0" t="s">
        <v>173</v>
      </c>
      <c r="D85" s="0" t="n">
        <v>20</v>
      </c>
      <c r="E85" s="0" t="n">
        <v>24</v>
      </c>
      <c r="F85" s="1" t="n">
        <v>1.25</v>
      </c>
      <c r="G85" s="11" t="n">
        <f aca="false">Barrage[[#This Row],[Coefficient]]*Barrage[[#This Row],[Total Rounds]]*Barrage[[#This Row],[Base Damage]]</f>
        <v>600</v>
      </c>
      <c r="H85" s="15" t="s">
        <v>46</v>
      </c>
      <c r="I85" s="1" t="n">
        <v>1</v>
      </c>
      <c r="J85" s="1" t="n">
        <v>0.9</v>
      </c>
      <c r="K85" s="1" t="n">
        <v>0.7</v>
      </c>
      <c r="L85" s="12" t="n">
        <v>0.03</v>
      </c>
      <c r="M85" s="3" t="n">
        <v>2</v>
      </c>
    </row>
    <row r="86" customFormat="false" ht="14.4" hidden="false" customHeight="false" outlineLevel="0" collapsed="false">
      <c r="A86" s="0" t="s">
        <v>135</v>
      </c>
      <c r="B86" s="0" t="s">
        <v>174</v>
      </c>
      <c r="C86" s="0" t="s">
        <v>175</v>
      </c>
      <c r="D86" s="0" t="n">
        <v>18</v>
      </c>
      <c r="E86" s="0" t="n">
        <v>15</v>
      </c>
      <c r="F86" s="1" t="n">
        <v>1</v>
      </c>
      <c r="G86" s="11" t="n">
        <f aca="false">Barrage[[#This Row],[Coefficient]]*Barrage[[#This Row],[Total Rounds]]*Barrage[[#This Row],[Base Damage]]</f>
        <v>270</v>
      </c>
      <c r="H86" s="15" t="s">
        <v>46</v>
      </c>
      <c r="I86" s="1" t="n">
        <v>1.2</v>
      </c>
      <c r="J86" s="1" t="n">
        <v>0.8</v>
      </c>
      <c r="K86" s="1" t="n">
        <v>0.6</v>
      </c>
      <c r="L86" s="12" t="n">
        <v>0.03</v>
      </c>
      <c r="M86" s="3" t="n">
        <v>2</v>
      </c>
    </row>
    <row r="87" customFormat="false" ht="14.4" hidden="false" customHeight="false" outlineLevel="0" collapsed="false">
      <c r="A87" s="0" t="s">
        <v>135</v>
      </c>
      <c r="B87" s="0" t="s">
        <v>176</v>
      </c>
      <c r="C87" s="0" t="s">
        <v>177</v>
      </c>
      <c r="D87" s="0" t="n">
        <v>20</v>
      </c>
      <c r="E87" s="0" t="n">
        <v>64</v>
      </c>
      <c r="F87" s="1" t="n">
        <v>1.1</v>
      </c>
      <c r="G87" s="11" t="n">
        <f aca="false">Barrage[[#This Row],[Coefficient]]*Barrage[[#This Row],[Total Rounds]]*Barrage[[#This Row],[Base Damage]]</f>
        <v>1408</v>
      </c>
      <c r="H87" s="14" t="s">
        <v>41</v>
      </c>
      <c r="I87" s="1" t="n">
        <v>1</v>
      </c>
      <c r="J87" s="1" t="n">
        <v>0.8</v>
      </c>
      <c r="K87" s="1" t="n">
        <v>0.6</v>
      </c>
      <c r="L87" s="12"/>
      <c r="N87" s="4" t="n">
        <v>0</v>
      </c>
      <c r="O87" s="0" t="s">
        <v>73</v>
      </c>
    </row>
    <row r="88" customFormat="false" ht="14.4" hidden="false" customHeight="false" outlineLevel="0" collapsed="false">
      <c r="A88" s="0" t="s">
        <v>135</v>
      </c>
      <c r="B88" s="0" t="s">
        <v>178</v>
      </c>
      <c r="C88" s="0" t="s">
        <v>179</v>
      </c>
      <c r="D88" s="0" t="n">
        <v>18</v>
      </c>
      <c r="E88" s="0" t="n">
        <v>20</v>
      </c>
      <c r="F88" s="1" t="n">
        <v>1.25</v>
      </c>
      <c r="G88" s="11" t="n">
        <f aca="false">Barrage[[#This Row],[Coefficient]]*Barrage[[#This Row],[Total Rounds]]*Barrage[[#This Row],[Base Damage]]</f>
        <v>450</v>
      </c>
      <c r="H88" s="0" t="s">
        <v>18</v>
      </c>
      <c r="I88" s="1" t="n">
        <v>1</v>
      </c>
      <c r="J88" s="1" t="n">
        <v>0.8</v>
      </c>
      <c r="K88" s="1" t="n">
        <v>0.6</v>
      </c>
      <c r="L88" s="12"/>
    </row>
    <row r="89" customFormat="false" ht="14.4" hidden="false" customHeight="false" outlineLevel="0" collapsed="false">
      <c r="A89" s="0" t="s">
        <v>135</v>
      </c>
      <c r="B89" s="0" t="s">
        <v>180</v>
      </c>
      <c r="C89" s="0" t="s">
        <v>181</v>
      </c>
      <c r="D89" s="0" t="n">
        <v>22</v>
      </c>
      <c r="E89" s="0" t="n">
        <v>20</v>
      </c>
      <c r="F89" s="1" t="n">
        <v>1.25</v>
      </c>
      <c r="G89" s="11" t="n">
        <f aca="false">Barrage[[#This Row],[Coefficient]]*Barrage[[#This Row],[Total Rounds]]*Barrage[[#This Row],[Base Damage]]</f>
        <v>550</v>
      </c>
      <c r="H89" s="0" t="s">
        <v>18</v>
      </c>
      <c r="I89" s="1" t="n">
        <v>1</v>
      </c>
      <c r="J89" s="1" t="n">
        <v>0.75</v>
      </c>
      <c r="K89" s="1" t="n">
        <v>0.4</v>
      </c>
      <c r="L89" s="12"/>
      <c r="O89" s="0" t="s">
        <v>80</v>
      </c>
    </row>
    <row r="90" customFormat="false" ht="14.4" hidden="false" customHeight="false" outlineLevel="0" collapsed="false">
      <c r="A90" s="0" t="s">
        <v>135</v>
      </c>
      <c r="B90" s="0" t="s">
        <v>182</v>
      </c>
      <c r="C90" s="0" t="s">
        <v>183</v>
      </c>
      <c r="D90" s="0" t="n">
        <v>22</v>
      </c>
      <c r="E90" s="0" t="n">
        <v>15</v>
      </c>
      <c r="F90" s="1" t="n">
        <v>1.25</v>
      </c>
      <c r="G90" s="11" t="n">
        <f aca="false">Barrage[[#This Row],[Coefficient]]*Barrage[[#This Row],[Total Rounds]]*Barrage[[#This Row],[Base Damage]]</f>
        <v>412.5</v>
      </c>
      <c r="H90" s="0" t="s">
        <v>18</v>
      </c>
      <c r="I90" s="1" t="n">
        <v>1</v>
      </c>
      <c r="J90" s="1" t="n">
        <v>1</v>
      </c>
      <c r="K90" s="1" t="n">
        <v>1</v>
      </c>
      <c r="L90" s="12"/>
    </row>
    <row r="91" customFormat="false" ht="14.4" hidden="false" customHeight="false" outlineLevel="0" collapsed="false">
      <c r="A91" s="0" t="s">
        <v>135</v>
      </c>
      <c r="B91" s="0" t="s">
        <v>184</v>
      </c>
      <c r="C91" s="0" t="s">
        <v>185</v>
      </c>
      <c r="D91" s="0" t="n">
        <v>34</v>
      </c>
      <c r="E91" s="0" t="n">
        <v>20</v>
      </c>
      <c r="F91" s="1" t="n">
        <v>1.25</v>
      </c>
      <c r="G91" s="11" t="n">
        <f aca="false">Barrage[[#This Row],[Coefficient]]*Barrage[[#This Row],[Total Rounds]]*Barrage[[#This Row],[Base Damage]]</f>
        <v>850</v>
      </c>
      <c r="H91" s="0" t="s">
        <v>18</v>
      </c>
      <c r="I91" s="1" t="n">
        <v>1</v>
      </c>
      <c r="J91" s="1" t="n">
        <v>0.8</v>
      </c>
      <c r="K91" s="1" t="n">
        <v>0.6</v>
      </c>
      <c r="L91" s="12"/>
    </row>
    <row r="92" customFormat="false" ht="14.4" hidden="false" customHeight="false" outlineLevel="0" collapsed="false">
      <c r="A92" s="0" t="s">
        <v>135</v>
      </c>
      <c r="B92" s="0" t="s">
        <v>186</v>
      </c>
      <c r="C92" s="0" t="s">
        <v>187</v>
      </c>
      <c r="D92" s="0" t="n">
        <v>22</v>
      </c>
      <c r="E92" s="0" t="n">
        <v>16</v>
      </c>
      <c r="F92" s="1" t="n">
        <v>1.25</v>
      </c>
      <c r="G92" s="11" t="n">
        <f aca="false">Barrage[[#This Row],[Coefficient]]*Barrage[[#This Row],[Total Rounds]]*Barrage[[#This Row],[Base Damage]]</f>
        <v>440</v>
      </c>
      <c r="H92" s="0" t="s">
        <v>18</v>
      </c>
      <c r="I92" s="1" t="n">
        <v>1</v>
      </c>
      <c r="J92" s="1" t="n">
        <v>0.8</v>
      </c>
      <c r="K92" s="1" t="n">
        <v>0.6</v>
      </c>
      <c r="L92" s="12"/>
    </row>
    <row r="93" customFormat="false" ht="14.4" hidden="false" customHeight="false" outlineLevel="0" collapsed="false">
      <c r="A93" s="0" t="s">
        <v>135</v>
      </c>
      <c r="B93" s="0" t="s">
        <v>188</v>
      </c>
      <c r="C93" s="0" t="s">
        <v>189</v>
      </c>
      <c r="D93" s="0" t="n">
        <v>20</v>
      </c>
      <c r="E93" s="0" t="n">
        <v>36</v>
      </c>
      <c r="F93" s="1" t="n">
        <v>1</v>
      </c>
      <c r="G93" s="11" t="n">
        <f aca="false">Barrage[[#This Row],[Coefficient]]*Barrage[[#This Row],[Total Rounds]]*Barrage[[#This Row],[Base Damage]]</f>
        <v>720</v>
      </c>
      <c r="H93" s="15" t="s">
        <v>46</v>
      </c>
      <c r="I93" s="1" t="n">
        <v>1.1</v>
      </c>
      <c r="J93" s="1" t="n">
        <v>0.9</v>
      </c>
      <c r="K93" s="1" t="n">
        <v>0.7</v>
      </c>
      <c r="L93" s="12"/>
    </row>
    <row r="94" customFormat="false" ht="14.4" hidden="false" customHeight="false" outlineLevel="0" collapsed="false">
      <c r="A94" s="0" t="s">
        <v>135</v>
      </c>
      <c r="B94" s="0" t="s">
        <v>190</v>
      </c>
      <c r="C94" s="0" t="s">
        <v>191</v>
      </c>
      <c r="D94" s="0" t="n">
        <v>34</v>
      </c>
      <c r="E94" s="0" t="n">
        <v>18</v>
      </c>
      <c r="F94" s="1" t="n">
        <v>1.25</v>
      </c>
      <c r="G94" s="11" t="n">
        <f aca="false">Barrage[[#This Row],[Coefficient]]*Barrage[[#This Row],[Total Rounds]]*Barrage[[#This Row],[Base Damage]]</f>
        <v>765</v>
      </c>
      <c r="H94" s="14" t="s">
        <v>41</v>
      </c>
      <c r="I94" s="1" t="n">
        <v>1</v>
      </c>
      <c r="J94" s="1" t="n">
        <v>0.8</v>
      </c>
      <c r="K94" s="1" t="n">
        <v>0.6</v>
      </c>
      <c r="L94" s="12"/>
      <c r="N94" s="4" t="n">
        <v>0</v>
      </c>
    </row>
    <row r="95" customFormat="false" ht="14.4" hidden="false" customHeight="false" outlineLevel="0" collapsed="false">
      <c r="A95" s="0" t="s">
        <v>135</v>
      </c>
      <c r="B95" s="0" t="s">
        <v>192</v>
      </c>
      <c r="C95" s="0" t="s">
        <v>193</v>
      </c>
      <c r="D95" s="0" t="n">
        <v>15</v>
      </c>
      <c r="E95" s="0" t="n">
        <v>24</v>
      </c>
      <c r="F95" s="1" t="n">
        <v>1.25</v>
      </c>
      <c r="G95" s="11" t="n">
        <f aca="false">Barrage[[#This Row],[Coefficient]]*Barrage[[#This Row],[Total Rounds]]*Barrage[[#This Row],[Base Damage]]</f>
        <v>450</v>
      </c>
      <c r="H95" s="14" t="s">
        <v>194</v>
      </c>
      <c r="I95" s="1" t="n">
        <v>1.2</v>
      </c>
      <c r="J95" s="1" t="n">
        <v>1.2</v>
      </c>
      <c r="K95" s="1" t="n">
        <v>0.9</v>
      </c>
      <c r="L95" s="12"/>
      <c r="N95" s="4" t="n">
        <v>1</v>
      </c>
    </row>
    <row r="96" customFormat="false" ht="14.4" hidden="false" customHeight="false" outlineLevel="0" collapsed="false">
      <c r="A96" s="0" t="s">
        <v>135</v>
      </c>
      <c r="B96" s="0" t="s">
        <v>195</v>
      </c>
      <c r="C96" s="0" t="s">
        <v>196</v>
      </c>
      <c r="D96" s="0" t="n">
        <v>20</v>
      </c>
      <c r="E96" s="0" t="n">
        <v>24</v>
      </c>
      <c r="F96" s="1" t="n">
        <v>1.25</v>
      </c>
      <c r="G96" s="11" t="n">
        <f aca="false">Barrage[[#This Row],[Coefficient]]*Barrage[[#This Row],[Total Rounds]]*Barrage[[#This Row],[Base Damage]]</f>
        <v>600</v>
      </c>
      <c r="H96" s="27" t="s">
        <v>197</v>
      </c>
      <c r="I96" s="1" t="n">
        <v>1.2</v>
      </c>
      <c r="J96" s="1" t="n">
        <v>1.2</v>
      </c>
      <c r="K96" s="1" t="n">
        <v>1</v>
      </c>
      <c r="L96" s="12"/>
    </row>
    <row r="97" customFormat="false" ht="14.4" hidden="false" customHeight="false" outlineLevel="0" collapsed="false">
      <c r="A97" s="0" t="s">
        <v>135</v>
      </c>
      <c r="B97" s="0" t="s">
        <v>198</v>
      </c>
      <c r="C97" s="0" t="s">
        <v>199</v>
      </c>
      <c r="D97" s="0" t="n">
        <v>30</v>
      </c>
      <c r="E97" s="0" t="n">
        <v>20</v>
      </c>
      <c r="F97" s="1" t="n">
        <v>1.25</v>
      </c>
      <c r="G97" s="11" t="n">
        <f aca="false">Barrage[[#This Row],[Coefficient]]*Barrage[[#This Row],[Total Rounds]]*Barrage[[#This Row],[Base Damage]]</f>
        <v>750</v>
      </c>
      <c r="H97" s="15" t="s">
        <v>46</v>
      </c>
      <c r="I97" s="1" t="n">
        <v>1.45</v>
      </c>
      <c r="J97" s="1" t="n">
        <v>1.05</v>
      </c>
      <c r="K97" s="1" t="n">
        <v>0.7</v>
      </c>
      <c r="L97" s="12"/>
    </row>
    <row r="98" customFormat="false" ht="14.4" hidden="false" customHeight="false" outlineLevel="0" collapsed="false">
      <c r="A98" s="0" t="s">
        <v>135</v>
      </c>
      <c r="B98" s="0" t="s">
        <v>198</v>
      </c>
      <c r="C98" s="0" t="s">
        <v>199</v>
      </c>
      <c r="D98" s="0" t="n">
        <v>45</v>
      </c>
      <c r="E98" s="0" t="n">
        <v>4</v>
      </c>
      <c r="F98" s="1" t="n">
        <v>1</v>
      </c>
      <c r="G98" s="11" t="n">
        <f aca="false">Barrage[[#This Row],[Coefficient]]*Barrage[[#This Row],[Total Rounds]]*Barrage[[#This Row],[Base Damage]]</f>
        <v>180</v>
      </c>
      <c r="H98" s="24" t="s">
        <v>69</v>
      </c>
      <c r="I98" s="1" t="n">
        <v>0.7</v>
      </c>
      <c r="J98" s="1" t="n">
        <v>0.9</v>
      </c>
      <c r="K98" s="1" t="n">
        <v>1.2</v>
      </c>
      <c r="L98" s="12"/>
    </row>
    <row r="99" customFormat="false" ht="14.4" hidden="false" customHeight="false" outlineLevel="0" collapsed="false">
      <c r="A99" s="0" t="s">
        <v>135</v>
      </c>
      <c r="B99" s="0" t="s">
        <v>200</v>
      </c>
      <c r="C99" s="0" t="s">
        <v>201</v>
      </c>
      <c r="D99" s="0" t="n">
        <v>34</v>
      </c>
      <c r="E99" s="0" t="n">
        <v>15</v>
      </c>
      <c r="F99" s="1" t="n">
        <v>1.25</v>
      </c>
      <c r="G99" s="11" t="n">
        <f aca="false">Barrage[[#This Row],[Coefficient]]*Barrage[[#This Row],[Total Rounds]]*Barrage[[#This Row],[Base Damage]]</f>
        <v>637.5</v>
      </c>
      <c r="H99" s="0" t="s">
        <v>18</v>
      </c>
      <c r="I99" s="1" t="n">
        <v>1</v>
      </c>
      <c r="J99" s="1" t="n">
        <v>0.75</v>
      </c>
      <c r="K99" s="1" t="n">
        <v>0.4</v>
      </c>
      <c r="L99" s="12"/>
    </row>
    <row r="100" customFormat="false" ht="14.4" hidden="false" customHeight="false" outlineLevel="0" collapsed="false">
      <c r="A100" s="0" t="s">
        <v>135</v>
      </c>
      <c r="B100" s="0" t="s">
        <v>202</v>
      </c>
      <c r="C100" s="0" t="s">
        <v>201</v>
      </c>
      <c r="D100" s="0" t="n">
        <v>34</v>
      </c>
      <c r="E100" s="0" t="n">
        <v>13</v>
      </c>
      <c r="F100" s="1" t="n">
        <v>1.25</v>
      </c>
      <c r="G100" s="11" t="n">
        <f aca="false">Barrage[[#This Row],[Coefficient]]*Barrage[[#This Row],[Total Rounds]]*Barrage[[#This Row],[Base Damage]]</f>
        <v>552.5</v>
      </c>
      <c r="H100" s="14" t="s">
        <v>41</v>
      </c>
      <c r="I100" s="1" t="n">
        <v>1</v>
      </c>
      <c r="J100" s="1" t="n">
        <v>0.8</v>
      </c>
      <c r="K100" s="1" t="n">
        <v>0.6</v>
      </c>
      <c r="L100" s="12"/>
    </row>
    <row r="101" customFormat="false" ht="14.4" hidden="false" customHeight="false" outlineLevel="0" collapsed="false">
      <c r="A101" s="0" t="s">
        <v>135</v>
      </c>
      <c r="B101" s="0" t="s">
        <v>203</v>
      </c>
      <c r="C101" s="0" t="s">
        <v>204</v>
      </c>
      <c r="D101" s="0" t="n">
        <v>22</v>
      </c>
      <c r="E101" s="0" t="n">
        <v>24</v>
      </c>
      <c r="F101" s="1" t="n">
        <v>1.25</v>
      </c>
      <c r="G101" s="11" t="n">
        <f aca="false">Barrage[[#This Row],[Coefficient]]*Barrage[[#This Row],[Total Rounds]]*Barrage[[#This Row],[Base Damage]]</f>
        <v>660</v>
      </c>
      <c r="H101" s="0" t="s">
        <v>18</v>
      </c>
      <c r="I101" s="1" t="n">
        <v>1.1</v>
      </c>
      <c r="J101" s="1" t="n">
        <v>0.85</v>
      </c>
      <c r="K101" s="1" t="n">
        <v>0.5</v>
      </c>
      <c r="L101" s="12"/>
    </row>
    <row r="102" customFormat="false" ht="14.4" hidden="false" customHeight="false" outlineLevel="0" collapsed="false">
      <c r="A102" s="0" t="s">
        <v>135</v>
      </c>
      <c r="B102" s="0" t="s">
        <v>205</v>
      </c>
      <c r="C102" s="0" t="s">
        <v>206</v>
      </c>
      <c r="D102" s="0" t="n">
        <v>20</v>
      </c>
      <c r="E102" s="0" t="n">
        <v>42</v>
      </c>
      <c r="F102" s="1" t="n">
        <v>1</v>
      </c>
      <c r="G102" s="11" t="n">
        <f aca="false">Barrage[[#This Row],[Coefficient]]*Barrage[[#This Row],[Total Rounds]]*Barrage[[#This Row],[Base Damage]]</f>
        <v>840</v>
      </c>
      <c r="H102" s="0" t="s">
        <v>18</v>
      </c>
      <c r="I102" s="1" t="n">
        <v>1.1</v>
      </c>
      <c r="J102" s="1" t="n">
        <v>0.9</v>
      </c>
      <c r="K102" s="1" t="n">
        <v>0.7</v>
      </c>
      <c r="L102" s="12"/>
    </row>
    <row r="103" customFormat="false" ht="14.4" hidden="false" customHeight="false" outlineLevel="0" collapsed="false">
      <c r="A103" s="0" t="s">
        <v>135</v>
      </c>
      <c r="B103" s="0" t="s">
        <v>207</v>
      </c>
      <c r="C103" s="0" t="s">
        <v>208</v>
      </c>
      <c r="D103" s="0" t="n">
        <v>25</v>
      </c>
      <c r="E103" s="0" t="n">
        <v>10</v>
      </c>
      <c r="F103" s="1" t="n">
        <v>1.25</v>
      </c>
      <c r="G103" s="11" t="n">
        <f aca="false">Barrage[[#This Row],[Coefficient]]*Barrage[[#This Row],[Total Rounds]]*Barrage[[#This Row],[Base Damage]]</f>
        <v>312.5</v>
      </c>
      <c r="H103" s="15" t="s">
        <v>46</v>
      </c>
      <c r="I103" s="1" t="n">
        <v>1</v>
      </c>
      <c r="J103" s="1" t="n">
        <v>0.8</v>
      </c>
      <c r="K103" s="1" t="n">
        <v>0.6</v>
      </c>
      <c r="L103" s="12"/>
    </row>
    <row r="104" customFormat="false" ht="14.4" hidden="false" customHeight="false" outlineLevel="0" collapsed="false">
      <c r="A104" s="0" t="s">
        <v>135</v>
      </c>
      <c r="B104" s="0" t="s">
        <v>209</v>
      </c>
      <c r="C104" s="0" t="s">
        <v>210</v>
      </c>
      <c r="D104" s="0" t="n">
        <v>24</v>
      </c>
      <c r="E104" s="0" t="n">
        <v>18</v>
      </c>
      <c r="F104" s="1" t="n">
        <v>1</v>
      </c>
      <c r="G104" s="11" t="n">
        <f aca="false">Barrage[[#This Row],[Coefficient]]*Barrage[[#This Row],[Total Rounds]]*Barrage[[#This Row],[Base Damage]]</f>
        <v>432</v>
      </c>
      <c r="H104" s="0" t="s">
        <v>18</v>
      </c>
      <c r="I104" s="1" t="n">
        <v>1</v>
      </c>
      <c r="J104" s="1" t="n">
        <v>1</v>
      </c>
      <c r="K104" s="1" t="n">
        <v>1</v>
      </c>
      <c r="L104" s="12"/>
    </row>
    <row r="105" customFormat="false" ht="14.4" hidden="false" customHeight="false" outlineLevel="0" collapsed="false">
      <c r="A105" s="0" t="s">
        <v>135</v>
      </c>
      <c r="B105" s="0" t="s">
        <v>211</v>
      </c>
      <c r="C105" s="0" t="s">
        <v>212</v>
      </c>
      <c r="D105" s="0" t="n">
        <v>32</v>
      </c>
      <c r="E105" s="0" t="n">
        <v>16</v>
      </c>
      <c r="F105" s="1" t="n">
        <v>1</v>
      </c>
      <c r="G105" s="11" t="n">
        <f aca="false">Barrage[[#This Row],[Coefficient]]*Barrage[[#This Row],[Total Rounds]]*Barrage[[#This Row],[Base Damage]]</f>
        <v>512</v>
      </c>
      <c r="H105" s="15" t="s">
        <v>46</v>
      </c>
      <c r="I105" s="1" t="n">
        <v>1.45</v>
      </c>
      <c r="J105" s="1" t="n">
        <v>1.05</v>
      </c>
      <c r="K105" s="1" t="n">
        <v>0.7</v>
      </c>
      <c r="L105" s="12"/>
    </row>
    <row r="106" customFormat="false" ht="14.4" hidden="false" customHeight="false" outlineLevel="0" collapsed="false">
      <c r="A106" s="0" t="s">
        <v>135</v>
      </c>
      <c r="B106" s="0" t="s">
        <v>213</v>
      </c>
      <c r="C106" s="0" t="s">
        <v>214</v>
      </c>
      <c r="D106" s="0" t="n">
        <v>18</v>
      </c>
      <c r="E106" s="0" t="n">
        <v>20</v>
      </c>
      <c r="F106" s="1" t="n">
        <v>1</v>
      </c>
      <c r="G106" s="11" t="n">
        <f aca="false">Barrage[[#This Row],[Coefficient]]*Barrage[[#This Row],[Total Rounds]]*Barrage[[#This Row],[Base Damage]]</f>
        <v>360</v>
      </c>
      <c r="H106" s="15" t="s">
        <v>46</v>
      </c>
      <c r="I106" s="1" t="n">
        <v>1.3</v>
      </c>
      <c r="J106" s="1" t="n">
        <v>0.9</v>
      </c>
      <c r="K106" s="1" t="n">
        <v>0.6</v>
      </c>
      <c r="L106" s="12"/>
    </row>
    <row r="107" customFormat="false" ht="14.4" hidden="false" customHeight="false" outlineLevel="0" collapsed="false">
      <c r="A107" s="0" t="s">
        <v>215</v>
      </c>
      <c r="B107" s="0" t="s">
        <v>216</v>
      </c>
      <c r="C107" s="0" t="s">
        <v>217</v>
      </c>
      <c r="D107" s="0" t="n">
        <v>38</v>
      </c>
      <c r="E107" s="0" t="n">
        <v>6</v>
      </c>
      <c r="F107" s="1" t="n">
        <v>1</v>
      </c>
      <c r="G107" s="11" t="n">
        <v>228</v>
      </c>
      <c r="H107" s="15" t="s">
        <v>46</v>
      </c>
      <c r="I107" s="1" t="n">
        <v>1</v>
      </c>
      <c r="J107" s="1" t="n">
        <v>0.8</v>
      </c>
      <c r="K107" s="1" t="n">
        <v>0.6</v>
      </c>
      <c r="L107" s="12" t="n">
        <v>0.3</v>
      </c>
      <c r="M107" s="3" t="n">
        <v>1</v>
      </c>
    </row>
    <row r="108" customFormat="false" ht="14.4" hidden="false" customHeight="false" outlineLevel="0" collapsed="false">
      <c r="A108" s="0" t="s">
        <v>215</v>
      </c>
      <c r="B108" s="0" t="s">
        <v>218</v>
      </c>
      <c r="C108" s="0" t="s">
        <v>219</v>
      </c>
      <c r="D108" s="0" t="n">
        <v>38</v>
      </c>
      <c r="E108" s="0" t="n">
        <v>6</v>
      </c>
      <c r="F108" s="1" t="n">
        <v>1</v>
      </c>
      <c r="G108" s="11" t="n">
        <v>229</v>
      </c>
      <c r="H108" s="15" t="s">
        <v>46</v>
      </c>
      <c r="I108" s="1" t="n">
        <v>1</v>
      </c>
      <c r="J108" s="1" t="n">
        <v>0.8</v>
      </c>
      <c r="K108" s="1" t="n">
        <v>0.6</v>
      </c>
      <c r="L108" s="12" t="n">
        <v>0.3</v>
      </c>
      <c r="M108" s="3" t="n">
        <v>2</v>
      </c>
    </row>
    <row r="109" customFormat="false" ht="14.4" hidden="false" customHeight="false" outlineLevel="0" collapsed="false">
      <c r="A109" s="0" t="s">
        <v>215</v>
      </c>
      <c r="B109" s="0" t="s">
        <v>220</v>
      </c>
      <c r="C109" s="0" t="s">
        <v>221</v>
      </c>
      <c r="D109" s="0" t="n">
        <v>40</v>
      </c>
      <c r="E109" s="0" t="n">
        <v>8</v>
      </c>
      <c r="F109" s="1" t="n">
        <v>1</v>
      </c>
      <c r="G109" s="11" t="n">
        <v>320</v>
      </c>
      <c r="H109" s="0" t="s">
        <v>18</v>
      </c>
      <c r="I109" s="1" t="n">
        <v>1</v>
      </c>
      <c r="J109" s="1" t="n">
        <v>1</v>
      </c>
      <c r="K109" s="1" t="n">
        <v>1</v>
      </c>
      <c r="L109" s="12"/>
      <c r="O109" s="0" t="s">
        <v>80</v>
      </c>
    </row>
    <row r="110" customFormat="false" ht="14.4" hidden="false" customHeight="false" outlineLevel="0" collapsed="false">
      <c r="A110" s="0" t="s">
        <v>215</v>
      </c>
      <c r="B110" s="0" t="s">
        <v>222</v>
      </c>
      <c r="C110" s="0" t="s">
        <v>223</v>
      </c>
      <c r="D110" s="0" t="n">
        <v>38</v>
      </c>
      <c r="E110" s="0" t="n">
        <v>8</v>
      </c>
      <c r="F110" s="1" t="n">
        <v>1</v>
      </c>
      <c r="G110" s="11" t="n">
        <v>304</v>
      </c>
      <c r="H110" s="0" t="s">
        <v>18</v>
      </c>
      <c r="I110" s="1" t="n">
        <v>1</v>
      </c>
      <c r="J110" s="1" t="n">
        <v>0.8</v>
      </c>
      <c r="K110" s="1" t="n">
        <v>0.6</v>
      </c>
      <c r="L110" s="12"/>
    </row>
    <row r="111" customFormat="false" ht="14.4" hidden="false" customHeight="false" outlineLevel="0" collapsed="false">
      <c r="A111" s="0" t="s">
        <v>215</v>
      </c>
      <c r="B111" s="0" t="s">
        <v>224</v>
      </c>
      <c r="C111" s="0" t="s">
        <v>225</v>
      </c>
      <c r="D111" s="0" t="n">
        <v>40</v>
      </c>
      <c r="E111" s="0" t="n">
        <v>6</v>
      </c>
      <c r="F111" s="1" t="n">
        <v>1</v>
      </c>
      <c r="G111" s="11" t="n">
        <v>240</v>
      </c>
      <c r="H111" s="15" t="s">
        <v>46</v>
      </c>
      <c r="I111" s="1" t="n">
        <v>1</v>
      </c>
      <c r="J111" s="1" t="n">
        <v>0.8</v>
      </c>
      <c r="K111" s="1" t="n">
        <v>0.6</v>
      </c>
      <c r="L111" s="12" t="n">
        <v>0.3</v>
      </c>
      <c r="M111" s="3" t="n">
        <v>1</v>
      </c>
      <c r="O111" s="0" t="s">
        <v>80</v>
      </c>
    </row>
    <row r="112" customFormat="false" ht="14.4" hidden="false" customHeight="false" outlineLevel="0" collapsed="false">
      <c r="A112" s="0" t="s">
        <v>215</v>
      </c>
      <c r="B112" s="0" t="s">
        <v>226</v>
      </c>
      <c r="C112" s="0" t="s">
        <v>227</v>
      </c>
      <c r="D112" s="0" t="n">
        <v>40</v>
      </c>
      <c r="E112" s="0" t="n">
        <v>6</v>
      </c>
      <c r="F112" s="1" t="n">
        <v>1</v>
      </c>
      <c r="G112" s="11" t="n">
        <v>240</v>
      </c>
      <c r="H112" s="15" t="s">
        <v>46</v>
      </c>
      <c r="I112" s="1" t="n">
        <v>1</v>
      </c>
      <c r="J112" s="1" t="n">
        <v>0.8</v>
      </c>
      <c r="K112" s="1" t="n">
        <v>0.6</v>
      </c>
      <c r="L112" s="12" t="n">
        <v>0.3</v>
      </c>
      <c r="M112" s="3" t="n">
        <v>2</v>
      </c>
    </row>
    <row r="113" customFormat="false" ht="14.4" hidden="false" customHeight="false" outlineLevel="0" collapsed="false">
      <c r="A113" s="0" t="s">
        <v>215</v>
      </c>
      <c r="B113" s="0" t="s">
        <v>228</v>
      </c>
      <c r="C113" s="0" t="s">
        <v>229</v>
      </c>
      <c r="D113" s="0" t="n">
        <v>40</v>
      </c>
      <c r="E113" s="0" t="n">
        <v>6</v>
      </c>
      <c r="F113" s="1" t="n">
        <v>1</v>
      </c>
      <c r="G113" s="11" t="n">
        <v>240</v>
      </c>
      <c r="H113" s="15" t="s">
        <v>46</v>
      </c>
      <c r="I113" s="1" t="n">
        <v>1</v>
      </c>
      <c r="J113" s="1" t="n">
        <v>0.8</v>
      </c>
      <c r="K113" s="1" t="n">
        <v>0.6</v>
      </c>
      <c r="L113" s="12" t="n">
        <v>0.3</v>
      </c>
      <c r="M113" s="3" t="n">
        <v>3</v>
      </c>
      <c r="O113" s="0" t="s">
        <v>80</v>
      </c>
    </row>
    <row r="114" customFormat="false" ht="14.4" hidden="false" customHeight="false" outlineLevel="0" collapsed="false">
      <c r="A114" s="0" t="s">
        <v>215</v>
      </c>
      <c r="B114" s="0" t="s">
        <v>230</v>
      </c>
      <c r="C114" s="0" t="s">
        <v>231</v>
      </c>
      <c r="D114" s="0" t="n">
        <v>40</v>
      </c>
      <c r="E114" s="0" t="n">
        <v>12</v>
      </c>
      <c r="F114" s="1" t="n">
        <v>1</v>
      </c>
      <c r="G114" s="11" t="n">
        <v>480</v>
      </c>
      <c r="H114" s="14" t="s">
        <v>41</v>
      </c>
      <c r="I114" s="1" t="n">
        <v>0.75</v>
      </c>
      <c r="J114" s="1" t="n">
        <v>1.1</v>
      </c>
      <c r="K114" s="1" t="n">
        <v>0.75</v>
      </c>
      <c r="L114" s="12"/>
      <c r="N114" s="4" t="n">
        <v>1</v>
      </c>
    </row>
    <row r="115" customFormat="false" ht="14.4" hidden="false" customHeight="false" outlineLevel="0" collapsed="false">
      <c r="A115" s="0" t="s">
        <v>215</v>
      </c>
      <c r="B115" s="0" t="s">
        <v>230</v>
      </c>
      <c r="C115" s="0" t="s">
        <v>231</v>
      </c>
      <c r="D115" s="0" t="n">
        <v>40</v>
      </c>
      <c r="E115" s="0" t="n">
        <v>11</v>
      </c>
      <c r="F115" s="1" t="n">
        <v>1</v>
      </c>
      <c r="G115" s="11" t="n">
        <v>440</v>
      </c>
      <c r="H115" s="0" t="s">
        <v>18</v>
      </c>
      <c r="I115" s="1" t="n">
        <v>1</v>
      </c>
      <c r="J115" s="1" t="n">
        <v>0.8</v>
      </c>
      <c r="K115" s="1" t="n">
        <v>0.6</v>
      </c>
      <c r="L115" s="12"/>
    </row>
    <row r="116" customFormat="false" ht="14.4" hidden="false" customHeight="false" outlineLevel="0" collapsed="false">
      <c r="A116" s="0" t="s">
        <v>215</v>
      </c>
      <c r="B116" s="0" t="s">
        <v>232</v>
      </c>
      <c r="C116" s="0" t="s">
        <v>233</v>
      </c>
      <c r="D116" s="0" t="n">
        <v>40</v>
      </c>
      <c r="E116" s="0" t="n">
        <v>6</v>
      </c>
      <c r="F116" s="1" t="n">
        <v>1</v>
      </c>
      <c r="G116" s="11" t="n">
        <v>240</v>
      </c>
      <c r="H116" s="15" t="s">
        <v>46</v>
      </c>
      <c r="I116" s="1" t="n">
        <v>1</v>
      </c>
      <c r="J116" s="1" t="n">
        <v>0.8</v>
      </c>
      <c r="K116" s="1" t="n">
        <v>0.6</v>
      </c>
      <c r="L116" s="12" t="n">
        <v>0.3</v>
      </c>
      <c r="M116" s="3" t="n">
        <v>1</v>
      </c>
      <c r="O116" s="0" t="s">
        <v>80</v>
      </c>
    </row>
    <row r="117" customFormat="false" ht="14.4" hidden="false" customHeight="false" outlineLevel="0" collapsed="false">
      <c r="A117" s="0" t="s">
        <v>215</v>
      </c>
      <c r="B117" s="0" t="s">
        <v>234</v>
      </c>
      <c r="C117" s="0" t="s">
        <v>235</v>
      </c>
      <c r="D117" s="0" t="n">
        <v>38</v>
      </c>
      <c r="E117" s="0" t="n">
        <v>6</v>
      </c>
      <c r="F117" s="1" t="n">
        <v>1</v>
      </c>
      <c r="G117" s="11" t="n">
        <v>228</v>
      </c>
      <c r="H117" s="0" t="s">
        <v>18</v>
      </c>
      <c r="I117" s="1" t="n">
        <v>1</v>
      </c>
      <c r="J117" s="1" t="n">
        <v>0.8</v>
      </c>
      <c r="K117" s="1" t="n">
        <v>0.6</v>
      </c>
      <c r="L117" s="12"/>
    </row>
    <row r="118" customFormat="false" ht="14.4" hidden="false" customHeight="false" outlineLevel="0" collapsed="false">
      <c r="A118" s="0" t="s">
        <v>215</v>
      </c>
      <c r="B118" s="0" t="s">
        <v>236</v>
      </c>
      <c r="C118" s="0" t="s">
        <v>237</v>
      </c>
      <c r="D118" s="0" t="n">
        <v>38</v>
      </c>
      <c r="E118" s="0" t="n">
        <v>5</v>
      </c>
      <c r="F118" s="1" t="n">
        <v>1</v>
      </c>
      <c r="G118" s="11" t="n">
        <v>190</v>
      </c>
      <c r="H118" s="15" t="s">
        <v>46</v>
      </c>
      <c r="I118" s="1" t="n">
        <v>1</v>
      </c>
      <c r="J118" s="1" t="n">
        <v>0.8</v>
      </c>
      <c r="K118" s="1" t="n">
        <v>0.6</v>
      </c>
      <c r="L118" s="12" t="n">
        <v>0.3</v>
      </c>
      <c r="M118" s="3" t="n">
        <v>1</v>
      </c>
    </row>
    <row r="119" customFormat="false" ht="14.4" hidden="false" customHeight="false" outlineLevel="0" collapsed="false">
      <c r="A119" s="0" t="s">
        <v>215</v>
      </c>
      <c r="B119" s="0" t="s">
        <v>238</v>
      </c>
      <c r="C119" s="0" t="s">
        <v>239</v>
      </c>
      <c r="D119" s="0" t="n">
        <v>38</v>
      </c>
      <c r="E119" s="0" t="n">
        <v>6</v>
      </c>
      <c r="F119" s="1" t="n">
        <v>1</v>
      </c>
      <c r="G119" s="11" t="n">
        <v>228</v>
      </c>
      <c r="H119" s="0" t="s">
        <v>18</v>
      </c>
      <c r="I119" s="1" t="n">
        <v>1</v>
      </c>
      <c r="J119" s="1" t="n">
        <v>0.8</v>
      </c>
      <c r="K119" s="1" t="n">
        <v>0.6</v>
      </c>
      <c r="L119" s="12"/>
    </row>
    <row r="120" customFormat="false" ht="14.4" hidden="false" customHeight="false" outlineLevel="0" collapsed="false">
      <c r="A120" s="0" t="s">
        <v>215</v>
      </c>
      <c r="B120" s="0" t="s">
        <v>240</v>
      </c>
      <c r="C120" s="0" t="s">
        <v>241</v>
      </c>
      <c r="D120" s="0" t="n">
        <v>38</v>
      </c>
      <c r="E120" s="0" t="n">
        <v>6</v>
      </c>
      <c r="F120" s="1" t="n">
        <v>1</v>
      </c>
      <c r="G120" s="11" t="n">
        <v>228</v>
      </c>
      <c r="H120" s="15" t="s">
        <v>46</v>
      </c>
      <c r="I120" s="1" t="n">
        <v>1</v>
      </c>
      <c r="J120" s="1" t="n">
        <v>0.8</v>
      </c>
      <c r="K120" s="1" t="n">
        <v>0.6</v>
      </c>
      <c r="L120" s="12" t="n">
        <v>0.3</v>
      </c>
      <c r="M120" s="3" t="n">
        <v>1</v>
      </c>
    </row>
    <row r="121" customFormat="false" ht="14.4" hidden="false" customHeight="false" outlineLevel="0" collapsed="false">
      <c r="A121" s="0" t="s">
        <v>215</v>
      </c>
      <c r="B121" s="0" t="s">
        <v>242</v>
      </c>
      <c r="C121" s="0" t="s">
        <v>243</v>
      </c>
      <c r="D121" s="0" t="n">
        <v>45</v>
      </c>
      <c r="E121" s="0" t="n">
        <v>12</v>
      </c>
      <c r="F121" s="1" t="n">
        <v>1</v>
      </c>
      <c r="G121" s="11" t="n">
        <v>540</v>
      </c>
      <c r="H121" s="0" t="s">
        <v>18</v>
      </c>
      <c r="I121" s="1" t="n">
        <v>1</v>
      </c>
      <c r="J121" s="1" t="n">
        <v>1</v>
      </c>
      <c r="K121" s="1" t="n">
        <v>1</v>
      </c>
      <c r="L121" s="12"/>
    </row>
    <row r="122" customFormat="false" ht="14.4" hidden="false" customHeight="false" outlineLevel="0" collapsed="false">
      <c r="A122" s="0" t="s">
        <v>215</v>
      </c>
      <c r="B122" s="0" t="s">
        <v>244</v>
      </c>
      <c r="C122" s="0" t="s">
        <v>245</v>
      </c>
      <c r="D122" s="0" t="n">
        <v>26</v>
      </c>
      <c r="E122" s="0" t="n">
        <v>15</v>
      </c>
      <c r="F122" s="1" t="n">
        <v>1</v>
      </c>
      <c r="G122" s="11" t="n">
        <v>390</v>
      </c>
      <c r="H122" s="15" t="s">
        <v>46</v>
      </c>
      <c r="I122" s="1" t="n">
        <v>1.25</v>
      </c>
      <c r="J122" s="1" t="n">
        <v>0.85</v>
      </c>
      <c r="K122" s="1" t="n">
        <v>0.65</v>
      </c>
      <c r="L122" s="12" t="n">
        <v>0.08</v>
      </c>
      <c r="M122" s="3" t="n">
        <v>3</v>
      </c>
      <c r="O122" s="0" t="s">
        <v>246</v>
      </c>
    </row>
    <row r="123" customFormat="false" ht="14.4" hidden="false" customHeight="false" outlineLevel="0" collapsed="false">
      <c r="A123" s="0" t="s">
        <v>215</v>
      </c>
      <c r="B123" s="0" t="s">
        <v>247</v>
      </c>
      <c r="C123" s="0" t="s">
        <v>248</v>
      </c>
      <c r="D123" s="0" t="n">
        <v>30</v>
      </c>
      <c r="E123" s="0" t="n">
        <v>16</v>
      </c>
      <c r="F123" s="1" t="n">
        <v>1.1</v>
      </c>
      <c r="G123" s="11" t="n">
        <v>528</v>
      </c>
      <c r="H123" s="15" t="s">
        <v>46</v>
      </c>
      <c r="I123" s="1" t="n">
        <v>1.35</v>
      </c>
      <c r="J123" s="1" t="n">
        <v>0.95</v>
      </c>
      <c r="K123" s="1" t="n">
        <v>0.7</v>
      </c>
      <c r="L123" s="12" t="n">
        <v>0.08</v>
      </c>
      <c r="M123" s="3" t="n">
        <v>3</v>
      </c>
      <c r="O123" s="0" t="s">
        <v>80</v>
      </c>
    </row>
    <row r="124" customFormat="false" ht="14.4" hidden="false" customHeight="false" outlineLevel="0" collapsed="false">
      <c r="A124" s="0" t="s">
        <v>215</v>
      </c>
      <c r="B124" s="0" t="s">
        <v>249</v>
      </c>
      <c r="C124" s="0" t="s">
        <v>250</v>
      </c>
      <c r="D124" s="0" t="n">
        <v>38</v>
      </c>
      <c r="E124" s="0" t="n">
        <v>12</v>
      </c>
      <c r="F124" s="1" t="n">
        <v>1.1</v>
      </c>
      <c r="G124" s="11" t="n">
        <v>501.6</v>
      </c>
      <c r="H124" s="15" t="s">
        <v>46</v>
      </c>
      <c r="I124" s="1" t="n">
        <v>1.15</v>
      </c>
      <c r="J124" s="1" t="n">
        <v>0.8</v>
      </c>
      <c r="K124" s="1" t="n">
        <v>0.6</v>
      </c>
      <c r="L124" s="12" t="n">
        <v>0.08</v>
      </c>
      <c r="M124" s="3" t="n">
        <v>3</v>
      </c>
    </row>
    <row r="125" customFormat="false" ht="14.4" hidden="false" customHeight="false" outlineLevel="0" collapsed="false">
      <c r="A125" s="0" t="s">
        <v>215</v>
      </c>
      <c r="B125" s="0" t="s">
        <v>251</v>
      </c>
      <c r="C125" s="0" t="s">
        <v>252</v>
      </c>
      <c r="D125" s="0" t="n">
        <v>30</v>
      </c>
      <c r="E125" s="0" t="n">
        <v>16</v>
      </c>
      <c r="F125" s="1" t="n">
        <v>1.1</v>
      </c>
      <c r="G125" s="11" t="n">
        <v>528</v>
      </c>
      <c r="H125" s="14" t="s">
        <v>41</v>
      </c>
      <c r="I125" s="1" t="n">
        <v>0.75</v>
      </c>
      <c r="J125" s="1" t="n">
        <v>1.1</v>
      </c>
      <c r="K125" s="1" t="n">
        <v>0.75</v>
      </c>
      <c r="L125" s="12"/>
      <c r="O125" s="0" t="s">
        <v>80</v>
      </c>
    </row>
    <row r="126" customFormat="false" ht="14.4" hidden="false" customHeight="false" outlineLevel="0" collapsed="false">
      <c r="A126" s="0" t="s">
        <v>215</v>
      </c>
      <c r="B126" s="0" t="s">
        <v>251</v>
      </c>
      <c r="C126" s="0" t="s">
        <v>252</v>
      </c>
      <c r="D126" s="0" t="n">
        <v>30</v>
      </c>
      <c r="E126" s="0" t="n">
        <v>16</v>
      </c>
      <c r="F126" s="1" t="n">
        <v>1.1</v>
      </c>
      <c r="G126" s="11" t="n">
        <v>528</v>
      </c>
      <c r="H126" s="15" t="s">
        <v>46</v>
      </c>
      <c r="I126" s="1" t="n">
        <v>1.35</v>
      </c>
      <c r="J126" s="1" t="n">
        <v>0.95</v>
      </c>
      <c r="K126" s="1" t="n">
        <v>0.7</v>
      </c>
      <c r="L126" s="12" t="n">
        <v>0.08</v>
      </c>
      <c r="M126" s="3" t="n">
        <v>3</v>
      </c>
      <c r="O126" s="0" t="s">
        <v>80</v>
      </c>
    </row>
    <row r="127" customFormat="false" ht="14.4" hidden="false" customHeight="false" outlineLevel="0" collapsed="false">
      <c r="A127" s="0" t="s">
        <v>215</v>
      </c>
      <c r="B127" s="0" t="s">
        <v>253</v>
      </c>
      <c r="C127" s="0" t="s">
        <v>254</v>
      </c>
      <c r="D127" s="0" t="n">
        <v>40</v>
      </c>
      <c r="E127" s="0" t="n">
        <v>6</v>
      </c>
      <c r="F127" s="1" t="n">
        <v>1</v>
      </c>
      <c r="G127" s="11" t="n">
        <v>240</v>
      </c>
      <c r="H127" s="15" t="s">
        <v>46</v>
      </c>
      <c r="I127" s="1" t="n">
        <v>1</v>
      </c>
      <c r="J127" s="1" t="n">
        <v>0.8</v>
      </c>
      <c r="K127" s="1" t="n">
        <v>0.6</v>
      </c>
      <c r="L127" s="12" t="n">
        <v>0.3</v>
      </c>
      <c r="M127" s="3" t="n">
        <v>1</v>
      </c>
      <c r="O127" s="0" t="s">
        <v>80</v>
      </c>
    </row>
    <row r="128" customFormat="false" ht="14.4" hidden="false" customHeight="false" outlineLevel="0" collapsed="false">
      <c r="A128" s="0" t="s">
        <v>215</v>
      </c>
      <c r="B128" s="0" t="s">
        <v>255</v>
      </c>
      <c r="C128" s="0" t="s">
        <v>256</v>
      </c>
      <c r="D128" s="0" t="n">
        <v>30</v>
      </c>
      <c r="E128" s="0" t="n">
        <v>15</v>
      </c>
      <c r="F128" s="1" t="n">
        <v>1</v>
      </c>
      <c r="G128" s="11" t="n">
        <f aca="false">Barrage[[#This Row],[Base Damage]]*Barrage[[#This Row],[Total Rounds]]*Barrage[[#This Row],[Coefficient]]</f>
        <v>450</v>
      </c>
      <c r="H128" s="15" t="s">
        <v>46</v>
      </c>
      <c r="I128" s="1" t="n">
        <v>1.25</v>
      </c>
      <c r="J128" s="1" t="n">
        <v>0.85</v>
      </c>
      <c r="K128" s="1" t="n">
        <v>0.65</v>
      </c>
      <c r="L128" s="12"/>
    </row>
    <row r="129" customFormat="false" ht="14.4" hidden="false" customHeight="false" outlineLevel="0" collapsed="false">
      <c r="A129" s="0" t="s">
        <v>215</v>
      </c>
      <c r="B129" s="0" t="s">
        <v>257</v>
      </c>
      <c r="C129" s="0" t="s">
        <v>256</v>
      </c>
      <c r="D129" s="0" t="n">
        <v>35</v>
      </c>
      <c r="E129" s="0" t="n">
        <v>15</v>
      </c>
      <c r="F129" s="1" t="n">
        <v>1</v>
      </c>
      <c r="G129" s="11" t="n">
        <f aca="false">Barrage[[#This Row],[Base Damage]]*Barrage[[#This Row],[Total Rounds]]*Barrage[[#This Row],[Coefficient]]</f>
        <v>525</v>
      </c>
      <c r="H129" s="15" t="s">
        <v>46</v>
      </c>
      <c r="I129" s="1" t="n">
        <v>1.25</v>
      </c>
      <c r="J129" s="1" t="n">
        <v>1</v>
      </c>
      <c r="K129" s="1" t="n">
        <v>0.8</v>
      </c>
      <c r="L129" s="12"/>
    </row>
    <row r="130" customFormat="false" ht="14.4" hidden="false" customHeight="false" outlineLevel="0" collapsed="false">
      <c r="A130" s="0" t="s">
        <v>215</v>
      </c>
      <c r="B130" s="0" t="s">
        <v>257</v>
      </c>
      <c r="C130" s="0" t="s">
        <v>256</v>
      </c>
      <c r="D130" s="0" t="n">
        <v>30</v>
      </c>
      <c r="E130" s="0" t="n">
        <v>8</v>
      </c>
      <c r="F130" s="1" t="n">
        <v>1</v>
      </c>
      <c r="G130" s="11" t="n">
        <f aca="false">Barrage[[#This Row],[Base Damage]]*Barrage[[#This Row],[Total Rounds]]*Barrage[[#This Row],[Coefficient]]</f>
        <v>240</v>
      </c>
      <c r="H130" s="14" t="s">
        <v>41</v>
      </c>
      <c r="I130" s="1" t="n">
        <v>0.75</v>
      </c>
      <c r="J130" s="1" t="n">
        <v>1.1</v>
      </c>
      <c r="K130" s="1" t="n">
        <v>0.75</v>
      </c>
      <c r="L130" s="12"/>
      <c r="O130" s="0" t="s">
        <v>258</v>
      </c>
    </row>
    <row r="131" customFormat="false" ht="14.4" hidden="false" customHeight="false" outlineLevel="0" collapsed="false">
      <c r="A131" s="0" t="s">
        <v>215</v>
      </c>
      <c r="B131" s="0" t="s">
        <v>259</v>
      </c>
      <c r="C131" s="0" t="s">
        <v>260</v>
      </c>
      <c r="D131" s="0" t="n">
        <v>42</v>
      </c>
      <c r="E131" s="0" t="n">
        <v>6</v>
      </c>
      <c r="F131" s="1" t="n">
        <v>1</v>
      </c>
      <c r="G131" s="11" t="n">
        <f aca="false">Barrage[[#This Row],[Base Damage]]*Barrage[[#This Row],[Total Rounds]]*Barrage[[#This Row],[Coefficient]]</f>
        <v>252</v>
      </c>
      <c r="H131" s="14" t="s">
        <v>41</v>
      </c>
      <c r="I131" s="1" t="n">
        <v>0.85</v>
      </c>
      <c r="J131" s="1" t="n">
        <v>1.2</v>
      </c>
      <c r="K131" s="1" t="n">
        <v>0.85</v>
      </c>
      <c r="L131" s="12"/>
    </row>
    <row r="132" customFormat="false" ht="14.4" hidden="false" customHeight="false" outlineLevel="0" collapsed="false">
      <c r="A132" s="0" t="s">
        <v>215</v>
      </c>
      <c r="B132" s="28" t="s">
        <v>261</v>
      </c>
      <c r="C132" s="0" t="s">
        <v>262</v>
      </c>
      <c r="D132" s="0" t="n">
        <v>38</v>
      </c>
      <c r="E132" s="0" t="n">
        <v>6</v>
      </c>
      <c r="F132" s="1" t="n">
        <v>1</v>
      </c>
      <c r="G132" s="11" t="n">
        <f aca="false">Barrage[[#This Row],[Base Damage]]*Barrage[[#This Row],[Total Rounds]]*Barrage[[#This Row],[Coefficient]]</f>
        <v>228</v>
      </c>
      <c r="H132" s="0" t="s">
        <v>18</v>
      </c>
      <c r="I132" s="1" t="n">
        <v>100</v>
      </c>
      <c r="J132" s="1" t="n">
        <v>0.8</v>
      </c>
      <c r="K132" s="1" t="n">
        <v>0.6</v>
      </c>
      <c r="L132" s="12"/>
    </row>
    <row r="133" customFormat="false" ht="14.4" hidden="false" customHeight="false" outlineLevel="0" collapsed="false">
      <c r="A133" s="0" t="s">
        <v>215</v>
      </c>
      <c r="B133" s="0" t="s">
        <v>263</v>
      </c>
      <c r="C133" s="0" t="s">
        <v>264</v>
      </c>
      <c r="D133" s="0" t="n">
        <v>40</v>
      </c>
      <c r="E133" s="0" t="n">
        <v>6</v>
      </c>
      <c r="F133" s="1" t="n">
        <v>1</v>
      </c>
      <c r="G133" s="11" t="n">
        <f aca="false">Barrage[[#This Row],[Base Damage]]*Barrage[[#This Row],[Total Rounds]]*Barrage[[#This Row],[Coefficient]]</f>
        <v>240</v>
      </c>
      <c r="H133" s="27" t="s">
        <v>265</v>
      </c>
      <c r="I133" s="1" t="n">
        <v>0.65</v>
      </c>
      <c r="J133" s="1" t="n">
        <v>1.25</v>
      </c>
      <c r="K133" s="1" t="n">
        <v>0.65</v>
      </c>
      <c r="L133" s="12"/>
      <c r="N133" s="4" t="n">
        <v>1</v>
      </c>
    </row>
    <row r="134" customFormat="false" ht="14.4" hidden="false" customHeight="false" outlineLevel="0" collapsed="false">
      <c r="A134" s="0" t="s">
        <v>215</v>
      </c>
      <c r="B134" s="0" t="s">
        <v>266</v>
      </c>
      <c r="C134" s="0" t="s">
        <v>267</v>
      </c>
      <c r="D134" s="0" t="n">
        <v>35</v>
      </c>
      <c r="E134" s="0" t="n">
        <v>12</v>
      </c>
      <c r="F134" s="1" t="n">
        <v>1</v>
      </c>
      <c r="G134" s="11" t="n">
        <f aca="false">Barrage[[#This Row],[Base Damage]]*Barrage[[#This Row],[Total Rounds]]*Barrage[[#This Row],[Coefficient]]</f>
        <v>420</v>
      </c>
      <c r="H134" s="15" t="s">
        <v>46</v>
      </c>
      <c r="I134" s="1" t="n">
        <v>1.1</v>
      </c>
      <c r="J134" s="1" t="n">
        <v>1.2</v>
      </c>
      <c r="K134" s="1" t="n">
        <v>1</v>
      </c>
      <c r="L134" s="12" t="n">
        <v>0.08</v>
      </c>
      <c r="M134" s="3" t="n">
        <v>3</v>
      </c>
    </row>
    <row r="135" customFormat="false" ht="14.4" hidden="false" customHeight="false" outlineLevel="0" collapsed="false">
      <c r="A135" s="0" t="s">
        <v>215</v>
      </c>
      <c r="B135" s="0" t="s">
        <v>268</v>
      </c>
      <c r="C135" s="0" t="s">
        <v>269</v>
      </c>
      <c r="D135" s="0" t="n">
        <v>40</v>
      </c>
      <c r="E135" s="0" t="n">
        <v>8</v>
      </c>
      <c r="F135" s="1" t="n">
        <v>1</v>
      </c>
      <c r="G135" s="11" t="n">
        <f aca="false">Barrage[[#This Row],[Base Damage]]*Barrage[[#This Row],[Total Rounds]]*Barrage[[#This Row],[Coefficient]]</f>
        <v>320</v>
      </c>
      <c r="H135" s="27" t="s">
        <v>265</v>
      </c>
      <c r="I135" s="1" t="n">
        <v>0.65</v>
      </c>
      <c r="J135" s="1" t="n">
        <v>1.25</v>
      </c>
      <c r="K135" s="1" t="n">
        <v>0.65</v>
      </c>
      <c r="L135" s="12"/>
    </row>
    <row r="136" customFormat="false" ht="14.4" hidden="false" customHeight="false" outlineLevel="0" collapsed="false">
      <c r="A136" s="0" t="s">
        <v>215</v>
      </c>
      <c r="B136" s="1" t="s">
        <v>270</v>
      </c>
      <c r="C136" s="0" t="s">
        <v>271</v>
      </c>
      <c r="D136" s="0" t="n">
        <v>35</v>
      </c>
      <c r="E136" s="0" t="n">
        <v>15</v>
      </c>
      <c r="F136" s="1" t="n">
        <v>1</v>
      </c>
      <c r="G136" s="11" t="n">
        <f aca="false">Barrage[[#This Row],[Base Damage]]*Barrage[[#This Row],[Total Rounds]]*Barrage[[#This Row],[Coefficient]]</f>
        <v>525</v>
      </c>
      <c r="H136" s="15" t="s">
        <v>46</v>
      </c>
      <c r="I136" s="1" t="n">
        <v>1.25</v>
      </c>
      <c r="J136" s="1" t="n">
        <v>1</v>
      </c>
      <c r="K136" s="1" t="n">
        <v>0.8</v>
      </c>
      <c r="L136" s="25"/>
      <c r="M136" s="26"/>
      <c r="N136" s="4" t="n">
        <v>0</v>
      </c>
    </row>
    <row r="137" customFormat="false" ht="14.4" hidden="false" customHeight="false" outlineLevel="0" collapsed="false">
      <c r="A137" s="0" t="s">
        <v>215</v>
      </c>
      <c r="B137" s="1" t="s">
        <v>272</v>
      </c>
      <c r="C137" s="0" t="s">
        <v>271</v>
      </c>
      <c r="D137" s="0" t="n">
        <v>35</v>
      </c>
      <c r="E137" s="0" t="n">
        <v>8</v>
      </c>
      <c r="F137" s="1" t="n">
        <v>1</v>
      </c>
      <c r="G137" s="11" t="n">
        <f aca="false">Barrage[[#This Row],[Base Damage]]*Barrage[[#This Row],[Total Rounds]]*Barrage[[#This Row],[Coefficient]]</f>
        <v>280</v>
      </c>
      <c r="H137" s="14" t="s">
        <v>41</v>
      </c>
      <c r="I137" s="1" t="n">
        <v>0.75</v>
      </c>
      <c r="J137" s="1" t="n">
        <v>1.1</v>
      </c>
      <c r="K137" s="1" t="n">
        <v>0.75</v>
      </c>
      <c r="L137" s="25"/>
      <c r="M137" s="26"/>
    </row>
    <row r="138" customFormat="false" ht="14.4" hidden="false" customHeight="false" outlineLevel="0" collapsed="false">
      <c r="A138" s="0" t="s">
        <v>215</v>
      </c>
      <c r="B138" s="1" t="s">
        <v>273</v>
      </c>
      <c r="C138" s="0" t="s">
        <v>271</v>
      </c>
      <c r="D138" s="0" t="n">
        <v>30</v>
      </c>
      <c r="E138" s="0" t="n">
        <v>15</v>
      </c>
      <c r="F138" s="1" t="n">
        <v>1</v>
      </c>
      <c r="G138" s="11" t="n">
        <f aca="false">Barrage[[#This Row],[Base Damage]]*Barrage[[#This Row],[Total Rounds]]*Barrage[[#This Row],[Coefficient]]</f>
        <v>450</v>
      </c>
      <c r="H138" s="15" t="s">
        <v>46</v>
      </c>
      <c r="I138" s="1" t="n">
        <v>1.25</v>
      </c>
      <c r="J138" s="1" t="n">
        <v>0.85</v>
      </c>
      <c r="K138" s="1" t="n">
        <v>0.65</v>
      </c>
      <c r="L138" s="25"/>
      <c r="M138" s="26"/>
    </row>
    <row r="139" customFormat="false" ht="14.4" hidden="false" customHeight="false" outlineLevel="0" collapsed="false">
      <c r="A139" s="0" t="s">
        <v>274</v>
      </c>
      <c r="B139" s="0" t="s">
        <v>275</v>
      </c>
      <c r="C139" s="0" t="s">
        <v>276</v>
      </c>
      <c r="D139" s="0" t="n">
        <v>60</v>
      </c>
      <c r="E139" s="0" t="n">
        <v>6</v>
      </c>
      <c r="F139" s="1" t="n">
        <v>1</v>
      </c>
      <c r="G139" s="11" t="n">
        <v>360</v>
      </c>
      <c r="H139" s="0" t="s">
        <v>69</v>
      </c>
      <c r="I139" s="1" t="n">
        <v>0.8</v>
      </c>
      <c r="J139" s="1" t="n">
        <v>1</v>
      </c>
      <c r="K139" s="1" t="n">
        <v>1.3</v>
      </c>
      <c r="L139" s="12"/>
      <c r="M139" s="29"/>
    </row>
    <row r="140" customFormat="false" ht="14.4" hidden="false" customHeight="false" outlineLevel="0" collapsed="false">
      <c r="A140" s="0" t="s">
        <v>274</v>
      </c>
      <c r="B140" s="0" t="s">
        <v>277</v>
      </c>
      <c r="C140" s="0" t="s">
        <v>278</v>
      </c>
      <c r="D140" s="0" t="n">
        <v>60</v>
      </c>
      <c r="E140" s="0" t="n">
        <v>9</v>
      </c>
      <c r="F140" s="1" t="n">
        <v>1</v>
      </c>
      <c r="G140" s="11" t="n">
        <v>540</v>
      </c>
      <c r="H140" s="0" t="s">
        <v>69</v>
      </c>
      <c r="I140" s="1" t="n">
        <v>0.8</v>
      </c>
      <c r="J140" s="1" t="n">
        <v>1</v>
      </c>
      <c r="K140" s="1" t="n">
        <v>1.3</v>
      </c>
      <c r="L140" s="12"/>
      <c r="M140" s="29"/>
    </row>
    <row r="141" customFormat="false" ht="14.4" hidden="false" customHeight="false" outlineLevel="0" collapsed="false">
      <c r="A141" s="0" t="s">
        <v>274</v>
      </c>
      <c r="B141" s="0" t="s">
        <v>279</v>
      </c>
      <c r="C141" s="0" t="s">
        <v>280</v>
      </c>
      <c r="D141" s="0" t="n">
        <v>60</v>
      </c>
      <c r="E141" s="0" t="n">
        <v>9</v>
      </c>
      <c r="F141" s="1" t="n">
        <v>1</v>
      </c>
      <c r="G141" s="11" t="n">
        <v>540</v>
      </c>
      <c r="H141" s="0" t="s">
        <v>69</v>
      </c>
      <c r="I141" s="1" t="n">
        <v>0.8</v>
      </c>
      <c r="J141" s="1" t="n">
        <v>1</v>
      </c>
      <c r="K141" s="1" t="n">
        <v>1.3</v>
      </c>
      <c r="L141" s="12"/>
      <c r="M141" s="29"/>
    </row>
    <row r="142" customFormat="false" ht="14.4" hidden="false" customHeight="false" outlineLevel="0" collapsed="false">
      <c r="A142" s="0" t="s">
        <v>274</v>
      </c>
      <c r="B142" s="0" t="s">
        <v>281</v>
      </c>
      <c r="C142" s="0" t="s">
        <v>282</v>
      </c>
      <c r="D142" s="0" t="n">
        <v>60</v>
      </c>
      <c r="E142" s="0" t="n">
        <v>6</v>
      </c>
      <c r="F142" s="1" t="n">
        <v>1</v>
      </c>
      <c r="G142" s="11" t="n">
        <v>360</v>
      </c>
      <c r="H142" s="0" t="s">
        <v>69</v>
      </c>
      <c r="I142" s="1" t="n">
        <v>0.8</v>
      </c>
      <c r="J142" s="1" t="n">
        <v>1</v>
      </c>
      <c r="K142" s="1" t="n">
        <v>1.3</v>
      </c>
      <c r="L142" s="12"/>
      <c r="M142" s="29"/>
    </row>
    <row r="143" customFormat="false" ht="14.4" hidden="false" customHeight="false" outlineLevel="0" collapsed="false">
      <c r="A143" s="0" t="s">
        <v>274</v>
      </c>
      <c r="B143" s="0" t="s">
        <v>283</v>
      </c>
      <c r="C143" s="0" t="s">
        <v>284</v>
      </c>
      <c r="D143" s="0" t="n">
        <v>55</v>
      </c>
      <c r="E143" s="0" t="n">
        <v>6</v>
      </c>
      <c r="F143" s="1" t="n">
        <v>1</v>
      </c>
      <c r="G143" s="11" t="n">
        <f aca="false">55*6</f>
        <v>330</v>
      </c>
      <c r="H143" s="0" t="s">
        <v>69</v>
      </c>
      <c r="I143" s="1" t="n">
        <v>0.8</v>
      </c>
      <c r="J143" s="1" t="n">
        <v>1</v>
      </c>
      <c r="K143" s="1" t="n">
        <v>1.3</v>
      </c>
      <c r="L143" s="12"/>
      <c r="M143" s="29"/>
    </row>
    <row r="144" customFormat="false" ht="14.4" hidden="false" customHeight="false" outlineLevel="0" collapsed="false">
      <c r="A144" s="0" t="s">
        <v>274</v>
      </c>
      <c r="B144" s="0" t="s">
        <v>285</v>
      </c>
      <c r="C144" s="0" t="s">
        <v>286</v>
      </c>
      <c r="D144" s="0" t="n">
        <v>60</v>
      </c>
      <c r="E144" s="0" t="n">
        <v>6</v>
      </c>
      <c r="F144" s="1" t="n">
        <v>1</v>
      </c>
      <c r="G144" s="11" t="n">
        <v>360</v>
      </c>
      <c r="H144" s="0" t="s">
        <v>69</v>
      </c>
      <c r="I144" s="1" t="n">
        <v>0.8</v>
      </c>
      <c r="J144" s="1" t="n">
        <v>1</v>
      </c>
      <c r="K144" s="1" t="n">
        <v>1.3</v>
      </c>
      <c r="L144" s="12"/>
      <c r="M144" s="29"/>
    </row>
    <row r="145" customFormat="false" ht="14.4" hidden="false" customHeight="false" outlineLevel="0" collapsed="false">
      <c r="A145" s="0" t="s">
        <v>274</v>
      </c>
      <c r="B145" s="0" t="s">
        <v>287</v>
      </c>
      <c r="C145" s="0" t="s">
        <v>288</v>
      </c>
      <c r="D145" s="0" t="n">
        <v>60</v>
      </c>
      <c r="E145" s="0" t="n">
        <v>9</v>
      </c>
      <c r="F145" s="1" t="n">
        <v>1</v>
      </c>
      <c r="G145" s="11" t="n">
        <v>540</v>
      </c>
      <c r="H145" s="0" t="s">
        <v>69</v>
      </c>
      <c r="I145" s="1" t="n">
        <v>0.8</v>
      </c>
      <c r="J145" s="1" t="n">
        <v>1</v>
      </c>
      <c r="K145" s="1" t="n">
        <v>1.3</v>
      </c>
      <c r="L145" s="12"/>
      <c r="M145" s="29"/>
    </row>
    <row r="146" customFormat="false" ht="14.4" hidden="false" customHeight="false" outlineLevel="0" collapsed="false">
      <c r="A146" s="0" t="s">
        <v>274</v>
      </c>
      <c r="B146" s="0" t="s">
        <v>289</v>
      </c>
      <c r="C146" s="0" t="s">
        <v>290</v>
      </c>
      <c r="D146" s="0" t="n">
        <v>150</v>
      </c>
      <c r="E146" s="0" t="n">
        <v>4</v>
      </c>
      <c r="F146" s="1" t="n">
        <v>1</v>
      </c>
      <c r="G146" s="11" t="n">
        <v>600</v>
      </c>
      <c r="H146" s="15" t="s">
        <v>46</v>
      </c>
      <c r="I146" s="1" t="n">
        <v>1.25</v>
      </c>
      <c r="J146" s="1" t="n">
        <v>0.85</v>
      </c>
      <c r="K146" s="1" t="n">
        <v>0.65</v>
      </c>
      <c r="L146" s="12" t="n">
        <v>0.08</v>
      </c>
      <c r="M146" s="29" t="n">
        <v>3</v>
      </c>
    </row>
    <row r="147" customFormat="false" ht="14.4" hidden="false" customHeight="false" outlineLevel="0" collapsed="false">
      <c r="A147" s="0" t="s">
        <v>274</v>
      </c>
      <c r="B147" s="0" t="s">
        <v>291</v>
      </c>
      <c r="C147" s="0" t="s">
        <v>292</v>
      </c>
      <c r="D147" s="0" t="n">
        <v>48</v>
      </c>
      <c r="E147" s="0" t="n">
        <v>12</v>
      </c>
      <c r="F147" s="1" t="n">
        <v>1</v>
      </c>
      <c r="G147" s="11" t="n">
        <v>576</v>
      </c>
      <c r="H147" s="0" t="s">
        <v>69</v>
      </c>
      <c r="I147" s="1" t="n">
        <v>0.8</v>
      </c>
      <c r="J147" s="1" t="n">
        <v>1</v>
      </c>
      <c r="K147" s="1" t="n">
        <v>1.3</v>
      </c>
      <c r="L147" s="12"/>
      <c r="M147" s="29"/>
    </row>
    <row r="148" customFormat="false" ht="14.4" hidden="false" customHeight="false" outlineLevel="0" collapsed="false">
      <c r="A148" s="0" t="s">
        <v>274</v>
      </c>
      <c r="B148" s="0" t="s">
        <v>293</v>
      </c>
      <c r="C148" s="0" t="s">
        <v>294</v>
      </c>
      <c r="D148" s="0" t="n">
        <v>55</v>
      </c>
      <c r="E148" s="0" t="n">
        <v>9</v>
      </c>
      <c r="F148" s="1" t="n">
        <v>1</v>
      </c>
      <c r="G148" s="11" t="n">
        <f aca="false">Barrage[[#This Row],[Base Damage]]*Barrage[[#This Row],[Total Rounds]]*Barrage[[#This Row],[Coefficient]]</f>
        <v>495</v>
      </c>
      <c r="H148" s="0" t="s">
        <v>69</v>
      </c>
      <c r="I148" s="1" t="n">
        <v>0.8</v>
      </c>
      <c r="J148" s="1" t="n">
        <v>1</v>
      </c>
      <c r="K148" s="1" t="n">
        <v>1.3</v>
      </c>
      <c r="L148" s="12"/>
      <c r="M148" s="29"/>
    </row>
    <row r="149" customFormat="false" ht="14.4" hidden="false" customHeight="false" outlineLevel="0" collapsed="false">
      <c r="A149" s="0" t="s">
        <v>274</v>
      </c>
      <c r="B149" s="0" t="s">
        <v>295</v>
      </c>
      <c r="C149" s="0" t="s">
        <v>296</v>
      </c>
      <c r="D149" s="0" t="n">
        <v>60</v>
      </c>
      <c r="E149" s="0" t="n">
        <v>9</v>
      </c>
      <c r="F149" s="1" t="n">
        <v>1</v>
      </c>
      <c r="G149" s="11" t="n">
        <f aca="false">Barrage[[#This Row],[Base Damage]]*Barrage[[#This Row],[Total Rounds]]*Barrage[[#This Row],[Coefficient]]</f>
        <v>540</v>
      </c>
      <c r="H149" s="0" t="s">
        <v>69</v>
      </c>
      <c r="I149" s="1" t="n">
        <v>0.8</v>
      </c>
      <c r="J149" s="1" t="n">
        <v>1</v>
      </c>
      <c r="K149" s="1" t="n">
        <v>1.3</v>
      </c>
      <c r="L149" s="12"/>
    </row>
    <row r="150" customFormat="false" ht="14.4" hidden="false" customHeight="false" outlineLevel="0" collapsed="false">
      <c r="A150" s="0" t="s">
        <v>274</v>
      </c>
      <c r="B150" s="0" t="s">
        <v>297</v>
      </c>
      <c r="C150" s="0" t="s">
        <v>298</v>
      </c>
      <c r="D150" s="0" t="n">
        <v>60</v>
      </c>
      <c r="E150" s="0" t="n">
        <v>9</v>
      </c>
      <c r="F150" s="1" t="n">
        <v>1</v>
      </c>
      <c r="G150" s="11" t="n">
        <f aca="false">Barrage[[#This Row],[Base Damage]]*Barrage[[#This Row],[Total Rounds]]*Barrage[[#This Row],[Coefficient]]</f>
        <v>540</v>
      </c>
      <c r="H150" s="0" t="s">
        <v>69</v>
      </c>
      <c r="I150" s="1" t="n">
        <v>0.8</v>
      </c>
      <c r="J150" s="1" t="n">
        <v>1</v>
      </c>
      <c r="K150" s="1" t="n">
        <v>1.3</v>
      </c>
      <c r="L150" s="12"/>
    </row>
    <row r="151" customFormat="false" ht="14.4" hidden="false" customHeight="false" outlineLevel="0" collapsed="false">
      <c r="A151" s="0" t="s">
        <v>274</v>
      </c>
      <c r="B151" s="0" t="s">
        <v>299</v>
      </c>
      <c r="C151" s="0" t="s">
        <v>300</v>
      </c>
      <c r="D151" s="0" t="n">
        <v>60</v>
      </c>
      <c r="E151" s="0" t="n">
        <v>6</v>
      </c>
      <c r="F151" s="1" t="n">
        <v>1</v>
      </c>
      <c r="G151" s="11" t="n">
        <f aca="false">Barrage[[#This Row],[Base Damage]]*Barrage[[#This Row],[Total Rounds]]*Barrage[[#This Row],[Coefficient]]</f>
        <v>360</v>
      </c>
      <c r="H151" s="0" t="s">
        <v>69</v>
      </c>
      <c r="I151" s="1" t="n">
        <v>0.8</v>
      </c>
      <c r="J151" s="1" t="n">
        <v>1</v>
      </c>
      <c r="K151" s="1" t="n">
        <v>1.3</v>
      </c>
      <c r="L151" s="12"/>
    </row>
    <row r="152" customFormat="false" ht="14.4" hidden="false" customHeight="false" outlineLevel="0" collapsed="false">
      <c r="A152" s="0" t="s">
        <v>274</v>
      </c>
      <c r="B152" s="0" t="s">
        <v>301</v>
      </c>
      <c r="C152" s="0" t="s">
        <v>302</v>
      </c>
      <c r="D152" s="0" t="n">
        <v>60</v>
      </c>
      <c r="E152" s="0" t="n">
        <v>6</v>
      </c>
      <c r="F152" s="1" t="n">
        <v>1</v>
      </c>
      <c r="G152" s="11" t="n">
        <f aca="false">Barrage[[#This Row],[Base Damage]]*Barrage[[#This Row],[Total Rounds]]*Barrage[[#This Row],[Coefficient]]</f>
        <v>360</v>
      </c>
      <c r="H152" s="0" t="s">
        <v>69</v>
      </c>
      <c r="I152" s="1" t="n">
        <v>0.8</v>
      </c>
      <c r="J152" s="1" t="n">
        <v>1</v>
      </c>
      <c r="K152" s="1" t="n">
        <v>1.3</v>
      </c>
      <c r="L152" s="12"/>
    </row>
    <row r="153" customFormat="false" ht="14.4" hidden="false" customHeight="false" outlineLevel="0" collapsed="false">
      <c r="A153" s="0" t="s">
        <v>274</v>
      </c>
      <c r="B153" s="0" t="s">
        <v>303</v>
      </c>
      <c r="C153" s="0" t="s">
        <v>304</v>
      </c>
      <c r="D153" s="0" t="n">
        <v>60</v>
      </c>
      <c r="E153" s="0" t="n">
        <v>9</v>
      </c>
      <c r="F153" s="1" t="n">
        <v>1</v>
      </c>
      <c r="G153" s="11" t="n">
        <f aca="false">Barrage[[#This Row],[Base Damage]]*Barrage[[#This Row],[Total Rounds]]*Barrage[[#This Row],[Coefficient]]</f>
        <v>540</v>
      </c>
      <c r="H153" s="0" t="s">
        <v>69</v>
      </c>
      <c r="I153" s="1" t="n">
        <v>0.8</v>
      </c>
      <c r="J153" s="1" t="n">
        <v>1</v>
      </c>
      <c r="K153" s="1" t="n">
        <v>1.3</v>
      </c>
      <c r="L153" s="25"/>
      <c r="M153" s="26"/>
    </row>
    <row r="154" customFormat="false" ht="14.4" hidden="false" customHeight="false" outlineLevel="0" collapsed="false">
      <c r="A154" s="0" t="s">
        <v>305</v>
      </c>
      <c r="B154" s="0" t="s">
        <v>306</v>
      </c>
      <c r="C154" s="0" t="s">
        <v>307</v>
      </c>
      <c r="D154" s="0" t="n">
        <v>10</v>
      </c>
      <c r="E154" s="0" t="n">
        <v>27</v>
      </c>
      <c r="F154" s="1" t="n">
        <v>1</v>
      </c>
      <c r="G154" s="11" t="n">
        <f aca="false">Barrage[[#This Row],[Base Damage]]*Barrage[[#This Row],[Total Rounds]]*Barrage[[#This Row],[Coefficient]]</f>
        <v>270</v>
      </c>
      <c r="H154" s="0" t="s">
        <v>18</v>
      </c>
      <c r="I154" s="1" t="n">
        <v>1.2</v>
      </c>
      <c r="J154" s="1" t="n">
        <v>0.6</v>
      </c>
      <c r="K154" s="1" t="n">
        <v>0.6</v>
      </c>
      <c r="L154" s="25"/>
      <c r="M154" s="26"/>
    </row>
  </sheetData>
  <conditionalFormatting sqref="G2:G6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:G10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:G13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:G15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6"/>
  <sheetViews>
    <sheetView showFormulas="false" showGridLines="true" showRowColHeaders="true" showZeros="true" rightToLeft="false" tabSelected="true" showOutlineSymbols="true" defaultGridColor="true" view="normal" topLeftCell="A98" colorId="64" zoomScale="100" zoomScaleNormal="100" zoomScalePageLayoutView="100" workbookViewId="0">
      <selection pane="topLeft" activeCell="C119" activeCellId="0" sqref="C119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4.78"/>
    <col collapsed="false" customWidth="true" hidden="false" outlineLevel="0" max="3" min="3" style="0" width="32.78"/>
    <col collapsed="false" customWidth="true" hidden="false" outlineLevel="0" max="4" min="4" style="0" width="14.11"/>
    <col collapsed="false" customWidth="true" hidden="false" outlineLevel="0" max="5" min="5" style="0" width="13.89"/>
    <col collapsed="false" customWidth="true" hidden="false" outlineLevel="0" max="6" min="6" style="1" width="11.99"/>
    <col collapsed="false" customWidth="true" hidden="false" outlineLevel="0" max="7" min="7" style="2" width="14.44"/>
    <col collapsed="false" customWidth="true" hidden="false" outlineLevel="0" max="8" min="8" style="0" width="13.78"/>
    <col collapsed="false" customWidth="true" hidden="false" outlineLevel="0" max="9" min="9" style="1" width="12.78"/>
    <col collapsed="false" customWidth="true" hidden="false" outlineLevel="0" max="10" min="10" style="1" width="15.78"/>
    <col collapsed="false" customWidth="true" hidden="false" outlineLevel="0" max="11" min="11" style="1" width="13.89"/>
    <col collapsed="false" customWidth="true" hidden="false" outlineLevel="0" max="12" min="12" style="1" width="8.78"/>
    <col collapsed="false" customWidth="true" hidden="false" outlineLevel="0" max="13" min="13" style="3" width="13.44"/>
    <col collapsed="false" customWidth="true" hidden="false" outlineLevel="0" max="14" min="14" style="4" width="8.89"/>
    <col collapsed="false" customWidth="true" hidden="false" outlineLevel="0" max="15" min="15" style="0" width="32.78"/>
  </cols>
  <sheetData>
    <row r="1" customFormat="false" ht="16.05" hidden="false" customHeight="true" outlineLevel="0" collapsed="false">
      <c r="A1" s="5" t="s">
        <v>0</v>
      </c>
      <c r="B1" s="6" t="s">
        <v>308</v>
      </c>
      <c r="C1" s="5" t="s">
        <v>309</v>
      </c>
      <c r="D1" s="5" t="s">
        <v>3</v>
      </c>
      <c r="E1" s="5" t="s">
        <v>4</v>
      </c>
      <c r="F1" s="7" t="s">
        <v>5</v>
      </c>
      <c r="G1" s="8" t="s">
        <v>6</v>
      </c>
      <c r="H1" s="5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10" t="s">
        <v>13</v>
      </c>
      <c r="O1" s="7" t="s">
        <v>14</v>
      </c>
    </row>
    <row r="2" customFormat="false" ht="14.4" hidden="false" customHeight="false" outlineLevel="0" collapsed="false">
      <c r="A2" s="0" t="s">
        <v>15</v>
      </c>
      <c r="B2" s="0" t="s">
        <v>310</v>
      </c>
      <c r="C2" s="0" t="s">
        <v>311</v>
      </c>
      <c r="D2" s="0" t="n">
        <v>20</v>
      </c>
      <c r="E2" s="0" t="n">
        <v>30</v>
      </c>
      <c r="F2" s="1" t="n">
        <v>1</v>
      </c>
      <c r="G2" s="11" t="n">
        <f aca="false">Barrage4[[#This Row],[Coefficient]]*Barrage4[[#This Row],[Total Rounds]]*Barrage4[[#This Row],[Base Damage]]</f>
        <v>600</v>
      </c>
      <c r="H2" s="15" t="s">
        <v>46</v>
      </c>
      <c r="I2" s="1" t="n">
        <v>1.2</v>
      </c>
      <c r="J2" s="1" t="n">
        <v>0.6</v>
      </c>
      <c r="K2" s="1" t="n">
        <v>0.6</v>
      </c>
      <c r="L2" s="12" t="n">
        <v>0.01</v>
      </c>
      <c r="M2" s="3" t="n">
        <v>1</v>
      </c>
    </row>
    <row r="3" customFormat="false" ht="14.4" hidden="false" customHeight="false" outlineLevel="0" collapsed="false">
      <c r="A3" s="0" t="s">
        <v>15</v>
      </c>
      <c r="B3" s="0" t="s">
        <v>310</v>
      </c>
      <c r="C3" s="0" t="s">
        <v>311</v>
      </c>
      <c r="D3" s="0" t="n">
        <v>156</v>
      </c>
      <c r="E3" s="0" t="n">
        <v>6</v>
      </c>
      <c r="F3" s="1" t="n">
        <v>1</v>
      </c>
      <c r="G3" s="11" t="n">
        <f aca="false">Barrage4[[#This Row],[Coefficient]]*Barrage4[[#This Row],[Total Rounds]]*Barrage4[[#This Row],[Base Damage]]</f>
        <v>936</v>
      </c>
      <c r="H3" s="24" t="s">
        <v>69</v>
      </c>
      <c r="I3" s="1" t="n">
        <v>0.8</v>
      </c>
      <c r="J3" s="1" t="n">
        <v>1</v>
      </c>
      <c r="K3" s="1" t="n">
        <v>1.3</v>
      </c>
      <c r="L3" s="12"/>
    </row>
    <row r="4" customFormat="false" ht="14.4" hidden="false" customHeight="true" outlineLevel="0" collapsed="false">
      <c r="A4" s="6" t="s">
        <v>15</v>
      </c>
      <c r="B4" s="0" t="s">
        <v>312</v>
      </c>
      <c r="C4" s="13" t="s">
        <v>313</v>
      </c>
      <c r="D4" s="0" t="n">
        <v>24</v>
      </c>
      <c r="E4" s="0" t="n">
        <v>30</v>
      </c>
      <c r="F4" s="1" t="n">
        <v>1</v>
      </c>
      <c r="G4" s="11" t="n">
        <f aca="false">Barrage4[[#This Row],[Coefficient]]*Barrage4[[#This Row],[Total Rounds]]*Barrage4[[#This Row],[Base Damage]]</f>
        <v>720</v>
      </c>
      <c r="H4" s="14" t="s">
        <v>41</v>
      </c>
      <c r="I4" s="1" t="n">
        <v>0.9</v>
      </c>
      <c r="J4" s="1" t="n">
        <v>0.7</v>
      </c>
      <c r="K4" s="1" t="n">
        <v>0.4</v>
      </c>
      <c r="L4" s="12"/>
      <c r="N4" s="4" t="n">
        <v>1</v>
      </c>
    </row>
    <row r="5" customFormat="false" ht="14.4" hidden="false" customHeight="false" outlineLevel="0" collapsed="false">
      <c r="A5" s="0" t="s">
        <v>15</v>
      </c>
      <c r="B5" s="0" t="s">
        <v>312</v>
      </c>
      <c r="C5" s="13" t="s">
        <v>313</v>
      </c>
      <c r="D5" s="0" t="n">
        <v>156</v>
      </c>
      <c r="E5" s="0" t="n">
        <v>5</v>
      </c>
      <c r="F5" s="1" t="n">
        <v>1</v>
      </c>
      <c r="G5" s="11" t="n">
        <f aca="false">Barrage4[[#This Row],[Coefficient]]*Barrage4[[#This Row],[Total Rounds]]*Barrage4[[#This Row],[Base Damage]]</f>
        <v>780</v>
      </c>
      <c r="H5" s="24" t="s">
        <v>69</v>
      </c>
      <c r="I5" s="1" t="n">
        <v>0.8</v>
      </c>
      <c r="J5" s="1" t="n">
        <v>1</v>
      </c>
      <c r="K5" s="1" t="n">
        <v>1.3</v>
      </c>
      <c r="L5" s="12"/>
    </row>
    <row r="6" customFormat="false" ht="14.4" hidden="false" customHeight="false" outlineLevel="0" collapsed="false">
      <c r="A6" s="0" t="s">
        <v>15</v>
      </c>
      <c r="B6" s="0" t="s">
        <v>314</v>
      </c>
      <c r="C6" s="0" t="s">
        <v>315</v>
      </c>
      <c r="D6" s="0" t="n">
        <v>28</v>
      </c>
      <c r="E6" s="0" t="n">
        <v>35</v>
      </c>
      <c r="F6" s="1" t="n">
        <v>1</v>
      </c>
      <c r="G6" s="11" t="n">
        <f aca="false">Barrage4[[#This Row],[Coefficient]]*Barrage4[[#This Row],[Total Rounds]]*Barrage4[[#This Row],[Base Damage]]</f>
        <v>980</v>
      </c>
      <c r="H6" s="14" t="s">
        <v>41</v>
      </c>
      <c r="I6" s="1" t="n">
        <v>0.95</v>
      </c>
      <c r="J6" s="1" t="n">
        <v>0.75</v>
      </c>
      <c r="K6" s="1" t="n">
        <v>0.45</v>
      </c>
      <c r="L6" s="12"/>
      <c r="N6" s="4" t="n">
        <v>1</v>
      </c>
    </row>
    <row r="7" customFormat="false" ht="14.4" hidden="false" customHeight="true" outlineLevel="0" collapsed="false">
      <c r="A7" s="0" t="s">
        <v>15</v>
      </c>
      <c r="B7" s="0" t="s">
        <v>314</v>
      </c>
      <c r="C7" s="0" t="s">
        <v>315</v>
      </c>
      <c r="D7" s="0" t="n">
        <v>156</v>
      </c>
      <c r="E7" s="0" t="n">
        <v>5</v>
      </c>
      <c r="F7" s="1" t="n">
        <v>1</v>
      </c>
      <c r="G7" s="11" t="n">
        <f aca="false">Barrage4[[#This Row],[Coefficient]]*Barrage4[[#This Row],[Total Rounds]]*Barrage4[[#This Row],[Base Damage]]</f>
        <v>780</v>
      </c>
      <c r="H7" s="24" t="s">
        <v>69</v>
      </c>
      <c r="I7" s="1" t="n">
        <v>0.8</v>
      </c>
      <c r="J7" s="1" t="n">
        <v>1</v>
      </c>
      <c r="K7" s="1" t="n">
        <v>1.3</v>
      </c>
      <c r="L7" s="12"/>
    </row>
    <row r="8" customFormat="false" ht="14.4" hidden="false" customHeight="false" outlineLevel="0" collapsed="false">
      <c r="A8" s="0" t="s">
        <v>15</v>
      </c>
      <c r="B8" s="0" t="s">
        <v>316</v>
      </c>
      <c r="C8" s="0" t="s">
        <v>317</v>
      </c>
      <c r="D8" s="0" t="n">
        <v>32</v>
      </c>
      <c r="E8" s="0" t="n">
        <v>22</v>
      </c>
      <c r="F8" s="1" t="n">
        <v>1</v>
      </c>
      <c r="G8" s="11" t="n">
        <f aca="false">Barrage4[[#This Row],[Coefficient]]*Barrage4[[#This Row],[Total Rounds]]*Barrage4[[#This Row],[Base Damage]]</f>
        <v>704</v>
      </c>
      <c r="H8" s="14" t="s">
        <v>41</v>
      </c>
      <c r="I8" s="1" t="n">
        <v>1.1</v>
      </c>
      <c r="J8" s="1" t="n">
        <v>0.9</v>
      </c>
      <c r="K8" s="1" t="n">
        <v>0.6</v>
      </c>
      <c r="L8" s="12"/>
      <c r="N8" s="4" t="n">
        <v>1</v>
      </c>
    </row>
    <row r="9" customFormat="false" ht="14.4" hidden="false" customHeight="false" outlineLevel="0" collapsed="false">
      <c r="A9" s="0" t="s">
        <v>15</v>
      </c>
      <c r="B9" s="0" t="s">
        <v>316</v>
      </c>
      <c r="C9" s="0" t="s">
        <v>317</v>
      </c>
      <c r="D9" s="0" t="n">
        <v>145</v>
      </c>
      <c r="E9" s="0" t="n">
        <v>4</v>
      </c>
      <c r="F9" s="1" t="n">
        <v>1</v>
      </c>
      <c r="G9" s="11" t="n">
        <f aca="false">Barrage4[[#This Row],[Coefficient]]*Barrage4[[#This Row],[Total Rounds]]*Barrage4[[#This Row],[Base Damage]]</f>
        <v>580</v>
      </c>
      <c r="H9" s="24" t="s">
        <v>69</v>
      </c>
      <c r="I9" s="1" t="n">
        <v>0.8</v>
      </c>
      <c r="J9" s="1" t="n">
        <v>1</v>
      </c>
      <c r="K9" s="1" t="n">
        <v>1.3</v>
      </c>
      <c r="L9" s="12"/>
    </row>
    <row r="10" customFormat="false" ht="14.4" hidden="false" customHeight="false" outlineLevel="0" collapsed="false">
      <c r="A10" s="0" t="s">
        <v>15</v>
      </c>
      <c r="B10" s="0" t="s">
        <v>318</v>
      </c>
      <c r="C10" s="0" t="s">
        <v>43</v>
      </c>
      <c r="D10" s="0" t="n">
        <v>130</v>
      </c>
      <c r="E10" s="0" t="n">
        <v>3</v>
      </c>
      <c r="F10" s="1" t="n">
        <v>1</v>
      </c>
      <c r="G10" s="11" t="n">
        <f aca="false">Barrage4[[#This Row],[Coefficient]]*Barrage4[[#This Row],[Total Rounds]]*Barrage4[[#This Row],[Base Damage]]</f>
        <v>390</v>
      </c>
      <c r="H10" s="24" t="s">
        <v>69</v>
      </c>
      <c r="I10" s="1" t="n">
        <v>0.8</v>
      </c>
      <c r="J10" s="1" t="n">
        <v>1</v>
      </c>
      <c r="K10" s="1" t="n">
        <v>1.3</v>
      </c>
      <c r="L10" s="12"/>
      <c r="O10" s="0" t="s">
        <v>70</v>
      </c>
    </row>
    <row r="11" customFormat="false" ht="14.4" hidden="false" customHeight="false" outlineLevel="0" collapsed="false">
      <c r="A11" s="0" t="s">
        <v>15</v>
      </c>
      <c r="B11" s="0" t="s">
        <v>319</v>
      </c>
      <c r="C11" s="0" t="s">
        <v>320</v>
      </c>
      <c r="D11" s="0" t="n">
        <v>20</v>
      </c>
      <c r="E11" s="0" t="n">
        <v>32</v>
      </c>
      <c r="F11" s="1" t="n">
        <v>1</v>
      </c>
      <c r="G11" s="11" t="n">
        <f aca="false">Barrage4[[#This Row],[Coefficient]]*Barrage4[[#This Row],[Total Rounds]]*Barrage4[[#This Row],[Base Damage]]</f>
        <v>640</v>
      </c>
      <c r="H11" s="24" t="s">
        <v>18</v>
      </c>
      <c r="I11" s="1" t="n">
        <v>1</v>
      </c>
      <c r="J11" s="1" t="n">
        <v>0.7</v>
      </c>
      <c r="K11" s="1" t="n">
        <v>0.3</v>
      </c>
      <c r="L11" s="12"/>
    </row>
    <row r="12" customFormat="false" ht="14.4" hidden="false" customHeight="false" outlineLevel="0" collapsed="false">
      <c r="A12" s="0" t="s">
        <v>15</v>
      </c>
      <c r="B12" s="0" t="s">
        <v>319</v>
      </c>
      <c r="C12" s="0" t="s">
        <v>320</v>
      </c>
      <c r="D12" s="0" t="n">
        <v>23</v>
      </c>
      <c r="E12" s="0" t="n">
        <v>24</v>
      </c>
      <c r="F12" s="1" t="n">
        <v>1</v>
      </c>
      <c r="G12" s="11" t="n">
        <f aca="false">Barrage4[[#This Row],[Coefficient]]*Barrage4[[#This Row],[Total Rounds]]*Barrage4[[#This Row],[Base Damage]]</f>
        <v>552</v>
      </c>
      <c r="H12" s="14" t="s">
        <v>41</v>
      </c>
      <c r="I12" s="1" t="n">
        <v>1</v>
      </c>
      <c r="J12" s="1" t="n">
        <v>0.8</v>
      </c>
      <c r="K12" s="1" t="n">
        <v>0.6</v>
      </c>
      <c r="L12" s="12"/>
      <c r="N12" s="4" t="n">
        <v>1</v>
      </c>
    </row>
    <row r="13" customFormat="false" ht="14.4" hidden="false" customHeight="false" outlineLevel="0" collapsed="false">
      <c r="A13" s="0" t="s">
        <v>15</v>
      </c>
      <c r="B13" s="0" t="s">
        <v>321</v>
      </c>
      <c r="C13" s="0" t="s">
        <v>322</v>
      </c>
      <c r="D13" s="0" t="n">
        <v>56</v>
      </c>
      <c r="E13" s="0" t="n">
        <v>5</v>
      </c>
      <c r="F13" s="1" t="n">
        <v>1.18</v>
      </c>
      <c r="G13" s="11" t="n">
        <f aca="false">Barrage4[[#This Row],[Coefficient]]*Barrage4[[#This Row],[Total Rounds]]*Barrage4[[#This Row],[Base Damage]]</f>
        <v>330.4</v>
      </c>
      <c r="H13" s="15" t="s">
        <v>46</v>
      </c>
      <c r="I13" s="1" t="n">
        <v>1</v>
      </c>
      <c r="J13" s="1" t="n">
        <v>1</v>
      </c>
      <c r="K13" s="1" t="n">
        <v>1</v>
      </c>
      <c r="L13" s="12" t="n">
        <v>1</v>
      </c>
      <c r="M13" s="3" t="n">
        <v>1</v>
      </c>
      <c r="O13" s="0" t="s">
        <v>323</v>
      </c>
    </row>
    <row r="14" customFormat="false" ht="14.4" hidden="false" customHeight="false" outlineLevel="0" collapsed="false">
      <c r="A14" s="0" t="s">
        <v>15</v>
      </c>
      <c r="B14" s="0" t="s">
        <v>324</v>
      </c>
      <c r="C14" s="0" t="s">
        <v>325</v>
      </c>
      <c r="D14" s="0" t="n">
        <v>10</v>
      </c>
      <c r="E14" s="0" t="n">
        <v>14</v>
      </c>
      <c r="F14" s="1" t="n">
        <v>1.25</v>
      </c>
      <c r="G14" s="11" t="n">
        <f aca="false">Barrage4[[#This Row],[Coefficient]]*Barrage4[[#This Row],[Total Rounds]]*Barrage4[[#This Row],[Base Damage]]</f>
        <v>175</v>
      </c>
      <c r="H14" s="24" t="s">
        <v>18</v>
      </c>
      <c r="I14" s="1" t="n">
        <v>1</v>
      </c>
      <c r="J14" s="1" t="n">
        <v>0.75</v>
      </c>
      <c r="K14" s="1" t="n">
        <v>0.4</v>
      </c>
      <c r="L14" s="12"/>
    </row>
    <row r="15" customFormat="false" ht="14.4" hidden="false" customHeight="false" outlineLevel="0" collapsed="false">
      <c r="A15" s="0" t="s">
        <v>15</v>
      </c>
      <c r="B15" s="0" t="s">
        <v>324</v>
      </c>
      <c r="C15" s="0" t="s">
        <v>325</v>
      </c>
      <c r="D15" s="0" t="n">
        <v>104</v>
      </c>
      <c r="E15" s="0" t="n">
        <v>7</v>
      </c>
      <c r="F15" s="1" t="n">
        <v>1</v>
      </c>
      <c r="G15" s="11" t="n">
        <f aca="false">Barrage4[[#This Row],[Coefficient]]*Barrage4[[#This Row],[Total Rounds]]*Barrage4[[#This Row],[Base Damage]]</f>
        <v>728</v>
      </c>
      <c r="H15" s="24" t="s">
        <v>69</v>
      </c>
      <c r="I15" s="1" t="n">
        <v>0.8</v>
      </c>
      <c r="J15" s="1" t="n">
        <v>1</v>
      </c>
      <c r="K15" s="1" t="n">
        <v>1.3</v>
      </c>
      <c r="L15" s="12"/>
    </row>
    <row r="16" customFormat="false" ht="14.4" hidden="false" customHeight="false" outlineLevel="0" collapsed="false">
      <c r="A16" s="0" t="s">
        <v>15</v>
      </c>
      <c r="B16" s="0" t="s">
        <v>326</v>
      </c>
      <c r="C16" s="0" t="s">
        <v>115</v>
      </c>
      <c r="D16" s="0" t="n">
        <v>72</v>
      </c>
      <c r="E16" s="0" t="n">
        <v>6</v>
      </c>
      <c r="F16" s="1" t="n">
        <v>1</v>
      </c>
      <c r="G16" s="11" t="n">
        <f aca="false">Barrage4[[#This Row],[Coefficient]]*Barrage4[[#This Row],[Total Rounds]]*Barrage4[[#This Row],[Base Damage]]</f>
        <v>432</v>
      </c>
      <c r="H16" s="24" t="s">
        <v>69</v>
      </c>
      <c r="I16" s="1" t="n">
        <v>0.8</v>
      </c>
      <c r="J16" s="1" t="n">
        <v>1</v>
      </c>
      <c r="K16" s="1" t="n">
        <v>1.3</v>
      </c>
      <c r="L16" s="12"/>
    </row>
    <row r="17" customFormat="false" ht="14.4" hidden="false" customHeight="false" outlineLevel="0" collapsed="false">
      <c r="A17" s="0" t="s">
        <v>15</v>
      </c>
      <c r="B17" s="0" t="s">
        <v>327</v>
      </c>
      <c r="C17" s="0" t="s">
        <v>328</v>
      </c>
      <c r="D17" s="0" t="n">
        <v>104</v>
      </c>
      <c r="E17" s="0" t="n">
        <v>6</v>
      </c>
      <c r="F17" s="1" t="n">
        <v>1</v>
      </c>
      <c r="G17" s="11" t="n">
        <f aca="false">Barrage4[[#This Row],[Coefficient]]*Barrage4[[#This Row],[Total Rounds]]*Barrage4[[#This Row],[Base Damage]]</f>
        <v>624</v>
      </c>
      <c r="H17" s="24" t="s">
        <v>69</v>
      </c>
      <c r="I17" s="1" t="n">
        <v>0.8</v>
      </c>
      <c r="J17" s="1" t="n">
        <v>1</v>
      </c>
      <c r="K17" s="1" t="n">
        <v>1.3</v>
      </c>
      <c r="L17" s="12"/>
    </row>
    <row r="18" customFormat="false" ht="14.4" hidden="false" customHeight="false" outlineLevel="0" collapsed="false">
      <c r="A18" s="0" t="s">
        <v>15</v>
      </c>
      <c r="B18" s="0" t="s">
        <v>329</v>
      </c>
      <c r="C18" s="0" t="s">
        <v>330</v>
      </c>
      <c r="D18" s="0" t="n">
        <v>24</v>
      </c>
      <c r="E18" s="0" t="n">
        <v>18</v>
      </c>
      <c r="F18" s="1" t="n">
        <v>1</v>
      </c>
      <c r="G18" s="11" t="n">
        <f aca="false">Barrage4[[#This Row],[Coefficient]]*Barrage4[[#This Row],[Total Rounds]]*Barrage4[[#This Row],[Base Damage]]</f>
        <v>432</v>
      </c>
      <c r="H18" s="24" t="s">
        <v>18</v>
      </c>
      <c r="I18" s="1" t="n">
        <v>0.9</v>
      </c>
      <c r="J18" s="1" t="n">
        <v>0.7</v>
      </c>
      <c r="K18" s="1" t="n">
        <v>0.4</v>
      </c>
      <c r="L18" s="12"/>
    </row>
    <row r="19" customFormat="false" ht="14.4" hidden="false" customHeight="false" outlineLevel="0" collapsed="false">
      <c r="A19" s="0" t="s">
        <v>15</v>
      </c>
      <c r="B19" s="0" t="s">
        <v>331</v>
      </c>
      <c r="C19" s="0" t="s">
        <v>332</v>
      </c>
      <c r="D19" s="0" t="n">
        <v>36</v>
      </c>
      <c r="E19" s="0" t="n">
        <v>30</v>
      </c>
      <c r="F19" s="1" t="n">
        <v>1</v>
      </c>
      <c r="G19" s="11" t="n">
        <f aca="false">Barrage4[[#This Row],[Coefficient]]*Barrage4[[#This Row],[Total Rounds]]*Barrage4[[#This Row],[Base Damage]]</f>
        <v>1080</v>
      </c>
      <c r="H19" s="14" t="s">
        <v>41</v>
      </c>
      <c r="I19" s="1" t="n">
        <v>1.2</v>
      </c>
      <c r="J19" s="1" t="n">
        <v>0.9</v>
      </c>
      <c r="K19" s="1" t="n">
        <v>0.6</v>
      </c>
      <c r="L19" s="12"/>
      <c r="N19" s="4" t="n">
        <v>1</v>
      </c>
    </row>
    <row r="20" customFormat="false" ht="14.4" hidden="false" customHeight="false" outlineLevel="0" collapsed="false">
      <c r="A20" s="0" t="s">
        <v>15</v>
      </c>
      <c r="B20" s="0" t="s">
        <v>333</v>
      </c>
      <c r="C20" s="0" t="s">
        <v>334</v>
      </c>
      <c r="D20" s="0" t="n">
        <v>134</v>
      </c>
      <c r="E20" s="0" t="n">
        <v>6</v>
      </c>
      <c r="F20" s="1" t="n">
        <v>1</v>
      </c>
      <c r="G20" s="11" t="n">
        <f aca="false">Barrage4[[#This Row],[Coefficient]]*Barrage4[[#This Row],[Total Rounds]]*Barrage4[[#This Row],[Base Damage]]</f>
        <v>804</v>
      </c>
      <c r="H20" s="0" t="s">
        <v>69</v>
      </c>
      <c r="I20" s="1" t="n">
        <v>0.8</v>
      </c>
      <c r="J20" s="1" t="n">
        <v>1</v>
      </c>
      <c r="K20" s="1" t="n">
        <v>1.3</v>
      </c>
      <c r="L20" s="12"/>
    </row>
    <row r="21" customFormat="false" ht="14.4" hidden="false" customHeight="false" outlineLevel="0" collapsed="false">
      <c r="A21" s="0" t="s">
        <v>15</v>
      </c>
      <c r="B21" s="0" t="s">
        <v>335</v>
      </c>
      <c r="C21" s="0" t="s">
        <v>84</v>
      </c>
      <c r="D21" s="0" t="n">
        <v>18</v>
      </c>
      <c r="E21" s="0" t="n">
        <v>20</v>
      </c>
      <c r="F21" s="1" t="n">
        <v>1.25</v>
      </c>
      <c r="G21" s="11" t="n">
        <f aca="false">Barrage4[[#This Row],[Coefficient]]*Barrage4[[#This Row],[Total Rounds]]*Barrage4[[#This Row],[Base Damage]]</f>
        <v>450</v>
      </c>
      <c r="H21" s="0" t="s">
        <v>18</v>
      </c>
      <c r="I21" s="1" t="n">
        <v>1.3</v>
      </c>
      <c r="J21" s="1" t="n">
        <v>0.9</v>
      </c>
      <c r="K21" s="1" t="n">
        <v>0.6</v>
      </c>
      <c r="L21" s="12"/>
      <c r="M21" s="29"/>
      <c r="N21" s="29"/>
      <c r="O21" s="0" t="s">
        <v>336</v>
      </c>
    </row>
    <row r="22" customFormat="false" ht="14.4" hidden="false" customHeight="false" outlineLevel="0" collapsed="false">
      <c r="A22" s="0" t="s">
        <v>15</v>
      </c>
      <c r="B22" s="0" t="s">
        <v>337</v>
      </c>
      <c r="C22" s="0" t="s">
        <v>338</v>
      </c>
      <c r="D22" s="0" t="n">
        <v>220</v>
      </c>
      <c r="E22" s="0" t="n">
        <v>6</v>
      </c>
      <c r="F22" s="1" t="n">
        <v>1</v>
      </c>
      <c r="G22" s="11" t="n">
        <f aca="false">Barrage4[[#This Row],[Coefficient]]*Barrage4[[#This Row],[Total Rounds]]*Barrage4[[#This Row],[Base Damage]]</f>
        <v>1320</v>
      </c>
      <c r="H22" s="0" t="s">
        <v>69</v>
      </c>
      <c r="I22" s="1" t="n">
        <v>0.8</v>
      </c>
      <c r="J22" s="1" t="n">
        <v>0.9</v>
      </c>
      <c r="K22" s="1" t="n">
        <v>1.1</v>
      </c>
      <c r="L22" s="12"/>
      <c r="M22" s="29"/>
      <c r="N22" s="3"/>
      <c r="O22" s="0" t="s">
        <v>339</v>
      </c>
    </row>
    <row r="23" customFormat="false" ht="14.4" hidden="false" customHeight="false" outlineLevel="0" collapsed="false">
      <c r="A23" s="0" t="s">
        <v>15</v>
      </c>
      <c r="B23" s="0" t="s">
        <v>340</v>
      </c>
      <c r="C23" s="0" t="s">
        <v>341</v>
      </c>
      <c r="D23" s="0" t="n">
        <v>24</v>
      </c>
      <c r="E23" s="0" t="n">
        <v>30</v>
      </c>
      <c r="F23" s="1" t="n">
        <v>1</v>
      </c>
      <c r="G23" s="11" t="n">
        <f aca="false">Barrage4[[#This Row],[Coefficient]]*Barrage4[[#This Row],[Total Rounds]]*Barrage4[[#This Row],[Base Damage]]</f>
        <v>720</v>
      </c>
      <c r="H23" s="14" t="s">
        <v>41</v>
      </c>
      <c r="I23" s="1" t="n">
        <v>0.9</v>
      </c>
      <c r="J23" s="1" t="n">
        <v>0.7</v>
      </c>
      <c r="K23" s="1" t="n">
        <v>0.4</v>
      </c>
      <c r="L23" s="12"/>
      <c r="M23" s="29"/>
      <c r="N23" s="4" t="n">
        <v>1</v>
      </c>
    </row>
    <row r="24" customFormat="false" ht="14.4" hidden="false" customHeight="false" outlineLevel="0" collapsed="false">
      <c r="A24" s="0" t="s">
        <v>15</v>
      </c>
      <c r="B24" s="0" t="s">
        <v>342</v>
      </c>
      <c r="C24" s="0" t="s">
        <v>341</v>
      </c>
      <c r="D24" s="0" t="n">
        <v>24</v>
      </c>
      <c r="E24" s="0" t="n">
        <v>24</v>
      </c>
      <c r="F24" s="1" t="n">
        <v>1</v>
      </c>
      <c r="G24" s="11" t="n">
        <f aca="false">Barrage4[[#This Row],[Coefficient]]*Barrage4[[#This Row],[Total Rounds]]*Barrage4[[#This Row],[Base Damage]]</f>
        <v>576</v>
      </c>
      <c r="H24" s="15" t="s">
        <v>46</v>
      </c>
      <c r="I24" s="1" t="n">
        <v>1.2</v>
      </c>
      <c r="J24" s="1" t="n">
        <v>0.6</v>
      </c>
      <c r="K24" s="1" t="n">
        <v>0.6</v>
      </c>
      <c r="L24" s="12" t="n">
        <v>0.01</v>
      </c>
      <c r="M24" s="29" t="n">
        <v>1</v>
      </c>
      <c r="N24" s="3"/>
    </row>
    <row r="25" customFormat="false" ht="14.4" hidden="false" customHeight="false" outlineLevel="0" collapsed="false">
      <c r="A25" s="0" t="s">
        <v>15</v>
      </c>
      <c r="B25" s="0" t="s">
        <v>343</v>
      </c>
      <c r="C25" s="0" t="s">
        <v>121</v>
      </c>
      <c r="D25" s="0" t="n">
        <v>24</v>
      </c>
      <c r="E25" s="0" t="n">
        <v>6</v>
      </c>
      <c r="F25" s="1" t="n">
        <v>1.25</v>
      </c>
      <c r="G25" s="11" t="n">
        <f aca="false">Barrage4[[#This Row],[Coefficient]]*Barrage4[[#This Row],[Total Rounds]]*Barrage4[[#This Row],[Base Damage]]</f>
        <v>180</v>
      </c>
      <c r="H25" s="0" t="s">
        <v>18</v>
      </c>
      <c r="I25" s="1" t="n">
        <v>1</v>
      </c>
      <c r="J25" s="1" t="n">
        <v>0.5</v>
      </c>
      <c r="K25" s="1" t="n">
        <v>0.2</v>
      </c>
      <c r="L25" s="12"/>
      <c r="M25" s="29"/>
      <c r="N25" s="3"/>
    </row>
    <row r="26" customFormat="false" ht="14.4" hidden="false" customHeight="false" outlineLevel="0" collapsed="false">
      <c r="A26" s="0" t="s">
        <v>15</v>
      </c>
      <c r="B26" s="0" t="s">
        <v>344</v>
      </c>
      <c r="C26" s="0" t="s">
        <v>127</v>
      </c>
      <c r="D26" s="0" t="n">
        <v>84</v>
      </c>
      <c r="E26" s="0" t="n">
        <v>1</v>
      </c>
      <c r="F26" s="1" t="n">
        <v>1</v>
      </c>
      <c r="G26" s="11" t="n">
        <f aca="false">Barrage4[[#This Row],[Coefficient]]*Barrage4[[#This Row],[Total Rounds]]*Barrage4[[#This Row],[Base Damage]]</f>
        <v>84</v>
      </c>
      <c r="H26" s="24" t="s">
        <v>18</v>
      </c>
      <c r="I26" s="1" t="n">
        <v>1</v>
      </c>
      <c r="J26" s="1" t="n">
        <v>0.5</v>
      </c>
      <c r="K26" s="1" t="n">
        <v>0.2</v>
      </c>
      <c r="L26" s="12"/>
      <c r="M26" s="29"/>
      <c r="N26" s="3"/>
    </row>
    <row r="27" customFormat="false" ht="14.4" hidden="false" customHeight="false" outlineLevel="0" collapsed="false">
      <c r="A27" s="0" t="s">
        <v>15</v>
      </c>
      <c r="B27" s="30" t="s">
        <v>345</v>
      </c>
      <c r="C27" s="0" t="s">
        <v>131</v>
      </c>
      <c r="D27" s="0" t="n">
        <v>24</v>
      </c>
      <c r="E27" s="0" t="n">
        <v>17</v>
      </c>
      <c r="F27" s="1" t="n">
        <v>1</v>
      </c>
      <c r="G27" s="11" t="n">
        <f aca="false">Barrage4[[#This Row],[Coefficient]]*Barrage4[[#This Row],[Total Rounds]]*Barrage4[[#This Row],[Base Damage]]</f>
        <v>408</v>
      </c>
      <c r="H27" s="14" t="s">
        <v>41</v>
      </c>
      <c r="I27" s="1" t="n">
        <v>1</v>
      </c>
      <c r="J27" s="1" t="n">
        <v>1</v>
      </c>
      <c r="K27" s="1" t="n">
        <v>1</v>
      </c>
      <c r="L27" s="25"/>
      <c r="M27" s="31"/>
      <c r="N27" s="3"/>
    </row>
    <row r="28" customFormat="false" ht="14.4" hidden="false" customHeight="false" outlineLevel="0" collapsed="false">
      <c r="A28" s="0" t="s">
        <v>15</v>
      </c>
      <c r="B28" s="0" t="s">
        <v>346</v>
      </c>
      <c r="C28" s="0" t="s">
        <v>347</v>
      </c>
      <c r="D28" s="0" t="n">
        <v>86</v>
      </c>
      <c r="E28" s="0" t="n">
        <v>4</v>
      </c>
      <c r="F28" s="1" t="n">
        <v>1</v>
      </c>
      <c r="G28" s="11" t="n">
        <f aca="false">Barrage4[[#This Row],[Coefficient]]*Barrage4[[#This Row],[Total Rounds]]*Barrage4[[#This Row],[Base Damage]]</f>
        <v>344</v>
      </c>
      <c r="H28" s="0" t="s">
        <v>69</v>
      </c>
      <c r="I28" s="1" t="n">
        <v>0.8</v>
      </c>
      <c r="J28" s="1" t="n">
        <v>1</v>
      </c>
      <c r="K28" s="1" t="n">
        <v>1.3</v>
      </c>
      <c r="L28" s="25"/>
      <c r="M28" s="31"/>
      <c r="N28" s="3"/>
    </row>
    <row r="29" customFormat="false" ht="14.4" hidden="false" customHeight="false" outlineLevel="0" collapsed="false">
      <c r="A29" s="0" t="s">
        <v>15</v>
      </c>
      <c r="B29" s="1" t="s">
        <v>348</v>
      </c>
      <c r="C29" s="0" t="s">
        <v>133</v>
      </c>
      <c r="D29" s="0" t="n">
        <v>16</v>
      </c>
      <c r="E29" s="0" t="n">
        <v>40</v>
      </c>
      <c r="F29" s="1" t="n">
        <v>1</v>
      </c>
      <c r="G29" s="11" t="n">
        <f aca="false">Barrage4[[#This Row],[Coefficient]]*Barrage4[[#This Row],[Total Rounds]]*Barrage4[[#This Row],[Base Damage]]</f>
        <v>640</v>
      </c>
      <c r="H29" s="0" t="s">
        <v>18</v>
      </c>
      <c r="I29" s="1" t="n">
        <v>1</v>
      </c>
      <c r="J29" s="1" t="n">
        <v>0.8</v>
      </c>
      <c r="K29" s="1" t="n">
        <v>0.6</v>
      </c>
      <c r="L29" s="25"/>
      <c r="M29" s="31"/>
      <c r="N29" s="3"/>
    </row>
    <row r="30" customFormat="false" ht="14.4" hidden="false" customHeight="false" outlineLevel="0" collapsed="false">
      <c r="A30" s="0" t="s">
        <v>15</v>
      </c>
      <c r="B30" s="1" t="s">
        <v>349</v>
      </c>
      <c r="C30" s="0" t="s">
        <v>133</v>
      </c>
      <c r="D30" s="0" t="n">
        <v>54</v>
      </c>
      <c r="E30" s="0" t="n">
        <v>8</v>
      </c>
      <c r="F30" s="1" t="n">
        <v>1</v>
      </c>
      <c r="G30" s="11" t="n">
        <f aca="false">Barrage4[[#This Row],[Coefficient]]*Barrage4[[#This Row],[Total Rounds]]*Barrage4[[#This Row],[Base Damage]]</f>
        <v>432</v>
      </c>
      <c r="H30" s="0" t="s">
        <v>69</v>
      </c>
      <c r="I30" s="1" t="n">
        <v>0.8</v>
      </c>
      <c r="J30" s="1" t="n">
        <v>1</v>
      </c>
      <c r="K30" s="1" t="n">
        <v>1.3</v>
      </c>
      <c r="L30" s="25"/>
      <c r="M30" s="31"/>
      <c r="N30" s="3"/>
    </row>
    <row r="31" customFormat="false" ht="14.4" hidden="false" customHeight="false" outlineLevel="0" collapsed="false">
      <c r="A31" s="0" t="s">
        <v>135</v>
      </c>
      <c r="B31" s="0" t="s">
        <v>350</v>
      </c>
      <c r="C31" s="0" t="s">
        <v>351</v>
      </c>
      <c r="D31" s="0" t="n">
        <v>21</v>
      </c>
      <c r="E31" s="0" t="n">
        <v>24</v>
      </c>
      <c r="F31" s="1" t="n">
        <v>1</v>
      </c>
      <c r="G31" s="11" t="n">
        <f aca="false">Barrage4[[#This Row],[Coefficient]]*Barrage4[[#This Row],[Total Rounds]]*Barrage4[[#This Row],[Base Damage]]</f>
        <v>504</v>
      </c>
      <c r="H31" s="24" t="s">
        <v>18</v>
      </c>
      <c r="I31" s="1" t="n">
        <v>1</v>
      </c>
      <c r="J31" s="1" t="n">
        <v>0.8</v>
      </c>
      <c r="K31" s="1" t="n">
        <v>0.6</v>
      </c>
      <c r="L31" s="12"/>
    </row>
    <row r="32" customFormat="false" ht="14.4" hidden="false" customHeight="false" outlineLevel="0" collapsed="false">
      <c r="A32" s="0" t="s">
        <v>135</v>
      </c>
      <c r="B32" s="0" t="s">
        <v>352</v>
      </c>
      <c r="C32" s="0" t="s">
        <v>351</v>
      </c>
      <c r="D32" s="0" t="n">
        <v>386</v>
      </c>
      <c r="E32" s="0" t="n">
        <v>18</v>
      </c>
      <c r="F32" s="1" t="n">
        <v>1</v>
      </c>
      <c r="G32" s="11" t="n">
        <f aca="false">Barrage4[[#This Row],[Coefficient]]*Barrage4[[#This Row],[Total Rounds]]*Barrage4[[#This Row],[Base Damage]]</f>
        <v>6948</v>
      </c>
      <c r="H32" s="14" t="s">
        <v>41</v>
      </c>
      <c r="I32" s="1" t="n">
        <v>0.7</v>
      </c>
      <c r="J32" s="1" t="n">
        <v>1.1</v>
      </c>
      <c r="K32" s="1" t="n">
        <v>0.9</v>
      </c>
      <c r="L32" s="12" t="n">
        <v>0.2</v>
      </c>
      <c r="M32" s="3" t="n">
        <v>2</v>
      </c>
      <c r="N32" s="4" t="n">
        <v>2</v>
      </c>
    </row>
    <row r="33" customFormat="false" ht="14.4" hidden="false" customHeight="false" outlineLevel="0" collapsed="false">
      <c r="A33" s="0" t="s">
        <v>135</v>
      </c>
      <c r="B33" s="0" t="s">
        <v>352</v>
      </c>
      <c r="C33" s="0" t="s">
        <v>351</v>
      </c>
      <c r="D33" s="0" t="n">
        <v>16</v>
      </c>
      <c r="E33" s="0" t="n">
        <v>62</v>
      </c>
      <c r="F33" s="1" t="n">
        <v>1</v>
      </c>
      <c r="G33" s="11" t="n">
        <f aca="false">Barrage4[[#This Row],[Coefficient]]*Barrage4[[#This Row],[Total Rounds]]*Barrage4[[#This Row],[Base Damage]]</f>
        <v>992</v>
      </c>
      <c r="H33" s="24" t="s">
        <v>18</v>
      </c>
      <c r="I33" s="1" t="n">
        <v>1</v>
      </c>
      <c r="J33" s="1" t="n">
        <v>0.5</v>
      </c>
      <c r="K33" s="1" t="n">
        <v>0.2</v>
      </c>
      <c r="L33" s="12"/>
    </row>
    <row r="34" customFormat="false" ht="14.4" hidden="false" customHeight="false" outlineLevel="0" collapsed="false">
      <c r="A34" s="0" t="s">
        <v>135</v>
      </c>
      <c r="B34" s="0" t="s">
        <v>353</v>
      </c>
      <c r="C34" s="0" t="s">
        <v>181</v>
      </c>
      <c r="D34" s="0" t="n">
        <v>24</v>
      </c>
      <c r="E34" s="0" t="n">
        <v>30</v>
      </c>
      <c r="F34" s="1" t="n">
        <v>1</v>
      </c>
      <c r="G34" s="11" t="n">
        <f aca="false">Barrage4[[#This Row],[Coefficient]]*Barrage4[[#This Row],[Total Rounds]]*Barrage4[[#This Row],[Base Damage]]</f>
        <v>720</v>
      </c>
      <c r="H34" s="15" t="s">
        <v>46</v>
      </c>
      <c r="I34" s="1" t="n">
        <v>1.2</v>
      </c>
      <c r="J34" s="1" t="n">
        <v>0.6</v>
      </c>
      <c r="K34" s="1" t="n">
        <v>0.6</v>
      </c>
      <c r="L34" s="12" t="n">
        <v>0.01</v>
      </c>
      <c r="M34" s="3" t="n">
        <v>1</v>
      </c>
      <c r="O34" s="0" t="s">
        <v>354</v>
      </c>
    </row>
    <row r="35" customFormat="false" ht="14.4" hidden="false" customHeight="false" outlineLevel="0" collapsed="false">
      <c r="A35" s="0" t="s">
        <v>135</v>
      </c>
      <c r="B35" s="0" t="s">
        <v>355</v>
      </c>
      <c r="C35" s="0" t="s">
        <v>356</v>
      </c>
      <c r="D35" s="0" t="n">
        <v>40</v>
      </c>
      <c r="E35" s="0" t="n">
        <v>3</v>
      </c>
      <c r="F35" s="1" t="n">
        <v>1.15</v>
      </c>
      <c r="G35" s="11" t="n">
        <f aca="false">Barrage4[[#This Row],[Coefficient]]*Barrage4[[#This Row],[Total Rounds]]*Barrage4[[#This Row],[Base Damage]]</f>
        <v>138</v>
      </c>
      <c r="H35" s="24" t="s">
        <v>69</v>
      </c>
      <c r="I35" s="1" t="n">
        <v>1</v>
      </c>
      <c r="J35" s="1" t="n">
        <v>1</v>
      </c>
      <c r="K35" s="1" t="n">
        <v>1</v>
      </c>
      <c r="L35" s="12"/>
      <c r="O35" s="0" t="s">
        <v>357</v>
      </c>
    </row>
    <row r="36" customFormat="false" ht="14.4" hidden="false" customHeight="false" outlineLevel="0" collapsed="false">
      <c r="A36" s="0" t="s">
        <v>135</v>
      </c>
      <c r="B36" s="0" t="s">
        <v>358</v>
      </c>
      <c r="C36" s="0" t="s">
        <v>356</v>
      </c>
      <c r="D36" s="0" t="n">
        <v>40</v>
      </c>
      <c r="E36" s="0" t="n">
        <v>6</v>
      </c>
      <c r="F36" s="1" t="n">
        <v>1.45</v>
      </c>
      <c r="G36" s="11" t="n">
        <f aca="false">Barrage4[[#This Row],[Coefficient]]*Barrage4[[#This Row],[Total Rounds]]*Barrage4[[#This Row],[Base Damage]]</f>
        <v>348</v>
      </c>
      <c r="H36" s="24" t="s">
        <v>69</v>
      </c>
      <c r="I36" s="1" t="n">
        <v>1</v>
      </c>
      <c r="J36" s="1" t="n">
        <v>1</v>
      </c>
      <c r="K36" s="1" t="n">
        <v>1</v>
      </c>
      <c r="L36" s="12"/>
      <c r="O36" s="0" t="s">
        <v>357</v>
      </c>
    </row>
    <row r="37" customFormat="false" ht="14.4" hidden="false" customHeight="false" outlineLevel="0" collapsed="false">
      <c r="A37" s="0" t="s">
        <v>135</v>
      </c>
      <c r="B37" s="0" t="s">
        <v>359</v>
      </c>
      <c r="C37" s="0" t="s">
        <v>356</v>
      </c>
      <c r="D37" s="0" t="n">
        <v>40</v>
      </c>
      <c r="E37" s="0" t="n">
        <v>6</v>
      </c>
      <c r="F37" s="1" t="n">
        <v>1.65</v>
      </c>
      <c r="G37" s="11" t="n">
        <f aca="false">Barrage4[[#This Row],[Coefficient]]*Barrage4[[#This Row],[Total Rounds]]*Barrage4[[#This Row],[Base Damage]]</f>
        <v>396</v>
      </c>
      <c r="H37" s="24" t="s">
        <v>69</v>
      </c>
      <c r="I37" s="1" t="n">
        <v>1</v>
      </c>
      <c r="J37" s="1" t="n">
        <v>1</v>
      </c>
      <c r="K37" s="1" t="n">
        <v>1</v>
      </c>
      <c r="L37" s="12"/>
      <c r="O37" s="0" t="s">
        <v>357</v>
      </c>
    </row>
    <row r="38" customFormat="false" ht="14.4" hidden="false" customHeight="false" outlineLevel="0" collapsed="false">
      <c r="A38" s="0" t="s">
        <v>135</v>
      </c>
      <c r="B38" s="0" t="s">
        <v>360</v>
      </c>
      <c r="C38" s="0" t="s">
        <v>356</v>
      </c>
      <c r="D38" s="0" t="n">
        <v>140</v>
      </c>
      <c r="E38" s="0" t="n">
        <v>1</v>
      </c>
      <c r="F38" s="1" t="n">
        <v>3</v>
      </c>
      <c r="G38" s="11" t="n">
        <f aca="false">Barrage4[[#This Row],[Coefficient]]*Barrage4[[#This Row],[Total Rounds]]*Barrage4[[#This Row],[Base Damage]]</f>
        <v>420</v>
      </c>
      <c r="H38" s="24" t="s">
        <v>69</v>
      </c>
      <c r="I38" s="1" t="n">
        <v>1</v>
      </c>
      <c r="J38" s="1" t="n">
        <v>1</v>
      </c>
      <c r="K38" s="1" t="n">
        <v>1</v>
      </c>
      <c r="L38" s="12"/>
      <c r="O38" s="0" t="s">
        <v>357</v>
      </c>
    </row>
    <row r="39" customFormat="false" ht="14.4" hidden="false" customHeight="false" outlineLevel="0" collapsed="false">
      <c r="A39" s="0" t="s">
        <v>135</v>
      </c>
      <c r="B39" s="0" t="s">
        <v>361</v>
      </c>
      <c r="C39" s="0" t="s">
        <v>362</v>
      </c>
      <c r="D39" s="0" t="n">
        <v>62</v>
      </c>
      <c r="E39" s="0" t="n">
        <v>12</v>
      </c>
      <c r="F39" s="1" t="n">
        <v>1</v>
      </c>
      <c r="G39" s="11" t="n">
        <f aca="false">Barrage4[[#This Row],[Coefficient]]*Barrage4[[#This Row],[Total Rounds]]*Barrage4[[#This Row],[Base Damage]]</f>
        <v>744</v>
      </c>
      <c r="H39" s="24" t="s">
        <v>18</v>
      </c>
      <c r="I39" s="1" t="n">
        <v>1</v>
      </c>
      <c r="J39" s="1" t="n">
        <v>0.8</v>
      </c>
      <c r="K39" s="1" t="n">
        <v>0.6</v>
      </c>
      <c r="L39" s="12"/>
    </row>
    <row r="40" customFormat="false" ht="14.4" hidden="false" customHeight="false" outlineLevel="0" collapsed="false">
      <c r="A40" s="0" t="s">
        <v>135</v>
      </c>
      <c r="B40" s="0" t="s">
        <v>361</v>
      </c>
      <c r="C40" s="0" t="s">
        <v>362</v>
      </c>
      <c r="D40" s="0" t="n">
        <v>72</v>
      </c>
      <c r="E40" s="0" t="n">
        <v>12</v>
      </c>
      <c r="F40" s="1" t="n">
        <v>1</v>
      </c>
      <c r="G40" s="11" t="n">
        <f aca="false">Barrage4[[#This Row],[Coefficient]]*Barrage4[[#This Row],[Total Rounds]]*Barrage4[[#This Row],[Base Damage]]</f>
        <v>864</v>
      </c>
      <c r="H40" s="24" t="s">
        <v>69</v>
      </c>
      <c r="I40" s="1" t="n">
        <v>0.7</v>
      </c>
      <c r="J40" s="1" t="n">
        <v>0.9</v>
      </c>
      <c r="K40" s="1" t="n">
        <v>1.2</v>
      </c>
      <c r="L40" s="12"/>
    </row>
    <row r="41" customFormat="false" ht="14.4" hidden="false" customHeight="false" outlineLevel="0" collapsed="false">
      <c r="A41" s="0" t="s">
        <v>135</v>
      </c>
      <c r="B41" s="0" t="s">
        <v>363</v>
      </c>
      <c r="C41" s="0" t="s">
        <v>151</v>
      </c>
      <c r="D41" s="0" t="n">
        <v>56</v>
      </c>
      <c r="E41" s="0" t="n">
        <v>6</v>
      </c>
      <c r="F41" s="1" t="n">
        <v>1.2</v>
      </c>
      <c r="G41" s="11" t="n">
        <f aca="false">Barrage4[[#This Row],[Coefficient]]*Barrage4[[#This Row],[Total Rounds]]*Barrage4[[#This Row],[Base Damage]]</f>
        <v>403.2</v>
      </c>
      <c r="H41" s="15" t="s">
        <v>46</v>
      </c>
      <c r="I41" s="1" t="n">
        <v>1.35</v>
      </c>
      <c r="J41" s="1" t="n">
        <v>0.95</v>
      </c>
      <c r="K41" s="1" t="n">
        <v>0.7</v>
      </c>
      <c r="L41" s="12"/>
    </row>
    <row r="42" customFormat="false" ht="14.4" hidden="false" customHeight="false" outlineLevel="0" collapsed="false">
      <c r="A42" s="0" t="s">
        <v>135</v>
      </c>
      <c r="B42" s="0" t="s">
        <v>363</v>
      </c>
      <c r="C42" s="0" t="s">
        <v>151</v>
      </c>
      <c r="D42" s="0" t="n">
        <v>32</v>
      </c>
      <c r="E42" s="0" t="n">
        <v>12</v>
      </c>
      <c r="F42" s="1" t="n">
        <v>1</v>
      </c>
      <c r="G42" s="11" t="n">
        <f aca="false">Barrage4[[#This Row],[Coefficient]]*Barrage4[[#This Row],[Total Rounds]]*Barrage4[[#This Row],[Base Damage]]</f>
        <v>384</v>
      </c>
      <c r="H42" s="24" t="s">
        <v>69</v>
      </c>
      <c r="I42" s="1" t="n">
        <v>0.8</v>
      </c>
      <c r="J42" s="1" t="n">
        <v>1</v>
      </c>
      <c r="K42" s="1" t="n">
        <v>1.3</v>
      </c>
      <c r="L42" s="12"/>
    </row>
    <row r="43" customFormat="false" ht="14.4" hidden="false" customHeight="false" outlineLevel="0" collapsed="false">
      <c r="A43" s="0" t="s">
        <v>135</v>
      </c>
      <c r="B43" s="0" t="s">
        <v>363</v>
      </c>
      <c r="C43" s="0" t="s">
        <v>151</v>
      </c>
      <c r="D43" s="0" t="n">
        <v>10</v>
      </c>
      <c r="E43" s="0" t="n">
        <v>1</v>
      </c>
      <c r="F43" s="1" t="n">
        <v>1</v>
      </c>
      <c r="G43" s="11" t="n">
        <f aca="false">Barrage4[[#This Row],[Coefficient]]*Barrage4[[#This Row],[Total Rounds]]*Barrage4[[#This Row],[Base Damage]]</f>
        <v>10</v>
      </c>
      <c r="H43" s="24" t="s">
        <v>364</v>
      </c>
      <c r="I43" s="1" t="n">
        <v>1</v>
      </c>
      <c r="J43" s="1" t="n">
        <v>0.8</v>
      </c>
      <c r="K43" s="1" t="n">
        <v>0.6</v>
      </c>
      <c r="L43" s="12"/>
    </row>
    <row r="44" customFormat="false" ht="14.4" hidden="false" customHeight="false" outlineLevel="0" collapsed="false">
      <c r="A44" s="0" t="s">
        <v>135</v>
      </c>
      <c r="B44" s="0" t="s">
        <v>365</v>
      </c>
      <c r="C44" s="0" t="s">
        <v>206</v>
      </c>
      <c r="D44" s="0" t="n">
        <v>26</v>
      </c>
      <c r="E44" s="0" t="n">
        <v>12</v>
      </c>
      <c r="F44" s="1" t="n">
        <v>1</v>
      </c>
      <c r="G44" s="11" t="n">
        <f aca="false">Barrage4[[#This Row],[Coefficient]]*Barrage4[[#This Row],[Total Rounds]]*Barrage4[[#This Row],[Base Damage]]</f>
        <v>312</v>
      </c>
      <c r="H44" s="15" t="s">
        <v>46</v>
      </c>
      <c r="I44" s="1" t="n">
        <v>1.25</v>
      </c>
      <c r="J44" s="1" t="n">
        <v>0.85</v>
      </c>
      <c r="K44" s="1" t="n">
        <v>0.85</v>
      </c>
      <c r="L44" s="12" t="n">
        <v>1</v>
      </c>
      <c r="M44" s="29" t="n">
        <v>1</v>
      </c>
    </row>
    <row r="45" customFormat="false" ht="14.4" hidden="false" customHeight="false" outlineLevel="0" collapsed="false">
      <c r="A45" s="0" t="s">
        <v>135</v>
      </c>
      <c r="B45" s="0" t="s">
        <v>214</v>
      </c>
      <c r="C45" s="0" t="s">
        <v>214</v>
      </c>
      <c r="D45" s="0" t="n">
        <v>20</v>
      </c>
      <c r="E45" s="0" t="n">
        <v>6</v>
      </c>
      <c r="F45" s="1" t="n">
        <v>1</v>
      </c>
      <c r="G45" s="11" t="n">
        <f aca="false">Barrage4[[#This Row],[Coefficient]]*Barrage4[[#This Row],[Total Rounds]]*Barrage4[[#This Row],[Base Damage]]</f>
        <v>120</v>
      </c>
      <c r="H45" s="15" t="s">
        <v>46</v>
      </c>
      <c r="I45" s="1" t="n">
        <v>1</v>
      </c>
      <c r="J45" s="1" t="n">
        <v>1</v>
      </c>
      <c r="K45" s="1" t="n">
        <v>1</v>
      </c>
      <c r="L45" s="12"/>
      <c r="M45" s="29"/>
    </row>
    <row r="46" customFormat="false" ht="14.4" hidden="false" customHeight="true" outlineLevel="0" collapsed="false">
      <c r="A46" s="0" t="s">
        <v>215</v>
      </c>
      <c r="B46" s="6" t="s">
        <v>366</v>
      </c>
      <c r="C46" s="13" t="s">
        <v>367</v>
      </c>
      <c r="D46" s="0" t="n">
        <v>26</v>
      </c>
      <c r="E46" s="0" t="n">
        <v>12</v>
      </c>
      <c r="F46" s="1" t="n">
        <v>1</v>
      </c>
      <c r="G46" s="11" t="n">
        <f aca="false">Barrage4[[#This Row],[Coefficient]]*Barrage4[[#This Row],[Total Rounds]]*Barrage4[[#This Row],[Base Damage]]</f>
        <v>312</v>
      </c>
      <c r="H46" s="24" t="s">
        <v>18</v>
      </c>
      <c r="I46" s="1" t="n">
        <v>1</v>
      </c>
      <c r="J46" s="1" t="n">
        <v>0.75</v>
      </c>
      <c r="K46" s="1" t="n">
        <v>0.4</v>
      </c>
      <c r="L46" s="12"/>
    </row>
    <row r="47" s="13" customFormat="true" ht="14.4" hidden="false" customHeight="true" outlineLevel="0" collapsed="false">
      <c r="A47" s="13" t="s">
        <v>215</v>
      </c>
      <c r="B47" s="6" t="s">
        <v>366</v>
      </c>
      <c r="C47" s="13" t="s">
        <v>367</v>
      </c>
      <c r="D47" s="13" t="n">
        <v>26</v>
      </c>
      <c r="E47" s="13" t="n">
        <v>12</v>
      </c>
      <c r="F47" s="1" t="n">
        <v>1</v>
      </c>
      <c r="G47" s="11" t="n">
        <f aca="false">Barrage4[[#This Row],[Coefficient]]*Barrage4[[#This Row],[Total Rounds]]*Barrage4[[#This Row],[Base Damage]]</f>
        <v>312</v>
      </c>
      <c r="H47" s="32" t="s">
        <v>41</v>
      </c>
      <c r="I47" s="17" t="n">
        <v>1</v>
      </c>
      <c r="J47" s="17" t="n">
        <v>0.8</v>
      </c>
      <c r="K47" s="17" t="n">
        <v>0.6</v>
      </c>
      <c r="L47" s="20"/>
      <c r="M47" s="21"/>
      <c r="N47" s="22" t="n">
        <v>1</v>
      </c>
    </row>
    <row r="48" customFormat="false" ht="14.4" hidden="false" customHeight="false" outlineLevel="0" collapsed="false">
      <c r="A48" s="0" t="s">
        <v>215</v>
      </c>
      <c r="B48" s="6" t="s">
        <v>366</v>
      </c>
      <c r="C48" s="13" t="s">
        <v>367</v>
      </c>
      <c r="D48" s="0" t="n">
        <v>26</v>
      </c>
      <c r="E48" s="0" t="n">
        <v>12</v>
      </c>
      <c r="F48" s="1" t="n">
        <v>1</v>
      </c>
      <c r="G48" s="11" t="n">
        <f aca="false">Barrage4[[#This Row],[Coefficient]]*Barrage4[[#This Row],[Total Rounds]]*Barrage4[[#This Row],[Base Damage]]</f>
        <v>312</v>
      </c>
      <c r="H48" s="15" t="s">
        <v>46</v>
      </c>
      <c r="I48" s="1" t="n">
        <v>1.35</v>
      </c>
      <c r="J48" s="1" t="n">
        <v>1.05</v>
      </c>
      <c r="K48" s="1" t="n">
        <v>0.7</v>
      </c>
      <c r="L48" s="12"/>
    </row>
    <row r="49" customFormat="false" ht="14.4" hidden="false" customHeight="false" outlineLevel="0" collapsed="false">
      <c r="A49" s="0" t="s">
        <v>215</v>
      </c>
      <c r="B49" s="0" t="s">
        <v>368</v>
      </c>
      <c r="C49" s="0" t="s">
        <v>250</v>
      </c>
      <c r="D49" s="0" t="n">
        <v>104</v>
      </c>
      <c r="E49" s="0" t="n">
        <v>8</v>
      </c>
      <c r="F49" s="1" t="n">
        <v>1</v>
      </c>
      <c r="G49" s="11" t="n">
        <f aca="false">Barrage4[[#This Row],[Coefficient]]*Barrage4[[#This Row],[Total Rounds]]*Barrage4[[#This Row],[Base Damage]]</f>
        <v>832</v>
      </c>
      <c r="H49" s="24" t="s">
        <v>69</v>
      </c>
      <c r="I49" s="1" t="n">
        <v>0.65</v>
      </c>
      <c r="J49" s="1" t="n">
        <v>0.85</v>
      </c>
      <c r="K49" s="1" t="n">
        <v>1.15</v>
      </c>
      <c r="L49" s="12"/>
      <c r="O49" s="0" t="s">
        <v>369</v>
      </c>
    </row>
    <row r="50" customFormat="false" ht="14.4" hidden="false" customHeight="false" outlineLevel="0" collapsed="false">
      <c r="A50" s="0" t="s">
        <v>215</v>
      </c>
      <c r="B50" s="0" t="s">
        <v>370</v>
      </c>
      <c r="C50" s="0" t="s">
        <v>371</v>
      </c>
      <c r="D50" s="0" t="n">
        <v>7</v>
      </c>
      <c r="E50" s="0" t="n">
        <v>16</v>
      </c>
      <c r="F50" s="1" t="n">
        <v>2.65</v>
      </c>
      <c r="G50" s="11" t="n">
        <f aca="false">Barrage4[[#This Row],[Coefficient]]*Barrage4[[#This Row],[Total Rounds]]*Barrage4[[#This Row],[Base Damage]]</f>
        <v>296.8</v>
      </c>
      <c r="H50" s="24" t="s">
        <v>69</v>
      </c>
      <c r="I50" s="1" t="n">
        <v>1</v>
      </c>
      <c r="J50" s="1" t="n">
        <v>1</v>
      </c>
      <c r="K50" s="1" t="n">
        <v>1</v>
      </c>
      <c r="L50" s="12"/>
      <c r="O50" s="0" t="s">
        <v>357</v>
      </c>
    </row>
    <row r="51" customFormat="false" ht="14.4" hidden="false" customHeight="false" outlineLevel="0" collapsed="false">
      <c r="A51" s="0" t="s">
        <v>215</v>
      </c>
      <c r="B51" s="0" t="s">
        <v>372</v>
      </c>
      <c r="C51" s="0" t="s">
        <v>373</v>
      </c>
      <c r="D51" s="0" t="n">
        <v>20</v>
      </c>
      <c r="E51" s="0" t="n">
        <v>8</v>
      </c>
      <c r="F51" s="1" t="n">
        <v>1</v>
      </c>
      <c r="G51" s="11" t="n">
        <f aca="false">Barrage4[[#This Row],[Coefficient]]*Barrage4[[#This Row],[Total Rounds]]*Barrage4[[#This Row],[Base Damage]]</f>
        <v>160</v>
      </c>
      <c r="H51" s="15" t="s">
        <v>46</v>
      </c>
      <c r="I51" s="1" t="n">
        <v>1.35</v>
      </c>
      <c r="J51" s="1" t="n">
        <v>0.95</v>
      </c>
      <c r="K51" s="1" t="n">
        <v>0.75</v>
      </c>
      <c r="L51" s="12"/>
    </row>
    <row r="52" customFormat="false" ht="14.4" hidden="false" customHeight="false" outlineLevel="0" collapsed="false">
      <c r="A52" s="0" t="s">
        <v>215</v>
      </c>
      <c r="B52" s="33" t="s">
        <v>374</v>
      </c>
      <c r="C52" s="0" t="s">
        <v>375</v>
      </c>
      <c r="D52" s="0" t="n">
        <v>81</v>
      </c>
      <c r="E52" s="0" t="n">
        <v>1</v>
      </c>
      <c r="F52" s="1" t="n">
        <v>1</v>
      </c>
      <c r="G52" s="11" t="n">
        <f aca="false">Barrage4[[#This Row],[Coefficient]]*Barrage4[[#This Row],[Total Rounds]]*Barrage4[[#This Row],[Base Damage]]</f>
        <v>81</v>
      </c>
      <c r="H52" s="32" t="s">
        <v>376</v>
      </c>
      <c r="I52" s="1" t="n">
        <v>1</v>
      </c>
      <c r="J52" s="1" t="n">
        <v>1</v>
      </c>
      <c r="K52" s="1" t="n">
        <v>1</v>
      </c>
      <c r="L52" s="12"/>
      <c r="N52" s="4" t="n">
        <v>20</v>
      </c>
      <c r="O52" s="0" t="s">
        <v>377</v>
      </c>
    </row>
    <row r="53" customFormat="false" ht="14.4" hidden="false" customHeight="false" outlineLevel="0" collapsed="false">
      <c r="A53" s="0" t="s">
        <v>215</v>
      </c>
      <c r="B53" s="33" t="s">
        <v>378</v>
      </c>
      <c r="C53" s="0" t="s">
        <v>378</v>
      </c>
      <c r="D53" s="0" t="n">
        <v>20</v>
      </c>
      <c r="E53" s="0" t="n">
        <v>12</v>
      </c>
      <c r="F53" s="1" t="n">
        <v>1</v>
      </c>
      <c r="G53" s="11" t="n">
        <f aca="false">Barrage4[[#This Row],[Coefficient]]*Barrage4[[#This Row],[Total Rounds]]*Barrage4[[#This Row],[Base Damage]]</f>
        <v>240</v>
      </c>
      <c r="H53" s="15" t="s">
        <v>46</v>
      </c>
      <c r="I53" s="1" t="n">
        <v>1.35</v>
      </c>
      <c r="J53" s="1" t="n">
        <v>0.95</v>
      </c>
      <c r="K53" s="1" t="n">
        <v>0.7</v>
      </c>
      <c r="L53" s="12"/>
    </row>
    <row r="54" customFormat="false" ht="14.4" hidden="false" customHeight="false" outlineLevel="0" collapsed="false">
      <c r="A54" s="0" t="s">
        <v>215</v>
      </c>
      <c r="B54" s="0" t="s">
        <v>269</v>
      </c>
      <c r="C54" s="0" t="s">
        <v>269</v>
      </c>
      <c r="D54" s="0" t="n">
        <v>20</v>
      </c>
      <c r="E54" s="0" t="n">
        <v>18</v>
      </c>
      <c r="F54" s="1" t="n">
        <v>1</v>
      </c>
      <c r="G54" s="11" t="n">
        <f aca="false">Barrage4[[#This Row],[Coefficient]]*Barrage4[[#This Row],[Total Rounds]]*Barrage4[[#This Row],[Base Damage]]</f>
        <v>360</v>
      </c>
      <c r="H54" s="15" t="s">
        <v>46</v>
      </c>
      <c r="I54" s="1" t="n">
        <v>1.35</v>
      </c>
      <c r="J54" s="1" t="n">
        <v>0.95</v>
      </c>
      <c r="K54" s="1" t="n">
        <v>0.7</v>
      </c>
      <c r="L54" s="12"/>
    </row>
    <row r="55" customFormat="false" ht="14.4" hidden="false" customHeight="false" outlineLevel="0" collapsed="false">
      <c r="A55" s="0" t="s">
        <v>379</v>
      </c>
      <c r="B55" s="0" t="s">
        <v>380</v>
      </c>
      <c r="C55" s="0" t="s">
        <v>381</v>
      </c>
      <c r="D55" s="0" t="n">
        <v>15</v>
      </c>
      <c r="E55" s="0" t="n">
        <v>32</v>
      </c>
      <c r="F55" s="1" t="n">
        <v>1</v>
      </c>
      <c r="G55" s="11" t="n">
        <f aca="false">Barrage4[[#This Row],[Coefficient]]*Barrage4[[#This Row],[Total Rounds]]*Barrage4[[#This Row],[Base Damage]]</f>
        <v>480</v>
      </c>
      <c r="H55" s="15" t="s">
        <v>46</v>
      </c>
      <c r="I55" s="1" t="n">
        <v>0.8</v>
      </c>
      <c r="J55" s="1" t="n">
        <v>0.8</v>
      </c>
      <c r="K55" s="1" t="n">
        <v>0.8</v>
      </c>
      <c r="L55" s="12"/>
    </row>
    <row r="56" customFormat="false" ht="14.4" hidden="false" customHeight="false" outlineLevel="0" collapsed="false">
      <c r="A56" s="0" t="s">
        <v>379</v>
      </c>
      <c r="B56" s="0" t="s">
        <v>380</v>
      </c>
      <c r="C56" s="0" t="s">
        <v>381</v>
      </c>
      <c r="D56" s="0" t="n">
        <v>62</v>
      </c>
      <c r="E56" s="0" t="n">
        <v>9</v>
      </c>
      <c r="F56" s="1" t="n">
        <v>1</v>
      </c>
      <c r="G56" s="11" t="n">
        <f aca="false">Barrage4[[#This Row],[Coefficient]]*Barrage4[[#This Row],[Total Rounds]]*Barrage4[[#This Row],[Base Damage]]</f>
        <v>558</v>
      </c>
      <c r="H56" s="15" t="s">
        <v>46</v>
      </c>
      <c r="I56" s="1" t="n">
        <v>1.35</v>
      </c>
      <c r="J56" s="1" t="n">
        <v>0.95</v>
      </c>
      <c r="K56" s="1" t="n">
        <v>0.7</v>
      </c>
      <c r="L56" s="12" t="n">
        <v>1</v>
      </c>
      <c r="M56" s="3" t="n">
        <v>3</v>
      </c>
    </row>
    <row r="57" customFormat="false" ht="14.4" hidden="false" customHeight="false" outlineLevel="0" collapsed="false">
      <c r="A57" s="0" t="s">
        <v>379</v>
      </c>
      <c r="B57" s="0" t="s">
        <v>382</v>
      </c>
      <c r="C57" s="0" t="s">
        <v>381</v>
      </c>
      <c r="D57" s="0" t="n">
        <v>62</v>
      </c>
      <c r="E57" s="0" t="n">
        <v>6</v>
      </c>
      <c r="F57" s="1" t="n">
        <v>1</v>
      </c>
      <c r="G57" s="11" t="n">
        <f aca="false">Barrage4[[#This Row],[Coefficient]]*Barrage4[[#This Row],[Total Rounds]]*Barrage4[[#This Row],[Base Damage]]</f>
        <v>372</v>
      </c>
      <c r="H57" s="15" t="s">
        <v>383</v>
      </c>
      <c r="I57" s="1" t="n">
        <v>1.35</v>
      </c>
      <c r="J57" s="1" t="n">
        <v>0.95</v>
      </c>
      <c r="K57" s="1" t="n">
        <v>0.7</v>
      </c>
      <c r="L57" s="12" t="n">
        <v>1</v>
      </c>
      <c r="M57" s="3" t="n">
        <v>3</v>
      </c>
    </row>
    <row r="58" customFormat="false" ht="14.4" hidden="false" customHeight="false" outlineLevel="0" collapsed="false">
      <c r="A58" s="0" t="s">
        <v>384</v>
      </c>
      <c r="B58" s="0" t="s">
        <v>385</v>
      </c>
      <c r="C58" s="0" t="s">
        <v>386</v>
      </c>
      <c r="D58" s="0" t="n">
        <v>174</v>
      </c>
      <c r="E58" s="0" t="n">
        <v>13</v>
      </c>
      <c r="F58" s="1" t="n">
        <v>1</v>
      </c>
      <c r="G58" s="11" t="n">
        <v>2262</v>
      </c>
      <c r="H58" s="24" t="s">
        <v>18</v>
      </c>
      <c r="I58" s="1" t="n">
        <v>0.7</v>
      </c>
      <c r="J58" s="1" t="n">
        <v>1</v>
      </c>
      <c r="K58" s="1" t="n">
        <v>0.9</v>
      </c>
      <c r="L58" s="12"/>
      <c r="O58" s="0" t="s">
        <v>73</v>
      </c>
    </row>
    <row r="59" customFormat="false" ht="14.4" hidden="false" customHeight="false" outlineLevel="0" collapsed="false">
      <c r="A59" s="0" t="s">
        <v>384</v>
      </c>
      <c r="B59" s="0" t="s">
        <v>387</v>
      </c>
      <c r="C59" s="0" t="s">
        <v>388</v>
      </c>
      <c r="D59" s="0" t="n">
        <v>106</v>
      </c>
      <c r="E59" s="0" t="n">
        <v>3</v>
      </c>
      <c r="F59" s="1" t="n">
        <v>1.1</v>
      </c>
      <c r="G59" s="11" t="n">
        <v>349.8</v>
      </c>
      <c r="H59" s="14" t="s">
        <v>41</v>
      </c>
      <c r="I59" s="1" t="n">
        <v>0.3</v>
      </c>
      <c r="J59" s="1" t="n">
        <v>1.3</v>
      </c>
      <c r="K59" s="1" t="n">
        <v>1.1</v>
      </c>
      <c r="L59" s="12"/>
    </row>
    <row r="60" customFormat="false" ht="14.4" hidden="false" customHeight="false" outlineLevel="0" collapsed="false">
      <c r="A60" s="0" t="s">
        <v>384</v>
      </c>
      <c r="B60" s="0" t="s">
        <v>389</v>
      </c>
      <c r="C60" s="0" t="s">
        <v>390</v>
      </c>
      <c r="D60" s="0" t="n">
        <v>137</v>
      </c>
      <c r="E60" s="0" t="n">
        <v>3</v>
      </c>
      <c r="F60" s="1" t="n">
        <v>1</v>
      </c>
      <c r="G60" s="11" t="n">
        <v>411</v>
      </c>
      <c r="H60" s="24" t="s">
        <v>69</v>
      </c>
      <c r="I60" s="1" t="n">
        <v>0.8</v>
      </c>
      <c r="J60" s="1" t="n">
        <v>1</v>
      </c>
      <c r="K60" s="1" t="n">
        <v>1.3</v>
      </c>
      <c r="L60" s="12"/>
      <c r="O60" s="0" t="s">
        <v>369</v>
      </c>
    </row>
    <row r="61" customFormat="false" ht="14.4" hidden="false" customHeight="false" outlineLevel="0" collapsed="false">
      <c r="A61" s="0" t="s">
        <v>384</v>
      </c>
      <c r="B61" s="0" t="s">
        <v>391</v>
      </c>
      <c r="C61" s="0" t="s">
        <v>392</v>
      </c>
      <c r="D61" s="0" t="n">
        <v>20</v>
      </c>
      <c r="E61" s="0" t="n">
        <v>128</v>
      </c>
      <c r="F61" s="1" t="n">
        <v>1.1</v>
      </c>
      <c r="G61" s="11" t="n">
        <v>2816</v>
      </c>
      <c r="H61" s="15" t="s">
        <v>393</v>
      </c>
      <c r="I61" s="1" t="n">
        <v>1.25</v>
      </c>
      <c r="J61" s="1" t="n">
        <v>1.1</v>
      </c>
      <c r="K61" s="1" t="n">
        <v>0.95</v>
      </c>
      <c r="L61" s="12" t="n">
        <v>0.5</v>
      </c>
      <c r="M61" s="3" t="n">
        <v>3</v>
      </c>
      <c r="O61" s="0" t="s">
        <v>394</v>
      </c>
    </row>
    <row r="62" customFormat="false" ht="14.4" hidden="false" customHeight="false" outlineLevel="0" collapsed="false">
      <c r="A62" s="0" t="s">
        <v>384</v>
      </c>
      <c r="B62" s="0" t="s">
        <v>395</v>
      </c>
      <c r="C62" s="0" t="s">
        <v>396</v>
      </c>
      <c r="D62" s="0" t="n">
        <v>140</v>
      </c>
      <c r="E62" s="0" t="n">
        <v>8</v>
      </c>
      <c r="F62" s="1" t="n">
        <v>1</v>
      </c>
      <c r="G62" s="11" t="n">
        <v>1120</v>
      </c>
      <c r="H62" s="15" t="s">
        <v>46</v>
      </c>
      <c r="I62" s="1" t="n">
        <v>1.35</v>
      </c>
      <c r="J62" s="1" t="n">
        <v>0.95</v>
      </c>
      <c r="K62" s="1" t="n">
        <v>0.7</v>
      </c>
      <c r="L62" s="12" t="n">
        <v>0.08</v>
      </c>
      <c r="M62" s="3" t="n">
        <v>3</v>
      </c>
    </row>
    <row r="63" customFormat="false" ht="14.4" hidden="false" customHeight="false" outlineLevel="0" collapsed="false">
      <c r="A63" s="0" t="s">
        <v>384</v>
      </c>
      <c r="B63" s="0" t="s">
        <v>395</v>
      </c>
      <c r="C63" s="0" t="s">
        <v>396</v>
      </c>
      <c r="D63" s="0" t="n">
        <v>30</v>
      </c>
      <c r="E63" s="0" t="n">
        <v>16</v>
      </c>
      <c r="F63" s="1" t="n">
        <v>1</v>
      </c>
      <c r="G63" s="11" t="n">
        <v>904</v>
      </c>
      <c r="H63" s="24" t="s">
        <v>18</v>
      </c>
      <c r="I63" s="1" t="n">
        <v>1</v>
      </c>
      <c r="J63" s="1" t="n">
        <v>0.8</v>
      </c>
      <c r="K63" s="1" t="n">
        <v>0.7</v>
      </c>
      <c r="L63" s="12"/>
    </row>
    <row r="64" customFormat="false" ht="14.4" hidden="false" customHeight="false" outlineLevel="0" collapsed="false">
      <c r="A64" s="0" t="s">
        <v>384</v>
      </c>
      <c r="B64" s="0" t="s">
        <v>397</v>
      </c>
      <c r="C64" s="0" t="s">
        <v>398</v>
      </c>
      <c r="D64" s="0" t="n">
        <v>226</v>
      </c>
      <c r="E64" s="0" t="n">
        <v>4</v>
      </c>
      <c r="F64" s="1" t="n">
        <v>1</v>
      </c>
      <c r="G64" s="11" t="n">
        <f aca="false">Barrage4[[#This Row],[Coefficient]]*Barrage4[[#This Row],[Total Rounds]]*Barrage4[[#This Row],[Base Damage]]</f>
        <v>904</v>
      </c>
      <c r="H64" s="24" t="s">
        <v>18</v>
      </c>
      <c r="I64" s="1" t="n">
        <v>0.9</v>
      </c>
      <c r="J64" s="1" t="n">
        <v>1.2</v>
      </c>
      <c r="K64" s="1" t="n">
        <v>0.7</v>
      </c>
      <c r="L64" s="12"/>
    </row>
    <row r="65" customFormat="false" ht="14.4" hidden="false" customHeight="false" outlineLevel="0" collapsed="false">
      <c r="A65" s="0" t="s">
        <v>384</v>
      </c>
      <c r="B65" s="0" t="s">
        <v>397</v>
      </c>
      <c r="C65" s="0" t="s">
        <v>398</v>
      </c>
      <c r="D65" s="0" t="n">
        <v>156</v>
      </c>
      <c r="E65" s="0" t="n">
        <v>6</v>
      </c>
      <c r="F65" s="1" t="n">
        <v>1</v>
      </c>
      <c r="G65" s="11" t="n">
        <f aca="false">Barrage4[[#This Row],[Coefficient]]*Barrage4[[#This Row],[Total Rounds]]*Barrage4[[#This Row],[Base Damage]]</f>
        <v>936</v>
      </c>
      <c r="H65" s="24" t="s">
        <v>18</v>
      </c>
      <c r="I65" s="1" t="n">
        <v>0.9</v>
      </c>
      <c r="J65" s="1" t="n">
        <v>1.2</v>
      </c>
      <c r="K65" s="1" t="n">
        <v>0.7</v>
      </c>
      <c r="L65" s="12"/>
    </row>
    <row r="66" customFormat="false" ht="14.4" hidden="false" customHeight="false" outlineLevel="0" collapsed="false">
      <c r="A66" s="0" t="s">
        <v>384</v>
      </c>
      <c r="B66" s="0" t="s">
        <v>397</v>
      </c>
      <c r="C66" s="0" t="s">
        <v>398</v>
      </c>
      <c r="D66" s="0" t="n">
        <v>25</v>
      </c>
      <c r="E66" s="0" t="n">
        <v>16</v>
      </c>
      <c r="F66" s="1" t="n">
        <v>1</v>
      </c>
      <c r="G66" s="11" t="n">
        <v>545.6</v>
      </c>
      <c r="H66" s="14" t="s">
        <v>41</v>
      </c>
      <c r="I66" s="1" t="n">
        <v>0.9</v>
      </c>
      <c r="J66" s="1" t="n">
        <v>0.7</v>
      </c>
      <c r="K66" s="1" t="n">
        <v>0.4</v>
      </c>
      <c r="L66" s="12"/>
    </row>
    <row r="67" customFormat="false" ht="14.4" hidden="false" customHeight="false" outlineLevel="0" collapsed="false">
      <c r="A67" s="0" t="s">
        <v>384</v>
      </c>
      <c r="B67" s="0" t="s">
        <v>397</v>
      </c>
      <c r="C67" s="0" t="s">
        <v>398</v>
      </c>
      <c r="D67" s="0" t="n">
        <v>124</v>
      </c>
      <c r="E67" s="0" t="n">
        <v>4</v>
      </c>
      <c r="F67" s="1" t="n">
        <v>1.1</v>
      </c>
      <c r="G67" s="11" t="n">
        <v>240</v>
      </c>
      <c r="H67" s="24" t="s">
        <v>69</v>
      </c>
      <c r="I67" s="1" t="n">
        <v>0.8</v>
      </c>
      <c r="J67" s="1" t="n">
        <v>1</v>
      </c>
      <c r="K67" s="1" t="n">
        <v>1.3</v>
      </c>
      <c r="L67" s="12"/>
    </row>
    <row r="68" customFormat="false" ht="14.4" hidden="false" customHeight="false" outlineLevel="0" collapsed="false">
      <c r="A68" s="0" t="s">
        <v>399</v>
      </c>
      <c r="B68" s="0" t="s">
        <v>400</v>
      </c>
      <c r="C68" s="0" t="s">
        <v>401</v>
      </c>
      <c r="D68" s="0" t="n">
        <v>195</v>
      </c>
      <c r="E68" s="0" t="n">
        <v>10</v>
      </c>
      <c r="F68" s="1" t="n">
        <v>1.1</v>
      </c>
      <c r="G68" s="11" t="n">
        <v>2145</v>
      </c>
      <c r="H68" s="24" t="s">
        <v>18</v>
      </c>
      <c r="I68" s="1" t="n">
        <v>0.7</v>
      </c>
      <c r="J68" s="1" t="n">
        <v>1</v>
      </c>
      <c r="K68" s="1" t="n">
        <v>0.9</v>
      </c>
      <c r="L68" s="12"/>
    </row>
    <row r="69" customFormat="false" ht="14.4" hidden="false" customHeight="false" outlineLevel="0" collapsed="false">
      <c r="A69" s="0" t="s">
        <v>399</v>
      </c>
      <c r="B69" s="0" t="s">
        <v>400</v>
      </c>
      <c r="C69" s="0" t="s">
        <v>401</v>
      </c>
      <c r="D69" s="0" t="n">
        <v>35</v>
      </c>
      <c r="E69" s="0" t="n">
        <v>20</v>
      </c>
      <c r="F69" s="1" t="n">
        <v>1</v>
      </c>
      <c r="G69" s="11" t="n">
        <v>700</v>
      </c>
      <c r="H69" s="15" t="s">
        <v>46</v>
      </c>
      <c r="I69" s="1" t="n">
        <v>1.2</v>
      </c>
      <c r="J69" s="1" t="n">
        <v>0.6</v>
      </c>
      <c r="K69" s="1" t="n">
        <v>0.6</v>
      </c>
      <c r="L69" s="12" t="n">
        <v>0.01</v>
      </c>
      <c r="M69" s="3" t="n">
        <v>1</v>
      </c>
    </row>
    <row r="70" customFormat="false" ht="14.4" hidden="false" customHeight="false" outlineLevel="0" collapsed="false">
      <c r="A70" s="0" t="s">
        <v>399</v>
      </c>
      <c r="B70" s="0" t="s">
        <v>402</v>
      </c>
      <c r="C70" s="0" t="s">
        <v>401</v>
      </c>
      <c r="D70" s="0" t="n">
        <v>96</v>
      </c>
      <c r="E70" s="0" t="n">
        <v>8</v>
      </c>
      <c r="F70" s="1" t="n">
        <v>1.1</v>
      </c>
      <c r="G70" s="11" t="n">
        <v>844.8</v>
      </c>
      <c r="H70" s="24" t="s">
        <v>69</v>
      </c>
      <c r="I70" s="1" t="n">
        <v>0.8</v>
      </c>
      <c r="J70" s="1" t="n">
        <v>1</v>
      </c>
      <c r="K70" s="1" t="n">
        <v>1.3</v>
      </c>
      <c r="L70" s="12"/>
    </row>
    <row r="71" customFormat="false" ht="30" hidden="false" customHeight="true" outlineLevel="0" collapsed="false">
      <c r="A71" s="0" t="s">
        <v>399</v>
      </c>
      <c r="B71" s="0" t="s">
        <v>403</v>
      </c>
      <c r="C71" s="13" t="s">
        <v>404</v>
      </c>
      <c r="D71" s="0" t="n">
        <v>156</v>
      </c>
      <c r="E71" s="0" t="n">
        <v>44</v>
      </c>
      <c r="F71" s="1" t="n">
        <v>1</v>
      </c>
      <c r="G71" s="11" t="n">
        <v>6864</v>
      </c>
      <c r="H71" s="24" t="s">
        <v>18</v>
      </c>
      <c r="I71" s="1" t="n">
        <v>1</v>
      </c>
      <c r="J71" s="1" t="n">
        <v>0.8</v>
      </c>
      <c r="K71" s="1" t="n">
        <v>0.7</v>
      </c>
      <c r="L71" s="12"/>
    </row>
    <row r="72" customFormat="false" ht="14.4" hidden="false" customHeight="false" outlineLevel="0" collapsed="false">
      <c r="A72" s="0" t="s">
        <v>399</v>
      </c>
      <c r="B72" s="0" t="s">
        <v>405</v>
      </c>
      <c r="C72" s="0" t="s">
        <v>406</v>
      </c>
      <c r="D72" s="0" t="n">
        <v>120</v>
      </c>
      <c r="E72" s="0" t="n">
        <v>12</v>
      </c>
      <c r="F72" s="1" t="n">
        <v>1</v>
      </c>
      <c r="G72" s="11" t="n">
        <v>1440</v>
      </c>
      <c r="H72" s="24" t="s">
        <v>18</v>
      </c>
      <c r="I72" s="1" t="n">
        <v>0.7</v>
      </c>
      <c r="J72" s="1" t="n">
        <v>1</v>
      </c>
      <c r="K72" s="1" t="n">
        <v>0.9</v>
      </c>
      <c r="L72" s="12"/>
    </row>
    <row r="73" customFormat="false" ht="14.4" hidden="false" customHeight="false" outlineLevel="0" collapsed="false">
      <c r="A73" s="0" t="s">
        <v>399</v>
      </c>
      <c r="B73" s="0" t="s">
        <v>407</v>
      </c>
      <c r="C73" s="23" t="s">
        <v>408</v>
      </c>
      <c r="D73" s="0" t="n">
        <v>137</v>
      </c>
      <c r="E73" s="0" t="n">
        <v>4</v>
      </c>
      <c r="F73" s="1" t="n">
        <v>1</v>
      </c>
      <c r="G73" s="11" t="n">
        <v>548</v>
      </c>
      <c r="H73" s="24" t="s">
        <v>69</v>
      </c>
      <c r="I73" s="1" t="n">
        <v>0.8</v>
      </c>
      <c r="J73" s="1" t="n">
        <v>1</v>
      </c>
      <c r="K73" s="1" t="n">
        <v>1.3</v>
      </c>
      <c r="L73" s="12"/>
      <c r="O73" s="0" t="s">
        <v>409</v>
      </c>
    </row>
    <row r="74" customFormat="false" ht="14.4" hidden="false" customHeight="false" outlineLevel="0" collapsed="false">
      <c r="A74" s="0" t="s">
        <v>399</v>
      </c>
      <c r="B74" s="0" t="s">
        <v>410</v>
      </c>
      <c r="C74" s="23" t="s">
        <v>411</v>
      </c>
      <c r="D74" s="0" t="n">
        <v>154</v>
      </c>
      <c r="E74" s="0" t="n">
        <v>2</v>
      </c>
      <c r="F74" s="1" t="n">
        <v>1.1</v>
      </c>
      <c r="G74" s="11" t="n">
        <v>338.8</v>
      </c>
      <c r="H74" s="14" t="s">
        <v>41</v>
      </c>
      <c r="I74" s="1" t="n">
        <v>0.3</v>
      </c>
      <c r="J74" s="1" t="n">
        <v>1.3</v>
      </c>
      <c r="K74" s="1" t="n">
        <v>1.1</v>
      </c>
      <c r="L74" s="12"/>
      <c r="O74" s="0" t="s">
        <v>412</v>
      </c>
    </row>
    <row r="75" customFormat="false" ht="14.4" hidden="false" customHeight="false" outlineLevel="0" collapsed="false">
      <c r="A75" s="0" t="s">
        <v>399</v>
      </c>
      <c r="B75" s="0" t="s">
        <v>413</v>
      </c>
      <c r="C75" s="23" t="s">
        <v>414</v>
      </c>
      <c r="D75" s="0" t="n">
        <v>184</v>
      </c>
      <c r="E75" s="0" t="n">
        <v>2</v>
      </c>
      <c r="F75" s="1" t="n">
        <v>1.1</v>
      </c>
      <c r="G75" s="11" t="n">
        <f aca="false">184*2*1.1</f>
        <v>404.8</v>
      </c>
      <c r="H75" s="14" t="s">
        <v>41</v>
      </c>
      <c r="I75" s="1" t="n">
        <v>0.3</v>
      </c>
      <c r="J75" s="1" t="n">
        <v>1.3</v>
      </c>
      <c r="K75" s="1" t="n">
        <v>1.1</v>
      </c>
      <c r="L75" s="12"/>
      <c r="O75" s="0" t="s">
        <v>415</v>
      </c>
    </row>
    <row r="76" customFormat="false" ht="14.4" hidden="false" customHeight="false" outlineLevel="0" collapsed="false">
      <c r="A76" s="0" t="s">
        <v>399</v>
      </c>
      <c r="B76" s="0" t="s">
        <v>416</v>
      </c>
      <c r="C76" s="0" t="s">
        <v>417</v>
      </c>
      <c r="D76" s="0" t="n">
        <v>108</v>
      </c>
      <c r="E76" s="0" t="n">
        <v>4</v>
      </c>
      <c r="F76" s="1" t="n">
        <v>1.1</v>
      </c>
      <c r="G76" s="11" t="n">
        <v>475.2</v>
      </c>
      <c r="H76" s="24" t="s">
        <v>18</v>
      </c>
      <c r="I76" s="1" t="n">
        <v>0.7</v>
      </c>
      <c r="J76" s="1" t="n">
        <v>1</v>
      </c>
      <c r="K76" s="1" t="n">
        <v>0.9</v>
      </c>
      <c r="L76" s="12"/>
    </row>
    <row r="77" customFormat="false" ht="14.4" hidden="false" customHeight="false" outlineLevel="0" collapsed="false">
      <c r="A77" s="0" t="s">
        <v>399</v>
      </c>
      <c r="B77" s="0" t="s">
        <v>418</v>
      </c>
      <c r="C77" s="0" t="s">
        <v>419</v>
      </c>
      <c r="D77" s="0" t="n">
        <v>174</v>
      </c>
      <c r="E77" s="0" t="n">
        <v>9</v>
      </c>
      <c r="F77" s="1" t="n">
        <v>1</v>
      </c>
      <c r="G77" s="11" t="n">
        <v>1566</v>
      </c>
      <c r="H77" s="24" t="s">
        <v>18</v>
      </c>
      <c r="I77" s="1" t="n">
        <v>0.7</v>
      </c>
      <c r="J77" s="1" t="n">
        <v>1</v>
      </c>
      <c r="K77" s="1" t="n">
        <v>0.9</v>
      </c>
      <c r="L77" s="12"/>
    </row>
    <row r="78" customFormat="false" ht="14.4" hidden="false" customHeight="false" outlineLevel="0" collapsed="false">
      <c r="A78" s="0" t="s">
        <v>399</v>
      </c>
      <c r="B78" s="0" t="s">
        <v>418</v>
      </c>
      <c r="C78" s="0" t="s">
        <v>419</v>
      </c>
      <c r="D78" s="0" t="n">
        <v>20</v>
      </c>
      <c r="E78" s="0" t="n">
        <v>30</v>
      </c>
      <c r="F78" s="1" t="n">
        <v>1</v>
      </c>
      <c r="G78" s="11" t="n">
        <v>600</v>
      </c>
      <c r="H78" s="15" t="s">
        <v>46</v>
      </c>
      <c r="I78" s="1" t="n">
        <v>1.2</v>
      </c>
      <c r="J78" s="1" t="n">
        <v>0.6</v>
      </c>
      <c r="K78" s="1" t="n">
        <v>0.6</v>
      </c>
      <c r="L78" s="12" t="n">
        <v>0.01</v>
      </c>
      <c r="M78" s="3" t="n">
        <v>1</v>
      </c>
    </row>
    <row r="79" customFormat="false" ht="14.4" hidden="false" customHeight="false" outlineLevel="0" collapsed="false">
      <c r="A79" s="0" t="s">
        <v>399</v>
      </c>
      <c r="B79" s="0" t="s">
        <v>420</v>
      </c>
      <c r="C79" s="0" t="s">
        <v>421</v>
      </c>
      <c r="D79" s="0" t="n">
        <v>104</v>
      </c>
      <c r="E79" s="0" t="n">
        <v>36</v>
      </c>
      <c r="F79" s="1" t="n">
        <v>1</v>
      </c>
      <c r="G79" s="11" t="n">
        <v>3744</v>
      </c>
      <c r="H79" s="14" t="s">
        <v>41</v>
      </c>
      <c r="I79" s="1" t="n">
        <v>0.5</v>
      </c>
      <c r="J79" s="1" t="n">
        <v>1.35</v>
      </c>
      <c r="K79" s="1" t="n">
        <v>1.2</v>
      </c>
      <c r="L79" s="12"/>
      <c r="N79" s="4" t="n">
        <v>1</v>
      </c>
      <c r="O79" s="0" t="s">
        <v>422</v>
      </c>
    </row>
    <row r="80" customFormat="false" ht="14.4" hidden="false" customHeight="false" outlineLevel="0" collapsed="false">
      <c r="A80" s="0" t="s">
        <v>399</v>
      </c>
      <c r="B80" s="0" t="s">
        <v>423</v>
      </c>
      <c r="C80" s="0" t="s">
        <v>421</v>
      </c>
      <c r="D80" s="0" t="n">
        <v>104</v>
      </c>
      <c r="E80" s="0" t="n">
        <v>18</v>
      </c>
      <c r="F80" s="1" t="n">
        <v>1</v>
      </c>
      <c r="G80" s="11" t="n">
        <f aca="false">Barrage4[[#This Row],[Base Damage]]*Barrage4[[#This Row],[Total Rounds]]</f>
        <v>1872</v>
      </c>
      <c r="H80" s="14" t="s">
        <v>41</v>
      </c>
      <c r="I80" s="1" t="n">
        <v>0.5</v>
      </c>
      <c r="J80" s="1" t="n">
        <v>1.35</v>
      </c>
      <c r="K80" s="1" t="n">
        <v>1.2</v>
      </c>
      <c r="L80" s="12"/>
      <c r="N80" s="4" t="n">
        <v>1</v>
      </c>
      <c r="O80" s="0" t="s">
        <v>422</v>
      </c>
    </row>
    <row r="81" customFormat="false" ht="14.4" hidden="false" customHeight="false" outlineLevel="0" collapsed="false">
      <c r="A81" s="0" t="s">
        <v>399</v>
      </c>
      <c r="B81" s="0" t="s">
        <v>423</v>
      </c>
      <c r="C81" s="0" t="s">
        <v>421</v>
      </c>
      <c r="D81" s="0" t="n">
        <v>104</v>
      </c>
      <c r="E81" s="0" t="n">
        <v>18</v>
      </c>
      <c r="F81" s="1" t="n">
        <v>1</v>
      </c>
      <c r="G81" s="11" t="n">
        <f aca="false">Barrage4[[#This Row],[Base Damage]]*Barrage4[[#This Row],[Total Rounds]]</f>
        <v>1872</v>
      </c>
      <c r="H81" s="24" t="s">
        <v>18</v>
      </c>
      <c r="I81" s="1" t="n">
        <v>0.5</v>
      </c>
      <c r="J81" s="1" t="n">
        <v>1.35</v>
      </c>
      <c r="K81" s="1" t="n">
        <v>1.2</v>
      </c>
      <c r="L81" s="12"/>
      <c r="N81" s="4" t="n">
        <v>0</v>
      </c>
      <c r="O81" s="0" t="s">
        <v>424</v>
      </c>
    </row>
    <row r="82" customFormat="false" ht="14.4" hidden="false" customHeight="false" outlineLevel="0" collapsed="false">
      <c r="A82" s="0" t="s">
        <v>399</v>
      </c>
      <c r="B82" s="0" t="s">
        <v>425</v>
      </c>
      <c r="C82" s="0" t="s">
        <v>426</v>
      </c>
      <c r="D82" s="0" t="n">
        <v>158</v>
      </c>
      <c r="E82" s="0" t="n">
        <v>13</v>
      </c>
      <c r="F82" s="1" t="n">
        <v>1</v>
      </c>
      <c r="G82" s="11" t="n">
        <v>2054</v>
      </c>
      <c r="H82" s="14" t="s">
        <v>41</v>
      </c>
      <c r="I82" s="1" t="n">
        <v>0.4</v>
      </c>
      <c r="J82" s="1" t="n">
        <v>1.25</v>
      </c>
      <c r="K82" s="1" t="n">
        <v>1.2</v>
      </c>
      <c r="L82" s="12"/>
      <c r="O82" s="0" t="s">
        <v>422</v>
      </c>
    </row>
    <row r="83" customFormat="false" ht="14.4" hidden="false" customHeight="false" outlineLevel="0" collapsed="false">
      <c r="A83" s="0" t="s">
        <v>399</v>
      </c>
      <c r="B83" s="0" t="s">
        <v>427</v>
      </c>
      <c r="C83" s="0" t="s">
        <v>428</v>
      </c>
      <c r="D83" s="0" t="n">
        <v>125</v>
      </c>
      <c r="E83" s="0" t="n">
        <v>44</v>
      </c>
      <c r="F83" s="1" t="n">
        <v>1</v>
      </c>
      <c r="G83" s="11" t="n">
        <v>5500</v>
      </c>
      <c r="H83" s="15" t="s">
        <v>46</v>
      </c>
      <c r="I83" s="1" t="n">
        <v>1.2</v>
      </c>
      <c r="J83" s="1" t="n">
        <v>1</v>
      </c>
      <c r="K83" s="1" t="n">
        <v>0.8</v>
      </c>
      <c r="L83" s="12" t="n">
        <v>0.3</v>
      </c>
      <c r="M83" s="3" t="n">
        <v>1</v>
      </c>
    </row>
    <row r="84" customFormat="false" ht="14.4" hidden="false" customHeight="false" outlineLevel="0" collapsed="false">
      <c r="A84" s="0" t="s">
        <v>399</v>
      </c>
      <c r="B84" s="0" t="s">
        <v>427</v>
      </c>
      <c r="C84" s="0" t="s">
        <v>428</v>
      </c>
      <c r="D84" s="0" t="n">
        <v>125</v>
      </c>
      <c r="E84" s="0" t="n">
        <v>16</v>
      </c>
      <c r="F84" s="1" t="n">
        <v>1</v>
      </c>
      <c r="G84" s="11" t="n">
        <v>2000</v>
      </c>
      <c r="H84" s="15" t="s">
        <v>46</v>
      </c>
      <c r="I84" s="1" t="n">
        <v>0.9</v>
      </c>
      <c r="J84" s="1" t="n">
        <v>1.2</v>
      </c>
      <c r="K84" s="1" t="n">
        <v>0.7</v>
      </c>
      <c r="L84" s="12" t="n">
        <v>0.3</v>
      </c>
      <c r="M84" s="3" t="n">
        <v>1</v>
      </c>
    </row>
    <row r="85" customFormat="false" ht="14.4" hidden="false" customHeight="false" outlineLevel="0" collapsed="false">
      <c r="A85" s="0" t="s">
        <v>399</v>
      </c>
      <c r="B85" s="0" t="s">
        <v>429</v>
      </c>
      <c r="C85" s="0" t="s">
        <v>430</v>
      </c>
      <c r="D85" s="0" t="n">
        <v>239</v>
      </c>
      <c r="E85" s="0" t="n">
        <v>4</v>
      </c>
      <c r="F85" s="1" t="n">
        <v>1.1</v>
      </c>
      <c r="G85" s="11" t="n">
        <f aca="false">Barrage4[[#This Row],[Coefficient]]*Barrage4[[#This Row],[Total Rounds]]*Barrage4[[#This Row],[Base Damage]]</f>
        <v>1051.6</v>
      </c>
      <c r="H85" s="14" t="s">
        <v>41</v>
      </c>
      <c r="I85" s="1" t="n">
        <v>0.65</v>
      </c>
      <c r="J85" s="1" t="n">
        <v>1.35</v>
      </c>
      <c r="K85" s="1" t="n">
        <v>1.15</v>
      </c>
      <c r="L85" s="12"/>
      <c r="O85" s="0" t="s">
        <v>431</v>
      </c>
    </row>
    <row r="86" customFormat="false" ht="14.4" hidden="false" customHeight="false" outlineLevel="0" collapsed="false">
      <c r="A86" s="0" t="s">
        <v>399</v>
      </c>
      <c r="B86" s="0" t="s">
        <v>429</v>
      </c>
      <c r="C86" s="0" t="s">
        <v>430</v>
      </c>
      <c r="D86" s="0" t="n">
        <v>35</v>
      </c>
      <c r="E86" s="0" t="n">
        <v>36</v>
      </c>
      <c r="F86" s="1" t="n">
        <v>1</v>
      </c>
      <c r="G86" s="11" t="n">
        <f aca="false">Barrage4[[#This Row],[Coefficient]]*Barrage4[[#This Row],[Total Rounds]]*Barrage4[[#This Row],[Base Damage]]</f>
        <v>1260</v>
      </c>
      <c r="H86" s="15" t="s">
        <v>46</v>
      </c>
      <c r="I86" s="1" t="n">
        <v>1.2</v>
      </c>
      <c r="J86" s="1" t="n">
        <v>0.8</v>
      </c>
      <c r="K86" s="1" t="n">
        <v>0.6</v>
      </c>
      <c r="L86" s="12" t="n">
        <v>0.01</v>
      </c>
      <c r="M86" s="3" t="n">
        <v>1</v>
      </c>
      <c r="O86" s="0" t="s">
        <v>431</v>
      </c>
    </row>
    <row r="87" customFormat="false" ht="14.4" hidden="false" customHeight="false" outlineLevel="0" collapsed="false">
      <c r="A87" s="0" t="s">
        <v>399</v>
      </c>
      <c r="B87" s="0" t="s">
        <v>432</v>
      </c>
      <c r="C87" s="0" t="s">
        <v>433</v>
      </c>
      <c r="D87" s="0" t="n">
        <v>54</v>
      </c>
      <c r="E87" s="0" t="n">
        <v>10</v>
      </c>
      <c r="F87" s="1" t="n">
        <v>1</v>
      </c>
      <c r="G87" s="11" t="n">
        <f aca="false">Barrage4[[#This Row],[Coefficient]]*Barrage4[[#This Row],[Total Rounds]]*Barrage4[[#This Row],[Base Damage]]</f>
        <v>540</v>
      </c>
      <c r="H87" s="24" t="s">
        <v>18</v>
      </c>
      <c r="I87" s="1" t="n">
        <v>1.2</v>
      </c>
      <c r="J87" s="1" t="n">
        <v>0.8</v>
      </c>
      <c r="K87" s="1" t="n">
        <v>0.8</v>
      </c>
      <c r="L87" s="12"/>
    </row>
    <row r="88" customFormat="false" ht="14.4" hidden="false" customHeight="false" outlineLevel="0" collapsed="false">
      <c r="A88" s="0" t="s">
        <v>399</v>
      </c>
      <c r="B88" s="0" t="s">
        <v>432</v>
      </c>
      <c r="C88" s="0" t="s">
        <v>433</v>
      </c>
      <c r="D88" s="0" t="n">
        <v>54</v>
      </c>
      <c r="E88" s="0" t="n">
        <v>10</v>
      </c>
      <c r="F88" s="1" t="n">
        <v>1</v>
      </c>
      <c r="G88" s="11" t="n">
        <f aca="false">Barrage4[[#This Row],[Coefficient]]*Barrage4[[#This Row],[Total Rounds]]*Barrage4[[#This Row],[Base Damage]]</f>
        <v>540</v>
      </c>
      <c r="H88" s="24" t="s">
        <v>18</v>
      </c>
      <c r="I88" s="1" t="n">
        <v>0.8</v>
      </c>
      <c r="J88" s="1" t="n">
        <v>1.2</v>
      </c>
      <c r="K88" s="1" t="n">
        <v>0.8</v>
      </c>
      <c r="L88" s="12"/>
    </row>
    <row r="89" customFormat="false" ht="14.4" hidden="false" customHeight="false" outlineLevel="0" collapsed="false">
      <c r="A89" s="0" t="s">
        <v>399</v>
      </c>
      <c r="B89" s="0" t="s">
        <v>432</v>
      </c>
      <c r="C89" s="0" t="s">
        <v>433</v>
      </c>
      <c r="D89" s="0" t="n">
        <v>54</v>
      </c>
      <c r="E89" s="0" t="n">
        <v>10</v>
      </c>
      <c r="F89" s="1" t="n">
        <v>1</v>
      </c>
      <c r="G89" s="11" t="n">
        <f aca="false">Barrage4[[#This Row],[Coefficient]]*Barrage4[[#This Row],[Total Rounds]]*Barrage4[[#This Row],[Base Damage]]</f>
        <v>540</v>
      </c>
      <c r="H89" s="24" t="s">
        <v>18</v>
      </c>
      <c r="I89" s="1" t="n">
        <v>0.8</v>
      </c>
      <c r="J89" s="1" t="n">
        <v>0.8</v>
      </c>
      <c r="K89" s="1" t="n">
        <v>1.2</v>
      </c>
      <c r="L89" s="12"/>
    </row>
    <row r="90" customFormat="false" ht="14.4" hidden="false" customHeight="false" outlineLevel="0" collapsed="false">
      <c r="A90" s="0" t="s">
        <v>399</v>
      </c>
      <c r="B90" s="0" t="s">
        <v>434</v>
      </c>
      <c r="C90" s="0" t="s">
        <v>435</v>
      </c>
      <c r="D90" s="0" t="n">
        <v>46</v>
      </c>
      <c r="E90" s="0" t="n">
        <v>48</v>
      </c>
      <c r="F90" s="1" t="n">
        <v>1</v>
      </c>
      <c r="G90" s="11" t="n">
        <f aca="false">Barrage4[[#This Row],[Coefficient]]*Barrage4[[#This Row],[Total Rounds]]*Barrage4[[#This Row],[Base Damage]]</f>
        <v>2208</v>
      </c>
      <c r="H90" s="24" t="s">
        <v>18</v>
      </c>
      <c r="I90" s="1" t="n">
        <v>1</v>
      </c>
      <c r="J90" s="1" t="n">
        <v>1</v>
      </c>
      <c r="K90" s="1" t="n">
        <v>1</v>
      </c>
      <c r="L90" s="12"/>
    </row>
    <row r="91" customFormat="false" ht="14.4" hidden="false" customHeight="false" outlineLevel="0" collapsed="false">
      <c r="A91" s="0" t="s">
        <v>399</v>
      </c>
      <c r="B91" s="0" t="s">
        <v>434</v>
      </c>
      <c r="C91" s="0" t="s">
        <v>435</v>
      </c>
      <c r="D91" s="0" t="n">
        <v>181</v>
      </c>
      <c r="E91" s="0" t="n">
        <v>4</v>
      </c>
      <c r="F91" s="1" t="n">
        <v>1</v>
      </c>
      <c r="G91" s="11" t="n">
        <f aca="false">Barrage4[[#This Row],[Coefficient]]*Barrage4[[#This Row],[Total Rounds]]*Barrage4[[#This Row],[Base Damage]]</f>
        <v>724</v>
      </c>
      <c r="H91" s="19" t="s">
        <v>46</v>
      </c>
      <c r="I91" s="1" t="n">
        <v>1.4</v>
      </c>
      <c r="J91" s="1" t="n">
        <v>1.1</v>
      </c>
      <c r="K91" s="1" t="n">
        <v>0.9</v>
      </c>
      <c r="L91" s="12" t="n">
        <v>0.5</v>
      </c>
      <c r="M91" s="3" t="n">
        <v>4</v>
      </c>
    </row>
    <row r="92" customFormat="false" ht="14.4" hidden="false" customHeight="false" outlineLevel="0" collapsed="false">
      <c r="A92" s="0" t="s">
        <v>399</v>
      </c>
      <c r="B92" s="0" t="s">
        <v>436</v>
      </c>
      <c r="C92" s="0" t="s">
        <v>437</v>
      </c>
      <c r="D92" s="0" t="n">
        <v>62</v>
      </c>
      <c r="E92" s="0" t="n">
        <v>20</v>
      </c>
      <c r="F92" s="1" t="n">
        <v>1</v>
      </c>
      <c r="G92" s="11" t="n">
        <f aca="false">Barrage4[[#This Row],[Coefficient]]*Barrage4[[#This Row],[Total Rounds]]*Barrage4[[#This Row],[Base Damage]]</f>
        <v>1240</v>
      </c>
      <c r="H92" s="14" t="s">
        <v>41</v>
      </c>
      <c r="I92" s="1" t="n">
        <v>1.1</v>
      </c>
      <c r="J92" s="1" t="n">
        <v>0.9</v>
      </c>
      <c r="K92" s="1" t="n">
        <v>0.7</v>
      </c>
      <c r="L92" s="12"/>
    </row>
    <row r="93" customFormat="false" ht="14.4" hidden="false" customHeight="false" outlineLevel="0" collapsed="false">
      <c r="A93" s="0" t="s">
        <v>399</v>
      </c>
      <c r="B93" s="0" t="s">
        <v>436</v>
      </c>
      <c r="C93" s="0" t="s">
        <v>437</v>
      </c>
      <c r="D93" s="0" t="n">
        <v>144</v>
      </c>
      <c r="E93" s="0" t="n">
        <v>6</v>
      </c>
      <c r="F93" s="1" t="n">
        <v>1</v>
      </c>
      <c r="G93" s="11" t="n">
        <f aca="false">Barrage4[[#This Row],[Coefficient]]*Barrage4[[#This Row],[Total Rounds]]*Barrage4[[#This Row],[Base Damage]]</f>
        <v>864</v>
      </c>
      <c r="H93" s="24" t="s">
        <v>69</v>
      </c>
      <c r="I93" s="1" t="n">
        <v>0.8</v>
      </c>
      <c r="J93" s="1" t="n">
        <v>1</v>
      </c>
      <c r="K93" s="1" t="n">
        <v>1.3</v>
      </c>
      <c r="L93" s="12"/>
    </row>
    <row r="94" customFormat="false" ht="14.4" hidden="false" customHeight="false" outlineLevel="0" collapsed="false">
      <c r="A94" s="0" t="s">
        <v>399</v>
      </c>
      <c r="B94" s="0" t="s">
        <v>438</v>
      </c>
      <c r="C94" s="0" t="s">
        <v>439</v>
      </c>
      <c r="D94" s="0" t="n">
        <v>72</v>
      </c>
      <c r="E94" s="0" t="n">
        <v>8</v>
      </c>
      <c r="F94" s="1" t="n">
        <v>1</v>
      </c>
      <c r="G94" s="11" t="n">
        <f aca="false">Barrage4[[#This Row],[Coefficient]]*Barrage4[[#This Row],[Total Rounds]]*Barrage4[[#This Row],[Base Damage]]</f>
        <v>576</v>
      </c>
      <c r="H94" s="24" t="s">
        <v>69</v>
      </c>
      <c r="I94" s="1" t="n">
        <v>0.8</v>
      </c>
      <c r="J94" s="1" t="n">
        <v>1</v>
      </c>
      <c r="K94" s="1" t="n">
        <v>1.3</v>
      </c>
      <c r="L94" s="12"/>
    </row>
    <row r="95" customFormat="false" ht="14.4" hidden="false" customHeight="false" outlineLevel="0" collapsed="false">
      <c r="A95" s="0" t="s">
        <v>399</v>
      </c>
      <c r="B95" s="0" t="s">
        <v>440</v>
      </c>
      <c r="C95" s="0" t="s">
        <v>441</v>
      </c>
      <c r="D95" s="0" t="n">
        <v>110</v>
      </c>
      <c r="E95" s="0" t="n">
        <v>8</v>
      </c>
      <c r="F95" s="1" t="n">
        <v>1</v>
      </c>
      <c r="G95" s="11" t="n">
        <f aca="false">Barrage4[[#This Row],[Coefficient]]*Barrage4[[#This Row],[Total Rounds]]*Barrage4[[#This Row],[Base Damage]]</f>
        <v>880</v>
      </c>
      <c r="H95" s="24" t="s">
        <v>18</v>
      </c>
      <c r="I95" s="1" t="n">
        <v>0.7</v>
      </c>
      <c r="J95" s="1" t="n">
        <v>1</v>
      </c>
      <c r="K95" s="1" t="n">
        <v>0.9</v>
      </c>
      <c r="L95" s="12"/>
    </row>
    <row r="96" customFormat="false" ht="14.4" hidden="false" customHeight="false" outlineLevel="0" collapsed="false">
      <c r="A96" s="0" t="s">
        <v>399</v>
      </c>
      <c r="B96" s="0" t="s">
        <v>440</v>
      </c>
      <c r="C96" s="0" t="s">
        <v>441</v>
      </c>
      <c r="D96" s="0" t="n">
        <v>20</v>
      </c>
      <c r="E96" s="0" t="n">
        <v>14</v>
      </c>
      <c r="F96" s="1" t="n">
        <v>1</v>
      </c>
      <c r="G96" s="11" t="n">
        <f aca="false">Barrage4[[#This Row],[Coefficient]]*Barrage4[[#This Row],[Total Rounds]]*Barrage4[[#This Row],[Base Damage]]</f>
        <v>280</v>
      </c>
      <c r="H96" s="19" t="s">
        <v>46</v>
      </c>
      <c r="I96" s="1" t="n">
        <v>1.2</v>
      </c>
      <c r="J96" s="1" t="n">
        <v>0.6</v>
      </c>
      <c r="K96" s="1" t="n">
        <v>0.6</v>
      </c>
      <c r="L96" s="12" t="n">
        <v>0.01</v>
      </c>
      <c r="M96" s="3" t="n">
        <v>1</v>
      </c>
    </row>
    <row r="97" customFormat="false" ht="14.4" hidden="false" customHeight="false" outlineLevel="0" collapsed="false">
      <c r="A97" s="0" t="s">
        <v>399</v>
      </c>
      <c r="B97" s="0" t="s">
        <v>442</v>
      </c>
      <c r="C97" s="0" t="s">
        <v>443</v>
      </c>
      <c r="D97" s="0" t="n">
        <v>121</v>
      </c>
      <c r="E97" s="0" t="n">
        <v>6</v>
      </c>
      <c r="F97" s="1" t="n">
        <v>1</v>
      </c>
      <c r="G97" s="11" t="n">
        <f aca="false">Barrage4[[#This Row],[Coefficient]]*Barrage4[[#This Row],[Total Rounds]]*Barrage4[[#This Row],[Base Damage]]</f>
        <v>726</v>
      </c>
      <c r="H97" s="24" t="s">
        <v>18</v>
      </c>
      <c r="I97" s="1" t="n">
        <v>0.8</v>
      </c>
      <c r="J97" s="1" t="n">
        <v>1</v>
      </c>
      <c r="K97" s="1" t="n">
        <v>1.3</v>
      </c>
      <c r="L97" s="12"/>
      <c r="O97" s="0" t="s">
        <v>444</v>
      </c>
    </row>
    <row r="98" customFormat="false" ht="14.4" hidden="false" customHeight="false" outlineLevel="0" collapsed="false">
      <c r="A98" s="0" t="s">
        <v>399</v>
      </c>
      <c r="B98" s="0" t="s">
        <v>445</v>
      </c>
      <c r="C98" s="0" t="s">
        <v>443</v>
      </c>
      <c r="D98" s="0" t="n">
        <v>138</v>
      </c>
      <c r="E98" s="0" t="n">
        <v>8</v>
      </c>
      <c r="F98" s="1" t="n">
        <v>1</v>
      </c>
      <c r="G98" s="11" t="n">
        <f aca="false">Barrage4[[#This Row],[Coefficient]]*Barrage4[[#This Row],[Total Rounds]]*Barrage4[[#This Row],[Base Damage]]</f>
        <v>1104</v>
      </c>
      <c r="H98" s="24" t="s">
        <v>18</v>
      </c>
      <c r="I98" s="1" t="n">
        <v>0.8</v>
      </c>
      <c r="J98" s="1" t="n">
        <v>1</v>
      </c>
      <c r="K98" s="1" t="n">
        <v>1.3</v>
      </c>
      <c r="L98" s="12"/>
      <c r="O98" s="0" t="s">
        <v>446</v>
      </c>
    </row>
    <row r="99" customFormat="false" ht="14.4" hidden="false" customHeight="false" outlineLevel="0" collapsed="false">
      <c r="A99" s="0" t="s">
        <v>399</v>
      </c>
      <c r="B99" s="0" t="s">
        <v>442</v>
      </c>
      <c r="C99" s="0" t="s">
        <v>443</v>
      </c>
      <c r="D99" s="0" t="n">
        <v>20</v>
      </c>
      <c r="E99" s="0" t="n">
        <v>16</v>
      </c>
      <c r="F99" s="1" t="n">
        <v>1</v>
      </c>
      <c r="G99" s="11" t="n">
        <f aca="false">Barrage4[[#This Row],[Coefficient]]*Barrage4[[#This Row],[Total Rounds]]*Barrage4[[#This Row],[Base Damage]]</f>
        <v>320</v>
      </c>
      <c r="H99" s="24" t="s">
        <v>18</v>
      </c>
      <c r="I99" s="1" t="n">
        <v>1.2</v>
      </c>
      <c r="J99" s="1" t="n">
        <v>0.6</v>
      </c>
      <c r="K99" s="1" t="n">
        <v>0.6</v>
      </c>
      <c r="L99" s="12"/>
      <c r="O99" s="0" t="s">
        <v>447</v>
      </c>
    </row>
    <row r="100" customFormat="false" ht="14.4" hidden="false" customHeight="false" outlineLevel="0" collapsed="false">
      <c r="A100" s="0" t="s">
        <v>399</v>
      </c>
      <c r="B100" s="0" t="s">
        <v>448</v>
      </c>
      <c r="C100" s="0" t="s">
        <v>449</v>
      </c>
      <c r="D100" s="0" t="n">
        <v>170</v>
      </c>
      <c r="E100" s="0" t="n">
        <v>9</v>
      </c>
      <c r="F100" s="1" t="n">
        <v>1</v>
      </c>
      <c r="G100" s="11" t="n">
        <f aca="false">Barrage4[[#This Row],[Coefficient]]*Barrage4[[#This Row],[Total Rounds]]*Barrage4[[#This Row],[Base Damage]]</f>
        <v>1530</v>
      </c>
      <c r="H100" s="14" t="s">
        <v>41</v>
      </c>
      <c r="I100" s="1" t="n">
        <v>0.5</v>
      </c>
      <c r="J100" s="1" t="n">
        <v>1.2</v>
      </c>
      <c r="K100" s="1" t="n">
        <v>1.15</v>
      </c>
      <c r="L100" s="12"/>
    </row>
    <row r="101" customFormat="false" ht="14.4" hidden="false" customHeight="false" outlineLevel="0" collapsed="false">
      <c r="A101" s="0" t="s">
        <v>399</v>
      </c>
      <c r="B101" s="0" t="s">
        <v>448</v>
      </c>
      <c r="C101" s="0" t="s">
        <v>449</v>
      </c>
      <c r="D101" s="0" t="n">
        <v>20</v>
      </c>
      <c r="E101" s="0" t="n">
        <v>30</v>
      </c>
      <c r="F101" s="1" t="n">
        <v>1</v>
      </c>
      <c r="G101" s="11" t="n">
        <f aca="false">Barrage4[[#This Row],[Coefficient]]*Barrage4[[#This Row],[Total Rounds]]*Barrage4[[#This Row],[Base Damage]]</f>
        <v>600</v>
      </c>
      <c r="H101" s="15" t="s">
        <v>46</v>
      </c>
      <c r="I101" s="1" t="n">
        <v>1.2</v>
      </c>
      <c r="J101" s="1" t="n">
        <v>0.6</v>
      </c>
      <c r="K101" s="1" t="n">
        <v>0.6</v>
      </c>
      <c r="L101" s="12"/>
      <c r="O101" s="0" t="s">
        <v>450</v>
      </c>
    </row>
    <row r="102" customFormat="false" ht="14.4" hidden="false" customHeight="false" outlineLevel="0" collapsed="false">
      <c r="A102" s="0" t="s">
        <v>399</v>
      </c>
      <c r="B102" s="28" t="s">
        <v>451</v>
      </c>
      <c r="C102" s="0" t="s">
        <v>452</v>
      </c>
      <c r="D102" s="0" t="n">
        <v>174</v>
      </c>
      <c r="E102" s="0" t="n">
        <v>6</v>
      </c>
      <c r="F102" s="1" t="n">
        <v>1</v>
      </c>
      <c r="G102" s="11" t="n">
        <f aca="false">Barrage4[[#This Row],[Coefficient]]*Barrage4[[#This Row],[Total Rounds]]*Barrage4[[#This Row],[Base Damage]]</f>
        <v>1044</v>
      </c>
      <c r="H102" s="14" t="s">
        <v>41</v>
      </c>
      <c r="I102" s="1" t="n">
        <v>0.4</v>
      </c>
      <c r="J102" s="1" t="n">
        <v>1.25</v>
      </c>
      <c r="K102" s="1" t="n">
        <v>1.25</v>
      </c>
      <c r="L102" s="12"/>
    </row>
    <row r="103" customFormat="false" ht="14.4" hidden="false" customHeight="false" outlineLevel="0" collapsed="false">
      <c r="A103" s="0" t="s">
        <v>399</v>
      </c>
      <c r="B103" s="28" t="s">
        <v>453</v>
      </c>
      <c r="C103" s="0" t="s">
        <v>452</v>
      </c>
      <c r="D103" s="0" t="n">
        <v>174</v>
      </c>
      <c r="E103" s="0" t="n">
        <v>9</v>
      </c>
      <c r="F103" s="1" t="n">
        <v>1</v>
      </c>
      <c r="G103" s="11" t="n">
        <f aca="false">Barrage4[[#This Row],[Coefficient]]*Barrage4[[#This Row],[Total Rounds]]*Barrage4[[#This Row],[Base Damage]]</f>
        <v>1566</v>
      </c>
      <c r="H103" s="14" t="s">
        <v>41</v>
      </c>
      <c r="I103" s="1" t="n">
        <v>0.4</v>
      </c>
      <c r="J103" s="1" t="n">
        <v>1.25</v>
      </c>
      <c r="K103" s="1" t="n">
        <v>1.25</v>
      </c>
      <c r="L103" s="12"/>
    </row>
    <row r="104" customFormat="false" ht="14.4" hidden="false" customHeight="false" outlineLevel="0" collapsed="false">
      <c r="A104" s="0" t="s">
        <v>399</v>
      </c>
      <c r="B104" s="28" t="s">
        <v>454</v>
      </c>
      <c r="C104" s="0" t="s">
        <v>452</v>
      </c>
      <c r="D104" s="0" t="n">
        <v>20</v>
      </c>
      <c r="E104" s="0" t="n">
        <v>20</v>
      </c>
      <c r="F104" s="1" t="n">
        <v>1</v>
      </c>
      <c r="G104" s="11" t="n">
        <f aca="false">Barrage4[[#This Row],[Coefficient]]*Barrage4[[#This Row],[Total Rounds]]*Barrage4[[#This Row],[Base Damage]]</f>
        <v>400</v>
      </c>
      <c r="H104" s="15" t="s">
        <v>46</v>
      </c>
      <c r="I104" s="1" t="n">
        <v>1.2</v>
      </c>
      <c r="J104" s="1" t="n">
        <v>0.6</v>
      </c>
      <c r="K104" s="1" t="n">
        <v>0.6</v>
      </c>
      <c r="L104" s="12" t="n">
        <v>0.01</v>
      </c>
      <c r="M104" s="3" t="n">
        <v>1</v>
      </c>
    </row>
    <row r="105" customFormat="false" ht="14.4" hidden="false" customHeight="false" outlineLevel="0" collapsed="false">
      <c r="A105" s="0" t="s">
        <v>399</v>
      </c>
      <c r="B105" s="28" t="s">
        <v>455</v>
      </c>
      <c r="C105" s="0" t="s">
        <v>456</v>
      </c>
      <c r="D105" s="0" t="n">
        <v>96</v>
      </c>
      <c r="E105" s="0" t="n">
        <v>6</v>
      </c>
      <c r="F105" s="1" t="n">
        <v>1</v>
      </c>
      <c r="G105" s="11" t="n">
        <f aca="false">Barrage4[[#This Row],[Coefficient]]*Barrage4[[#This Row],[Total Rounds]]*Barrage4[[#This Row],[Base Damage]]</f>
        <v>576</v>
      </c>
      <c r="H105" s="0" t="s">
        <v>69</v>
      </c>
      <c r="I105" s="1" t="n">
        <v>0.8</v>
      </c>
      <c r="J105" s="1" t="n">
        <v>1.1</v>
      </c>
      <c r="K105" s="1" t="n">
        <v>1.3</v>
      </c>
      <c r="L105" s="12"/>
    </row>
    <row r="106" customFormat="false" ht="14.4" hidden="false" customHeight="false" outlineLevel="0" collapsed="false">
      <c r="A106" s="0" t="s">
        <v>399</v>
      </c>
      <c r="B106" s="28" t="s">
        <v>457</v>
      </c>
      <c r="C106" s="0" t="s">
        <v>458</v>
      </c>
      <c r="D106" s="0" t="n">
        <v>140</v>
      </c>
      <c r="E106" s="0" t="n">
        <v>10</v>
      </c>
      <c r="F106" s="1" t="n">
        <v>1</v>
      </c>
      <c r="G106" s="11" t="n">
        <f aca="false">Barrage4[[#This Row],[Coefficient]]*Barrage4[[#This Row],[Total Rounds]]*Barrage4[[#This Row],[Base Damage]]</f>
        <v>1400</v>
      </c>
      <c r="H106" s="15" t="s">
        <v>46</v>
      </c>
      <c r="I106" s="1" t="n">
        <v>1.35</v>
      </c>
      <c r="J106" s="1" t="n">
        <v>0.85</v>
      </c>
      <c r="K106" s="1" t="n">
        <v>0.7</v>
      </c>
      <c r="L106" s="12" t="n">
        <v>0.3</v>
      </c>
      <c r="M106" s="3" t="n">
        <v>1</v>
      </c>
    </row>
    <row r="107" customFormat="false" ht="14.4" hidden="false" customHeight="false" outlineLevel="0" collapsed="false">
      <c r="A107" s="0" t="s">
        <v>399</v>
      </c>
      <c r="B107" s="0" t="s">
        <v>459</v>
      </c>
      <c r="C107" s="0" t="s">
        <v>458</v>
      </c>
      <c r="D107" s="0" t="n">
        <v>30</v>
      </c>
      <c r="E107" s="0" t="n">
        <v>14</v>
      </c>
      <c r="F107" s="1" t="n">
        <v>1</v>
      </c>
      <c r="G107" s="11" t="n">
        <f aca="false">Barrage4[[#This Row],[Coefficient]]*Barrage4[[#This Row],[Total Rounds]]*Barrage4[[#This Row],[Base Damage]]</f>
        <v>420</v>
      </c>
      <c r="H107" s="0" t="s">
        <v>18</v>
      </c>
      <c r="I107" s="1" t="n">
        <v>1</v>
      </c>
      <c r="J107" s="1" t="n">
        <v>0.8</v>
      </c>
      <c r="K107" s="1" t="n">
        <v>0.7</v>
      </c>
      <c r="L107" s="12"/>
    </row>
    <row r="108" customFormat="false" ht="14.4" hidden="false" customHeight="false" outlineLevel="0" collapsed="false">
      <c r="A108" s="0" t="s">
        <v>399</v>
      </c>
      <c r="B108" s="0" t="s">
        <v>460</v>
      </c>
      <c r="C108" s="0" t="s">
        <v>461</v>
      </c>
      <c r="D108" s="0" t="n">
        <v>96</v>
      </c>
      <c r="E108" s="0" t="n">
        <v>4</v>
      </c>
      <c r="F108" s="1" t="n">
        <v>1</v>
      </c>
      <c r="G108" s="11" t="n">
        <f aca="false">Barrage4[[#This Row],[Coefficient]]*Barrage4[[#This Row],[Total Rounds]]*Barrage4[[#This Row],[Base Damage]]</f>
        <v>384</v>
      </c>
      <c r="H108" s="0" t="s">
        <v>69</v>
      </c>
      <c r="I108" s="1" t="n">
        <v>0.8</v>
      </c>
      <c r="J108" s="1" t="n">
        <v>1.1</v>
      </c>
      <c r="K108" s="1" t="n">
        <v>1.3</v>
      </c>
      <c r="L108" s="12"/>
    </row>
    <row r="109" customFormat="false" ht="14.4" hidden="false" customHeight="false" outlineLevel="0" collapsed="false">
      <c r="A109" s="0" t="s">
        <v>399</v>
      </c>
      <c r="B109" s="0" t="s">
        <v>462</v>
      </c>
      <c r="C109" s="0" t="s">
        <v>461</v>
      </c>
      <c r="D109" s="0" t="n">
        <v>130</v>
      </c>
      <c r="E109" s="0" t="n">
        <v>10</v>
      </c>
      <c r="F109" s="1" t="n">
        <v>1</v>
      </c>
      <c r="G109" s="11" t="n">
        <f aca="false">Barrage4[[#This Row],[Coefficient]]*Barrage4[[#This Row],[Total Rounds]]*Barrage4[[#This Row],[Base Damage]]</f>
        <v>1300</v>
      </c>
      <c r="H109" s="0" t="s">
        <v>18</v>
      </c>
      <c r="I109" s="1" t="n">
        <v>0.7</v>
      </c>
      <c r="J109" s="1" t="n">
        <v>1</v>
      </c>
      <c r="K109" s="1" t="n">
        <v>0.9</v>
      </c>
      <c r="L109" s="12"/>
    </row>
    <row r="110" customFormat="false" ht="14.4" hidden="false" customHeight="false" outlineLevel="0" collapsed="false">
      <c r="A110" s="0" t="s">
        <v>399</v>
      </c>
      <c r="B110" s="0" t="s">
        <v>463</v>
      </c>
      <c r="C110" s="0" t="s">
        <v>461</v>
      </c>
      <c r="D110" s="0" t="n">
        <v>20</v>
      </c>
      <c r="E110" s="0" t="n">
        <v>24</v>
      </c>
      <c r="F110" s="1" t="n">
        <v>1</v>
      </c>
      <c r="G110" s="11" t="n">
        <f aca="false">Barrage4[[#This Row],[Coefficient]]*Barrage4[[#This Row],[Total Rounds]]*Barrage4[[#This Row],[Base Damage]]</f>
        <v>480</v>
      </c>
      <c r="H110" s="14" t="s">
        <v>41</v>
      </c>
      <c r="I110" s="1" t="n">
        <v>1</v>
      </c>
      <c r="J110" s="1" t="n">
        <v>0.8</v>
      </c>
      <c r="K110" s="1" t="n">
        <v>0.6</v>
      </c>
      <c r="L110" s="12"/>
    </row>
    <row r="111" customFormat="false" ht="14.4" hidden="false" customHeight="false" outlineLevel="0" collapsed="false">
      <c r="A111" s="0" t="s">
        <v>399</v>
      </c>
      <c r="B111" s="0" t="s">
        <v>464</v>
      </c>
      <c r="C111" s="0" t="s">
        <v>461</v>
      </c>
      <c r="D111" s="0" t="n">
        <v>20</v>
      </c>
      <c r="E111" s="0" t="n">
        <v>36</v>
      </c>
      <c r="F111" s="1" t="n">
        <v>1</v>
      </c>
      <c r="G111" s="11" t="n">
        <f aca="false">Barrage4[[#This Row],[Coefficient]]*Barrage4[[#This Row],[Total Rounds]]*Barrage4[[#This Row],[Base Damage]]</f>
        <v>720</v>
      </c>
      <c r="H111" s="14" t="s">
        <v>41</v>
      </c>
      <c r="I111" s="1" t="n">
        <v>1</v>
      </c>
      <c r="J111" s="1" t="n">
        <v>0.8</v>
      </c>
      <c r="K111" s="1" t="n">
        <v>0.7</v>
      </c>
      <c r="L111" s="12"/>
    </row>
    <row r="112" customFormat="false" ht="14.4" hidden="false" customHeight="false" outlineLevel="0" collapsed="false">
      <c r="A112" s="0" t="s">
        <v>399</v>
      </c>
      <c r="B112" s="0" t="s">
        <v>465</v>
      </c>
      <c r="C112" s="0" t="s">
        <v>466</v>
      </c>
      <c r="D112" s="0" t="n">
        <v>170</v>
      </c>
      <c r="E112" s="0" t="n">
        <v>9</v>
      </c>
      <c r="F112" s="1" t="n">
        <v>1</v>
      </c>
      <c r="G112" s="11" t="n">
        <f aca="false">Barrage4[[#This Row],[Coefficient]]*Barrage4[[#This Row],[Total Rounds]]*Barrage4[[#This Row],[Base Damage]]</f>
        <v>1530</v>
      </c>
      <c r="H112" s="14" t="s">
        <v>41</v>
      </c>
      <c r="I112" s="1" t="n">
        <v>0.4</v>
      </c>
      <c r="J112" s="1" t="n">
        <v>1.2</v>
      </c>
      <c r="K112" s="1" t="n">
        <v>1.25</v>
      </c>
      <c r="L112" s="12"/>
    </row>
    <row r="113" s="13" customFormat="true" ht="14.4" hidden="false" customHeight="true" outlineLevel="0" collapsed="false">
      <c r="A113" s="13" t="s">
        <v>399</v>
      </c>
      <c r="B113" s="13" t="s">
        <v>467</v>
      </c>
      <c r="C113" s="13" t="s">
        <v>466</v>
      </c>
      <c r="D113" s="13" t="n">
        <v>20</v>
      </c>
      <c r="E113" s="13" t="n">
        <v>20</v>
      </c>
      <c r="F113" s="1" t="n">
        <v>1</v>
      </c>
      <c r="G113" s="11" t="n">
        <f aca="false">Barrage4[[#This Row],[Coefficient]]*Barrage4[[#This Row],[Total Rounds]]*Barrage4[[#This Row],[Base Damage]]</f>
        <v>400</v>
      </c>
      <c r="H113" s="15" t="s">
        <v>46</v>
      </c>
      <c r="I113" s="1" t="n">
        <v>1.2</v>
      </c>
      <c r="J113" s="1" t="n">
        <v>0.6</v>
      </c>
      <c r="K113" s="1" t="n">
        <v>0.6</v>
      </c>
      <c r="L113" s="12"/>
      <c r="M113" s="3"/>
      <c r="N113" s="4"/>
    </row>
    <row r="114" customFormat="false" ht="14.4" hidden="false" customHeight="false" outlineLevel="0" collapsed="false">
      <c r="A114" s="0" t="s">
        <v>399</v>
      </c>
      <c r="B114" s="0" t="s">
        <v>468</v>
      </c>
      <c r="C114" s="0" t="s">
        <v>466</v>
      </c>
      <c r="D114" s="0" t="n">
        <v>56</v>
      </c>
      <c r="E114" s="0" t="n">
        <v>9</v>
      </c>
      <c r="F114" s="1" t="n">
        <v>1</v>
      </c>
      <c r="G114" s="11" t="n">
        <f aca="false">Barrage4[[#This Row],[Coefficient]]*Barrage4[[#This Row],[Total Rounds]]*Barrage4[[#This Row],[Base Damage]]</f>
        <v>504</v>
      </c>
      <c r="H114" s="14" t="s">
        <v>469</v>
      </c>
      <c r="I114" s="1" t="n">
        <v>0.8</v>
      </c>
      <c r="J114" s="1" t="n">
        <v>0.9</v>
      </c>
      <c r="K114" s="1" t="n">
        <v>1.1</v>
      </c>
      <c r="L114" s="12"/>
      <c r="O114" s="0" t="s">
        <v>470</v>
      </c>
    </row>
    <row r="115" customFormat="false" ht="14.4" hidden="false" customHeight="false" outlineLevel="0" collapsed="false">
      <c r="A115" s="0" t="s">
        <v>399</v>
      </c>
      <c r="B115" s="0" t="s">
        <v>471</v>
      </c>
      <c r="C115" s="0" t="s">
        <v>472</v>
      </c>
      <c r="D115" s="0" t="n">
        <v>170</v>
      </c>
      <c r="E115" s="0" t="n">
        <v>8</v>
      </c>
      <c r="F115" s="1" t="n">
        <v>1</v>
      </c>
      <c r="G115" s="11" t="n">
        <f aca="false">Barrage4[[#This Row],[Coefficient]]*Barrage4[[#This Row],[Total Rounds]]*Barrage4[[#This Row],[Base Damage]]</f>
        <v>1360</v>
      </c>
      <c r="H115" s="15" t="s">
        <v>46</v>
      </c>
      <c r="I115" s="1" t="n">
        <v>1</v>
      </c>
      <c r="J115" s="1" t="n">
        <v>0.8</v>
      </c>
      <c r="K115" s="1" t="n">
        <v>0.6</v>
      </c>
      <c r="L115" s="12"/>
    </row>
    <row r="116" customFormat="false" ht="14.4" hidden="false" customHeight="false" outlineLevel="0" collapsed="false">
      <c r="A116" s="0" t="s">
        <v>399</v>
      </c>
      <c r="B116" s="0" t="s">
        <v>473</v>
      </c>
      <c r="C116" s="0" t="s">
        <v>472</v>
      </c>
      <c r="D116" s="0" t="n">
        <v>20</v>
      </c>
      <c r="E116" s="0" t="n">
        <v>30</v>
      </c>
      <c r="F116" s="1" t="n">
        <v>1</v>
      </c>
      <c r="G116" s="11" t="n">
        <f aca="false">Barrage4[[#This Row],[Coefficient]]*Barrage4[[#This Row],[Total Rounds]]*Barrage4[[#This Row],[Base Damage]]</f>
        <v>600</v>
      </c>
      <c r="H116" s="15" t="s">
        <v>46</v>
      </c>
      <c r="I116" s="1" t="n">
        <v>1.2</v>
      </c>
      <c r="J116" s="1" t="n">
        <v>0.6</v>
      </c>
      <c r="K116" s="1" t="n">
        <v>0.6</v>
      </c>
      <c r="L116" s="12"/>
    </row>
    <row r="117" customFormat="false" ht="14.4" hidden="false" customHeight="false" outlineLevel="0" collapsed="false">
      <c r="A117" s="0" t="s">
        <v>399</v>
      </c>
      <c r="B117" s="0" t="s">
        <v>474</v>
      </c>
      <c r="C117" s="0" t="s">
        <v>475</v>
      </c>
      <c r="D117" s="0" t="n">
        <v>121</v>
      </c>
      <c r="E117" s="0" t="n">
        <v>10</v>
      </c>
      <c r="F117" s="1" t="n">
        <v>1</v>
      </c>
      <c r="G117" s="11" t="n">
        <f aca="false">Barrage4[[#This Row],[Coefficient]]*Barrage4[[#This Row],[Total Rounds]]*Barrage4[[#This Row],[Base Damage]]</f>
        <v>1210</v>
      </c>
      <c r="H117" s="14" t="s">
        <v>41</v>
      </c>
      <c r="I117" s="1" t="n">
        <v>0.45</v>
      </c>
      <c r="J117" s="1" t="n">
        <v>1.2</v>
      </c>
      <c r="K117" s="1" t="n">
        <v>1.2</v>
      </c>
      <c r="L117" s="25"/>
      <c r="M117" s="26"/>
    </row>
    <row r="118" customFormat="false" ht="14.4" hidden="false" customHeight="false" outlineLevel="0" collapsed="false">
      <c r="A118" s="0" t="s">
        <v>399</v>
      </c>
      <c r="B118" s="0" t="s">
        <v>476</v>
      </c>
      <c r="C118" s="0" t="s">
        <v>475</v>
      </c>
      <c r="D118" s="0" t="n">
        <v>20</v>
      </c>
      <c r="E118" s="0" t="n">
        <v>18</v>
      </c>
      <c r="F118" s="1" t="n">
        <v>1</v>
      </c>
      <c r="G118" s="11" t="n">
        <f aca="false">Barrage4[[#This Row],[Coefficient]]*Barrage4[[#This Row],[Total Rounds]]*Barrage4[[#This Row],[Base Damage]]</f>
        <v>360</v>
      </c>
      <c r="H118" s="14" t="s">
        <v>41</v>
      </c>
      <c r="I118" s="1" t="n">
        <v>0.9</v>
      </c>
      <c r="J118" s="1" t="n">
        <v>0.7</v>
      </c>
      <c r="K118" s="1" t="n">
        <v>0.4</v>
      </c>
      <c r="L118" s="25"/>
      <c r="M118" s="26"/>
    </row>
    <row r="119" customFormat="false" ht="14.4" hidden="false" customHeight="false" outlineLevel="0" collapsed="false">
      <c r="A119" s="0" t="s">
        <v>399</v>
      </c>
      <c r="B119" s="0" t="s">
        <v>477</v>
      </c>
      <c r="C119" s="0" t="s">
        <v>475</v>
      </c>
      <c r="D119" s="0" t="n">
        <v>20</v>
      </c>
      <c r="E119" s="0" t="n">
        <v>36</v>
      </c>
      <c r="F119" s="1" t="n">
        <v>1</v>
      </c>
      <c r="G119" s="11" t="n">
        <f aca="false">Barrage4[[#This Row],[Coefficient]]*Barrage4[[#This Row],[Total Rounds]]*Barrage4[[#This Row],[Base Damage]]</f>
        <v>720</v>
      </c>
      <c r="H119" s="15" t="s">
        <v>46</v>
      </c>
      <c r="I119" s="1" t="n">
        <v>1</v>
      </c>
      <c r="J119" s="1" t="n">
        <v>0.8</v>
      </c>
      <c r="K119" s="1" t="n">
        <v>0.6</v>
      </c>
      <c r="L119" s="25"/>
      <c r="M119" s="26"/>
    </row>
    <row r="120" customFormat="false" ht="14.4" hidden="false" customHeight="false" outlineLevel="0" collapsed="false">
      <c r="A120" s="0" t="s">
        <v>399</v>
      </c>
      <c r="B120" s="0" t="s">
        <v>478</v>
      </c>
      <c r="C120" s="0" t="s">
        <v>475</v>
      </c>
      <c r="D120" s="0" t="n">
        <v>96</v>
      </c>
      <c r="E120" s="0" t="n">
        <v>8</v>
      </c>
      <c r="F120" s="1" t="n">
        <v>1</v>
      </c>
      <c r="G120" s="11" t="n">
        <f aca="false">Barrage4[[#This Row],[Coefficient]]*Barrage4[[#This Row],[Total Rounds]]*Barrage4[[#This Row],[Base Damage]]</f>
        <v>768</v>
      </c>
      <c r="H120" s="0" t="s">
        <v>69</v>
      </c>
      <c r="I120" s="1" t="n">
        <v>0.8</v>
      </c>
      <c r="J120" s="1" t="n">
        <v>1</v>
      </c>
      <c r="K120" s="1" t="n">
        <v>1.3</v>
      </c>
      <c r="L120" s="25"/>
      <c r="M120" s="26"/>
    </row>
    <row r="121" customFormat="false" ht="13.8" hidden="false" customHeight="false" outlineLevel="0" collapsed="false">
      <c r="A121" s="0" t="s">
        <v>399</v>
      </c>
      <c r="B121" s="13" t="s">
        <v>479</v>
      </c>
      <c r="C121" s="0" t="s">
        <v>480</v>
      </c>
      <c r="D121" s="0" t="n">
        <v>86</v>
      </c>
      <c r="E121" s="0" t="n">
        <v>8</v>
      </c>
      <c r="F121" s="1" t="n">
        <v>1</v>
      </c>
      <c r="G121" s="34" t="n">
        <f aca="false">Barrage4[[#This Row],[Coefficient]]*Barrage4[[#This Row],[Total Rounds]]*Barrage4[[#This Row],[Base Damage]]</f>
        <v>688</v>
      </c>
      <c r="H121" s="0" t="s">
        <v>46</v>
      </c>
      <c r="I121" s="1" t="n">
        <v>1.4</v>
      </c>
      <c r="J121" s="1" t="n">
        <v>0.85</v>
      </c>
      <c r="K121" s="1" t="n">
        <v>0.65</v>
      </c>
      <c r="L121" s="25"/>
      <c r="M121" s="26"/>
    </row>
    <row r="122" customFormat="false" ht="14.4" hidden="false" customHeight="false" outlineLevel="0" collapsed="false">
      <c r="A122" s="13" t="s">
        <v>481</v>
      </c>
      <c r="B122" s="13" t="s">
        <v>482</v>
      </c>
      <c r="C122" s="13" t="s">
        <v>483</v>
      </c>
      <c r="D122" s="13" t="n">
        <v>108</v>
      </c>
      <c r="E122" s="13" t="n">
        <v>30</v>
      </c>
      <c r="F122" s="17" t="n">
        <v>1</v>
      </c>
      <c r="G122" s="18" t="n">
        <v>3240</v>
      </c>
      <c r="H122" s="19" t="s">
        <v>46</v>
      </c>
      <c r="I122" s="17" t="n">
        <v>1</v>
      </c>
      <c r="J122" s="17" t="n">
        <v>0.8</v>
      </c>
      <c r="K122" s="17" t="n">
        <v>0.6</v>
      </c>
      <c r="L122" s="20" t="n">
        <v>0.3</v>
      </c>
      <c r="M122" s="21" t="n">
        <v>1</v>
      </c>
      <c r="N122" s="22"/>
      <c r="O122" s="13"/>
    </row>
    <row r="123" customFormat="false" ht="14.4" hidden="false" customHeight="false" outlineLevel="0" collapsed="false">
      <c r="A123" s="13" t="s">
        <v>481</v>
      </c>
      <c r="B123" s="13" t="s">
        <v>482</v>
      </c>
      <c r="C123" s="13" t="s">
        <v>483</v>
      </c>
      <c r="D123" s="0" t="n">
        <v>108</v>
      </c>
      <c r="E123" s="0" t="n">
        <v>22</v>
      </c>
      <c r="F123" s="17" t="n">
        <v>1</v>
      </c>
      <c r="G123" s="11" t="n">
        <v>2376</v>
      </c>
      <c r="H123" s="24" t="s">
        <v>18</v>
      </c>
      <c r="I123" s="1" t="n">
        <v>1</v>
      </c>
      <c r="J123" s="1" t="n">
        <v>0.8</v>
      </c>
      <c r="K123" s="1" t="n">
        <v>0.7</v>
      </c>
      <c r="L123" s="12"/>
    </row>
    <row r="124" s="13" customFormat="true" ht="14.4" hidden="false" customHeight="true" outlineLevel="0" collapsed="false">
      <c r="A124" s="13" t="s">
        <v>481</v>
      </c>
      <c r="B124" s="13" t="s">
        <v>484</v>
      </c>
      <c r="C124" s="13" t="s">
        <v>485</v>
      </c>
      <c r="D124" s="13" t="n">
        <v>72</v>
      </c>
      <c r="E124" s="13" t="n">
        <v>40</v>
      </c>
      <c r="F124" s="17" t="n">
        <v>1</v>
      </c>
      <c r="G124" s="11" t="n">
        <v>2880</v>
      </c>
      <c r="H124" s="15" t="s">
        <v>46</v>
      </c>
      <c r="I124" s="1" t="n">
        <v>0.9</v>
      </c>
      <c r="J124" s="1" t="n">
        <v>1.2</v>
      </c>
      <c r="K124" s="1" t="n">
        <v>0.7</v>
      </c>
      <c r="L124" s="12" t="n">
        <v>0.3</v>
      </c>
      <c r="M124" s="3" t="n">
        <v>1</v>
      </c>
      <c r="N124" s="4"/>
    </row>
    <row r="125" customFormat="false" ht="14.4" hidden="false" customHeight="false" outlineLevel="0" collapsed="false">
      <c r="A125" s="0" t="s">
        <v>481</v>
      </c>
      <c r="B125" s="0" t="s">
        <v>484</v>
      </c>
      <c r="C125" s="0" t="s">
        <v>485</v>
      </c>
      <c r="D125" s="0" t="n">
        <v>108</v>
      </c>
      <c r="E125" s="0" t="n">
        <v>22</v>
      </c>
      <c r="F125" s="17" t="n">
        <v>1</v>
      </c>
      <c r="G125" s="11" t="n">
        <v>2376</v>
      </c>
      <c r="H125" s="24" t="s">
        <v>18</v>
      </c>
      <c r="I125" s="1" t="n">
        <v>1</v>
      </c>
      <c r="J125" s="1" t="n">
        <v>0.8</v>
      </c>
      <c r="K125" s="1" t="n">
        <v>0.7</v>
      </c>
      <c r="L125" s="12"/>
    </row>
    <row r="126" customFormat="false" ht="14.4" hidden="false" customHeight="false" outlineLevel="0" collapsed="false">
      <c r="A126" s="13" t="s">
        <v>486</v>
      </c>
      <c r="B126" s="13" t="s">
        <v>487</v>
      </c>
      <c r="C126" s="13" t="s">
        <v>488</v>
      </c>
      <c r="D126" s="13" t="n">
        <v>235</v>
      </c>
      <c r="E126" s="13" t="n">
        <v>4</v>
      </c>
      <c r="F126" s="17" t="n">
        <v>1</v>
      </c>
      <c r="G126" s="18" t="n">
        <v>940</v>
      </c>
      <c r="H126" s="35" t="s">
        <v>364</v>
      </c>
      <c r="I126" s="17" t="n">
        <v>0.8</v>
      </c>
      <c r="J126" s="17" t="n">
        <v>0.9</v>
      </c>
      <c r="K126" s="17" t="n">
        <v>1.1</v>
      </c>
      <c r="L126" s="20"/>
      <c r="M126" s="21"/>
      <c r="N126" s="22"/>
      <c r="O126" s="13"/>
    </row>
    <row r="127" customFormat="false" ht="14.4" hidden="false" customHeight="false" outlineLevel="0" collapsed="false">
      <c r="A127" s="13" t="s">
        <v>486</v>
      </c>
      <c r="B127" s="0" t="s">
        <v>489</v>
      </c>
      <c r="C127" s="0" t="s">
        <v>490</v>
      </c>
      <c r="D127" s="0" t="n">
        <v>222</v>
      </c>
      <c r="E127" s="0" t="n">
        <v>12</v>
      </c>
      <c r="F127" s="17" t="n">
        <v>1</v>
      </c>
      <c r="G127" s="11" t="n">
        <v>2664</v>
      </c>
      <c r="H127" s="24" t="s">
        <v>364</v>
      </c>
      <c r="I127" s="1" t="n">
        <v>0.8</v>
      </c>
      <c r="J127" s="1" t="n">
        <v>0.9</v>
      </c>
      <c r="K127" s="1" t="n">
        <v>1.1</v>
      </c>
      <c r="L127" s="12"/>
    </row>
    <row r="128" s="13" customFormat="true" ht="14.4" hidden="false" customHeight="true" outlineLevel="0" collapsed="false">
      <c r="A128" s="13" t="s">
        <v>486</v>
      </c>
      <c r="B128" s="13" t="s">
        <v>491</v>
      </c>
      <c r="C128" s="13" t="s">
        <v>492</v>
      </c>
      <c r="D128" s="13" t="n">
        <v>291</v>
      </c>
      <c r="E128" s="13" t="n">
        <v>3</v>
      </c>
      <c r="F128" s="17" t="n">
        <v>1</v>
      </c>
      <c r="G128" s="11" t="n">
        <v>873</v>
      </c>
      <c r="H128" s="24" t="s">
        <v>364</v>
      </c>
      <c r="I128" s="1" t="n">
        <v>0.7</v>
      </c>
      <c r="J128" s="1" t="n">
        <v>1.05</v>
      </c>
      <c r="K128" s="1" t="n">
        <v>1.25</v>
      </c>
      <c r="L128" s="12"/>
      <c r="M128" s="3"/>
      <c r="N128" s="4"/>
      <c r="O128" s="13" t="s">
        <v>493</v>
      </c>
    </row>
    <row r="129" customFormat="false" ht="14.4" hidden="false" customHeight="false" outlineLevel="0" collapsed="false">
      <c r="A129" s="13" t="s">
        <v>486</v>
      </c>
      <c r="B129" s="0" t="s">
        <v>494</v>
      </c>
      <c r="C129" s="0" t="s">
        <v>492</v>
      </c>
      <c r="D129" s="0" t="n">
        <v>111</v>
      </c>
      <c r="E129" s="0" t="n">
        <v>6</v>
      </c>
      <c r="F129" s="17" t="n">
        <v>1</v>
      </c>
      <c r="G129" s="11" t="n">
        <v>666</v>
      </c>
      <c r="H129" s="24" t="s">
        <v>364</v>
      </c>
      <c r="I129" s="1" t="n">
        <v>0.8</v>
      </c>
      <c r="J129" s="1" t="n">
        <v>0.85</v>
      </c>
      <c r="K129" s="1" t="n">
        <v>1</v>
      </c>
      <c r="L129" s="12"/>
      <c r="O129" s="0" t="s">
        <v>493</v>
      </c>
    </row>
    <row r="130" customFormat="false" ht="14.4" hidden="false" customHeight="false" outlineLevel="0" collapsed="false">
      <c r="A130" s="13" t="s">
        <v>486</v>
      </c>
      <c r="B130" s="13" t="s">
        <v>495</v>
      </c>
      <c r="C130" s="13" t="s">
        <v>496</v>
      </c>
      <c r="D130" s="13" t="n">
        <v>360</v>
      </c>
      <c r="E130" s="13" t="n">
        <v>3</v>
      </c>
      <c r="F130" s="17" t="n">
        <v>1</v>
      </c>
      <c r="G130" s="18" t="n">
        <v>1080</v>
      </c>
      <c r="H130" s="35" t="s">
        <v>364</v>
      </c>
      <c r="I130" s="17" t="n">
        <v>0.8</v>
      </c>
      <c r="J130" s="17" t="n">
        <v>0.9</v>
      </c>
      <c r="K130" s="17" t="n">
        <v>1.1</v>
      </c>
      <c r="L130" s="20"/>
      <c r="M130" s="21"/>
      <c r="N130" s="22"/>
      <c r="O130" s="0" t="s">
        <v>493</v>
      </c>
    </row>
    <row r="131" customFormat="false" ht="14.4" hidden="false" customHeight="false" outlineLevel="0" collapsed="false">
      <c r="A131" s="13" t="s">
        <v>486</v>
      </c>
      <c r="B131" s="0" t="s">
        <v>497</v>
      </c>
      <c r="C131" s="0" t="s">
        <v>498</v>
      </c>
      <c r="D131" s="0" t="n">
        <v>70</v>
      </c>
      <c r="E131" s="0" t="n">
        <v>3</v>
      </c>
      <c r="F131" s="17" t="n">
        <v>1</v>
      </c>
      <c r="G131" s="11" t="n">
        <v>210</v>
      </c>
      <c r="H131" s="24" t="s">
        <v>499</v>
      </c>
      <c r="I131" s="17" t="n">
        <v>1</v>
      </c>
      <c r="J131" s="17" t="n">
        <v>0.8</v>
      </c>
      <c r="K131" s="17" t="n">
        <v>0.6</v>
      </c>
      <c r="L131" s="12"/>
      <c r="O131" s="0" t="s">
        <v>500</v>
      </c>
    </row>
    <row r="132" customFormat="false" ht="14.4" hidden="false" customHeight="false" outlineLevel="0" collapsed="false">
      <c r="A132" s="13" t="s">
        <v>486</v>
      </c>
      <c r="B132" s="0" t="s">
        <v>501</v>
      </c>
      <c r="C132" s="0" t="s">
        <v>502</v>
      </c>
      <c r="D132" s="0" t="n">
        <v>120</v>
      </c>
      <c r="E132" s="0" t="n">
        <v>6</v>
      </c>
      <c r="F132" s="17" t="n">
        <v>1.05</v>
      </c>
      <c r="G132" s="11" t="n">
        <v>756</v>
      </c>
      <c r="H132" s="15" t="s">
        <v>46</v>
      </c>
      <c r="I132" s="17" t="n">
        <v>1.15</v>
      </c>
      <c r="J132" s="17" t="n">
        <v>0.9</v>
      </c>
      <c r="K132" s="17" t="n">
        <v>0.7</v>
      </c>
      <c r="L132" s="12" t="n">
        <v>0.08</v>
      </c>
      <c r="M132" s="3" t="n">
        <v>3</v>
      </c>
      <c r="O132" s="0" t="s">
        <v>500</v>
      </c>
    </row>
    <row r="133" customFormat="false" ht="14.4" hidden="false" customHeight="false" outlineLevel="0" collapsed="false">
      <c r="A133" s="13" t="s">
        <v>486</v>
      </c>
      <c r="B133" s="0" t="s">
        <v>503</v>
      </c>
      <c r="C133" s="0" t="s">
        <v>504</v>
      </c>
      <c r="D133" s="0" t="n">
        <v>336</v>
      </c>
      <c r="E133" s="0" t="n">
        <v>2</v>
      </c>
      <c r="F133" s="17" t="n">
        <v>1</v>
      </c>
      <c r="G133" s="11" t="n">
        <v>672</v>
      </c>
      <c r="H133" s="15" t="s">
        <v>505</v>
      </c>
      <c r="I133" s="1" t="n">
        <v>0.7</v>
      </c>
      <c r="J133" s="1" t="n">
        <v>1.05</v>
      </c>
      <c r="K133" s="1" t="n">
        <v>1.25</v>
      </c>
      <c r="L133" s="12" t="n">
        <v>1</v>
      </c>
      <c r="M133" s="3" t="n">
        <v>2</v>
      </c>
      <c r="O133" s="0" t="s">
        <v>506</v>
      </c>
    </row>
    <row r="134" customFormat="false" ht="14.4" hidden="false" customHeight="false" outlineLevel="0" collapsed="false">
      <c r="A134" s="13" t="s">
        <v>486</v>
      </c>
      <c r="B134" s="0" t="s">
        <v>507</v>
      </c>
      <c r="C134" s="0" t="s">
        <v>504</v>
      </c>
      <c r="D134" s="0" t="n">
        <v>121</v>
      </c>
      <c r="E134" s="0" t="n">
        <v>4</v>
      </c>
      <c r="F134" s="17" t="n">
        <v>1</v>
      </c>
      <c r="G134" s="11" t="n">
        <v>484</v>
      </c>
      <c r="H134" s="15" t="s">
        <v>505</v>
      </c>
      <c r="I134" s="1" t="n">
        <v>0.8</v>
      </c>
      <c r="J134" s="1" t="n">
        <v>0.85</v>
      </c>
      <c r="K134" s="1" t="n">
        <v>1</v>
      </c>
      <c r="L134" s="12" t="n">
        <v>1</v>
      </c>
      <c r="M134" s="3" t="n">
        <v>2</v>
      </c>
      <c r="O134" s="0" t="s">
        <v>506</v>
      </c>
    </row>
    <row r="135" customFormat="false" ht="14.4" hidden="false" customHeight="false" outlineLevel="0" collapsed="false">
      <c r="A135" s="13" t="s">
        <v>486</v>
      </c>
      <c r="B135" s="0" t="s">
        <v>508</v>
      </c>
      <c r="C135" s="0" t="s">
        <v>504</v>
      </c>
      <c r="D135" s="0" t="n">
        <v>202</v>
      </c>
      <c r="E135" s="0" t="n">
        <v>4</v>
      </c>
      <c r="F135" s="17" t="n">
        <v>1</v>
      </c>
      <c r="G135" s="11" t="n">
        <v>808</v>
      </c>
      <c r="H135" s="14" t="s">
        <v>509</v>
      </c>
      <c r="I135" s="1" t="n">
        <v>0.8</v>
      </c>
      <c r="J135" s="1" t="n">
        <v>1.1</v>
      </c>
      <c r="K135" s="1" t="n">
        <v>1.3</v>
      </c>
      <c r="L135" s="12" t="n">
        <v>1</v>
      </c>
      <c r="O135" s="0" t="s">
        <v>510</v>
      </c>
    </row>
    <row r="136" customFormat="false" ht="14.4" hidden="false" customHeight="false" outlineLevel="0" collapsed="false">
      <c r="A136" s="13" t="s">
        <v>486</v>
      </c>
      <c r="B136" s="0" t="s">
        <v>511</v>
      </c>
      <c r="C136" s="0" t="s">
        <v>512</v>
      </c>
      <c r="D136" s="0" t="n">
        <v>260</v>
      </c>
      <c r="E136" s="0" t="n">
        <v>24</v>
      </c>
      <c r="F136" s="17" t="n">
        <v>1</v>
      </c>
      <c r="G136" s="11" t="n">
        <v>6240</v>
      </c>
      <c r="H136" s="15" t="s">
        <v>505</v>
      </c>
      <c r="I136" s="1" t="n">
        <v>0.8</v>
      </c>
      <c r="J136" s="1" t="n">
        <v>0.9</v>
      </c>
      <c r="K136" s="1" t="n">
        <v>1.1</v>
      </c>
      <c r="L136" s="12"/>
      <c r="O136" s="0" t="s">
        <v>493</v>
      </c>
    </row>
    <row r="137" customFormat="false" ht="14.4" hidden="false" customHeight="false" outlineLevel="0" collapsed="false">
      <c r="A137" s="13" t="s">
        <v>486</v>
      </c>
      <c r="B137" s="0" t="s">
        <v>511</v>
      </c>
      <c r="C137" s="0" t="s">
        <v>512</v>
      </c>
      <c r="D137" s="0" t="n">
        <v>240</v>
      </c>
      <c r="E137" s="0" t="n">
        <v>18</v>
      </c>
      <c r="F137" s="17" t="n">
        <v>1</v>
      </c>
      <c r="G137" s="11" t="n">
        <v>4320</v>
      </c>
      <c r="H137" s="24" t="s">
        <v>513</v>
      </c>
      <c r="I137" s="1" t="n">
        <v>0.8</v>
      </c>
      <c r="J137" s="1" t="n">
        <v>1</v>
      </c>
      <c r="K137" s="1" t="n">
        <v>1.3</v>
      </c>
      <c r="L137" s="12"/>
    </row>
    <row r="138" customFormat="false" ht="30" hidden="false" customHeight="true" outlineLevel="0" collapsed="false">
      <c r="A138" s="13" t="s">
        <v>486</v>
      </c>
      <c r="B138" s="0" t="s">
        <v>514</v>
      </c>
      <c r="C138" s="0" t="s">
        <v>515</v>
      </c>
      <c r="D138" s="0" t="n">
        <v>301</v>
      </c>
      <c r="E138" s="0" t="n">
        <v>8</v>
      </c>
      <c r="F138" s="1" t="n">
        <v>1</v>
      </c>
      <c r="G138" s="11" t="n">
        <v>2408</v>
      </c>
      <c r="H138" s="14" t="s">
        <v>509</v>
      </c>
      <c r="I138" s="1" t="n">
        <v>0.8</v>
      </c>
      <c r="J138" s="1" t="n">
        <v>1.1</v>
      </c>
      <c r="K138" s="1" t="n">
        <v>1.3</v>
      </c>
      <c r="L138" s="12"/>
      <c r="O138" s="0" t="s">
        <v>516</v>
      </c>
    </row>
    <row r="139" customFormat="false" ht="30" hidden="false" customHeight="true" outlineLevel="0" collapsed="false">
      <c r="A139" s="13" t="s">
        <v>486</v>
      </c>
      <c r="B139" s="0" t="s">
        <v>517</v>
      </c>
      <c r="C139" s="0" t="s">
        <v>518</v>
      </c>
      <c r="D139" s="0" t="n">
        <v>176</v>
      </c>
      <c r="E139" s="0" t="n">
        <v>1</v>
      </c>
      <c r="F139" s="1" t="n">
        <v>2.45</v>
      </c>
      <c r="G139" s="11" t="n">
        <v>431.2</v>
      </c>
      <c r="H139" s="14" t="s">
        <v>519</v>
      </c>
      <c r="I139" s="1" t="n">
        <v>1</v>
      </c>
      <c r="J139" s="1" t="n">
        <v>1</v>
      </c>
      <c r="K139" s="1" t="n">
        <v>1</v>
      </c>
      <c r="L139" s="12"/>
      <c r="N139" s="4" t="s">
        <v>520</v>
      </c>
      <c r="O139" s="0" t="s">
        <v>521</v>
      </c>
    </row>
    <row r="140" customFormat="false" ht="30" hidden="false" customHeight="true" outlineLevel="0" collapsed="false">
      <c r="A140" s="13" t="s">
        <v>486</v>
      </c>
      <c r="B140" s="13" t="s">
        <v>522</v>
      </c>
      <c r="C140" s="6" t="s">
        <v>523</v>
      </c>
      <c r="D140" s="0" t="n">
        <v>172</v>
      </c>
      <c r="E140" s="0" t="n">
        <v>2</v>
      </c>
      <c r="F140" s="1" t="n">
        <v>1</v>
      </c>
      <c r="G140" s="11" t="n">
        <v>344</v>
      </c>
      <c r="H140" s="24" t="s">
        <v>513</v>
      </c>
      <c r="I140" s="1" t="n">
        <v>0.8</v>
      </c>
      <c r="J140" s="1" t="n">
        <v>1.1</v>
      </c>
      <c r="K140" s="1" t="n">
        <v>1.3</v>
      </c>
      <c r="L140" s="12"/>
    </row>
    <row r="141" customFormat="false" ht="28.8" hidden="false" customHeight="false" outlineLevel="0" collapsed="false">
      <c r="A141" s="13" t="s">
        <v>486</v>
      </c>
      <c r="B141" s="13" t="s">
        <v>524</v>
      </c>
      <c r="C141" s="0" t="s">
        <v>525</v>
      </c>
      <c r="D141" s="0" t="n">
        <v>226</v>
      </c>
      <c r="E141" s="0" t="n">
        <v>1</v>
      </c>
      <c r="F141" s="1" t="n">
        <v>1</v>
      </c>
      <c r="G141" s="11" t="n">
        <v>226</v>
      </c>
      <c r="H141" s="24" t="s">
        <v>364</v>
      </c>
      <c r="I141" s="1" t="n">
        <v>0.8</v>
      </c>
      <c r="J141" s="1" t="n">
        <v>0.9</v>
      </c>
      <c r="K141" s="1" t="n">
        <v>1.1</v>
      </c>
      <c r="L141" s="12"/>
      <c r="O141" s="0" t="s">
        <v>493</v>
      </c>
    </row>
    <row r="142" customFormat="false" ht="28.8" hidden="false" customHeight="false" outlineLevel="0" collapsed="false">
      <c r="A142" s="13" t="s">
        <v>486</v>
      </c>
      <c r="B142" s="13" t="s">
        <v>526</v>
      </c>
      <c r="C142" s="0" t="s">
        <v>525</v>
      </c>
      <c r="D142" s="0" t="n">
        <v>96</v>
      </c>
      <c r="E142" s="0" t="n">
        <v>2</v>
      </c>
      <c r="F142" s="1" t="n">
        <v>1</v>
      </c>
      <c r="G142" s="11" t="n">
        <v>192</v>
      </c>
      <c r="H142" s="24" t="s">
        <v>364</v>
      </c>
      <c r="I142" s="1" t="n">
        <v>0.8</v>
      </c>
      <c r="J142" s="1" t="n">
        <v>0.85</v>
      </c>
      <c r="K142" s="1" t="n">
        <v>1</v>
      </c>
      <c r="L142" s="12"/>
      <c r="O142" s="0" t="s">
        <v>493</v>
      </c>
    </row>
    <row r="143" customFormat="false" ht="14.4" hidden="false" customHeight="false" outlineLevel="0" collapsed="false">
      <c r="A143" s="0" t="s">
        <v>486</v>
      </c>
      <c r="B143" s="0" t="s">
        <v>527</v>
      </c>
      <c r="C143" s="0" t="s">
        <v>528</v>
      </c>
      <c r="D143" s="0" t="n">
        <v>222</v>
      </c>
      <c r="E143" s="0" t="n">
        <v>12</v>
      </c>
      <c r="F143" s="1" t="n">
        <v>1</v>
      </c>
      <c r="G143" s="11" t="n">
        <f aca="false">222*12</f>
        <v>2664</v>
      </c>
      <c r="H143" s="0" t="s">
        <v>364</v>
      </c>
      <c r="I143" s="1" t="n">
        <v>0.8</v>
      </c>
      <c r="J143" s="1" t="n">
        <v>0.9</v>
      </c>
      <c r="K143" s="1" t="n">
        <v>1</v>
      </c>
      <c r="L143" s="12"/>
    </row>
    <row r="144" customFormat="false" ht="14.4" hidden="false" customHeight="false" outlineLevel="0" collapsed="false">
      <c r="A144" s="0" t="s">
        <v>486</v>
      </c>
      <c r="B144" s="0" t="s">
        <v>529</v>
      </c>
      <c r="C144" s="0" t="s">
        <v>530</v>
      </c>
      <c r="D144" s="0" t="n">
        <v>121</v>
      </c>
      <c r="E144" s="0" t="n">
        <v>4</v>
      </c>
      <c r="F144" s="1" t="n">
        <v>1</v>
      </c>
      <c r="G144" s="11" t="n">
        <f aca="false">Barrage4[[#This Row],[Base Damage]]*Barrage4[[#This Row],[Total Rounds]]*Barrage4[[#This Row],[Coefficient]]</f>
        <v>484</v>
      </c>
      <c r="H144" s="0" t="s">
        <v>364</v>
      </c>
      <c r="I144" s="1" t="n">
        <v>0.8</v>
      </c>
      <c r="J144" s="1" t="n">
        <v>0.85</v>
      </c>
      <c r="K144" s="1" t="n">
        <v>1</v>
      </c>
      <c r="L144" s="12"/>
      <c r="O144" s="0" t="s">
        <v>500</v>
      </c>
    </row>
    <row r="145" customFormat="false" ht="14.4" hidden="false" customHeight="false" outlineLevel="0" collapsed="false">
      <c r="A145" s="0" t="s">
        <v>486</v>
      </c>
      <c r="B145" s="0" t="s">
        <v>531</v>
      </c>
      <c r="C145" s="0" t="s">
        <v>530</v>
      </c>
      <c r="D145" s="0" t="n">
        <v>456</v>
      </c>
      <c r="E145" s="0" t="n">
        <v>2</v>
      </c>
      <c r="F145" s="1" t="n">
        <v>1</v>
      </c>
      <c r="G145" s="11" t="n">
        <f aca="false">Barrage4[[#This Row],[Base Damage]]*Barrage4[[#This Row],[Total Rounds]]*Barrage4[[#This Row],[Coefficient]]</f>
        <v>912</v>
      </c>
      <c r="H145" s="0" t="s">
        <v>364</v>
      </c>
      <c r="I145" s="1" t="n">
        <v>0.7</v>
      </c>
      <c r="J145" s="1" t="n">
        <v>1.05</v>
      </c>
      <c r="K145" s="1" t="n">
        <v>1.25</v>
      </c>
      <c r="L145" s="12"/>
      <c r="O145" s="0" t="s">
        <v>500</v>
      </c>
    </row>
    <row r="146" customFormat="false" ht="14.4" hidden="false" customHeight="false" outlineLevel="0" collapsed="false">
      <c r="A146" s="0" t="s">
        <v>486</v>
      </c>
      <c r="B146" s="0" t="s">
        <v>532</v>
      </c>
      <c r="C146" s="0" t="s">
        <v>530</v>
      </c>
      <c r="D146" s="0" t="n">
        <v>121</v>
      </c>
      <c r="E146" s="0" t="n">
        <v>4</v>
      </c>
      <c r="F146" s="1" t="n">
        <v>1</v>
      </c>
      <c r="G146" s="11" t="n">
        <f aca="false">Barrage4[[#This Row],[Base Damage]]*Barrage4[[#This Row],[Total Rounds]]*Barrage4[[#This Row],[Coefficient]]</f>
        <v>484</v>
      </c>
      <c r="H146" s="0" t="s">
        <v>364</v>
      </c>
      <c r="I146" s="1" t="n">
        <v>0.8</v>
      </c>
      <c r="J146" s="1" t="n">
        <v>0.85</v>
      </c>
      <c r="K146" s="1" t="n">
        <v>1</v>
      </c>
      <c r="L146" s="12"/>
      <c r="O146" s="0" t="s">
        <v>500</v>
      </c>
    </row>
    <row r="147" customFormat="false" ht="14.4" hidden="false" customHeight="false" outlineLevel="0" collapsed="false">
      <c r="A147" s="0" t="s">
        <v>486</v>
      </c>
      <c r="B147" s="0" t="s">
        <v>533</v>
      </c>
      <c r="C147" s="0" t="s">
        <v>530</v>
      </c>
      <c r="D147" s="0" t="n">
        <v>240</v>
      </c>
      <c r="E147" s="0" t="n">
        <v>6</v>
      </c>
      <c r="F147" s="1" t="n">
        <v>1</v>
      </c>
      <c r="G147" s="11" t="n">
        <f aca="false">Barrage4[[#This Row],[Base Damage]]*Barrage4[[#This Row],[Total Rounds]]*Barrage4[[#This Row],[Coefficient]]</f>
        <v>1440</v>
      </c>
      <c r="H147" s="0" t="s">
        <v>69</v>
      </c>
      <c r="I147" s="1" t="n">
        <v>0.8</v>
      </c>
      <c r="J147" s="1" t="n">
        <v>1.1</v>
      </c>
      <c r="K147" s="1" t="n">
        <v>1.3</v>
      </c>
      <c r="L147" s="12"/>
      <c r="O147" s="0" t="s">
        <v>521</v>
      </c>
    </row>
    <row r="148" customFormat="false" ht="14.4" hidden="false" customHeight="false" outlineLevel="0" collapsed="false">
      <c r="A148" s="0" t="s">
        <v>486</v>
      </c>
      <c r="B148" s="0" t="s">
        <v>534</v>
      </c>
      <c r="C148" s="0" t="s">
        <v>535</v>
      </c>
      <c r="D148" s="0" t="n">
        <v>322</v>
      </c>
      <c r="E148" s="0" t="n">
        <v>3</v>
      </c>
      <c r="F148" s="1" t="n">
        <v>1</v>
      </c>
      <c r="G148" s="11" t="n">
        <f aca="false">Barrage4[[#This Row],[Base Damage]]*Barrage4[[#This Row],[Total Rounds]]*Barrage4[[#This Row],[Coefficient]]</f>
        <v>966</v>
      </c>
      <c r="H148" s="0" t="s">
        <v>364</v>
      </c>
      <c r="I148" s="1" t="n">
        <v>0.8</v>
      </c>
      <c r="J148" s="1" t="n">
        <v>0.85</v>
      </c>
      <c r="K148" s="1" t="n">
        <v>1</v>
      </c>
      <c r="L148" s="12"/>
      <c r="O148" s="0" t="s">
        <v>493</v>
      </c>
    </row>
    <row r="149" customFormat="false" ht="14.4" hidden="false" customHeight="false" outlineLevel="0" collapsed="false">
      <c r="A149" s="0" t="s">
        <v>486</v>
      </c>
      <c r="B149" s="0" t="s">
        <v>536</v>
      </c>
      <c r="C149" s="0" t="s">
        <v>535</v>
      </c>
      <c r="D149" s="0" t="n">
        <v>138</v>
      </c>
      <c r="E149" s="0" t="n">
        <v>6</v>
      </c>
      <c r="F149" s="1" t="n">
        <v>1</v>
      </c>
      <c r="G149" s="11" t="n">
        <f aca="false">Barrage4[[#This Row],[Base Damage]]*Barrage4[[#This Row],[Total Rounds]]*Barrage4[[#This Row],[Coefficient]]</f>
        <v>828</v>
      </c>
      <c r="H149" s="0" t="s">
        <v>364</v>
      </c>
      <c r="I149" s="1" t="n">
        <v>0.8</v>
      </c>
      <c r="J149" s="1" t="n">
        <v>0.95</v>
      </c>
      <c r="K149" s="1" t="n">
        <v>1.15</v>
      </c>
      <c r="L149" s="12"/>
      <c r="O149" s="0" t="s">
        <v>493</v>
      </c>
    </row>
    <row r="150" customFormat="false" ht="14.4" hidden="false" customHeight="false" outlineLevel="0" collapsed="false">
      <c r="A150" s="0" t="s">
        <v>486</v>
      </c>
      <c r="B150" s="0" t="s">
        <v>537</v>
      </c>
      <c r="C150" s="0" t="s">
        <v>538</v>
      </c>
      <c r="D150" s="0" t="n">
        <v>28</v>
      </c>
      <c r="E150" s="0" t="n">
        <v>16</v>
      </c>
      <c r="F150" s="1" t="n">
        <v>1</v>
      </c>
      <c r="G150" s="11" t="n">
        <f aca="false">Barrage4[[#This Row],[Base Damage]]*Barrage4[[#This Row],[Total Rounds]]*Barrage4[[#This Row],[Coefficient]]</f>
        <v>448</v>
      </c>
      <c r="H150" s="14" t="s">
        <v>41</v>
      </c>
      <c r="I150" s="1" t="n">
        <v>1.1</v>
      </c>
      <c r="J150" s="1" t="n">
        <v>0.9</v>
      </c>
      <c r="K150" s="1" t="n">
        <v>0.7</v>
      </c>
      <c r="L150" s="12"/>
    </row>
    <row r="151" customFormat="false" ht="14.4" hidden="false" customHeight="false" outlineLevel="0" collapsed="false">
      <c r="A151" s="0" t="s">
        <v>486</v>
      </c>
      <c r="B151" s="0" t="s">
        <v>537</v>
      </c>
      <c r="C151" s="0" t="s">
        <v>538</v>
      </c>
      <c r="D151" s="0" t="n">
        <v>20</v>
      </c>
      <c r="E151" s="0" t="n">
        <v>24</v>
      </c>
      <c r="F151" s="1" t="n">
        <v>1</v>
      </c>
      <c r="G151" s="11" t="n">
        <f aca="false">Barrage4[[#This Row],[Base Damage]]*Barrage4[[#This Row],[Total Rounds]]*Barrage4[[#This Row],[Coefficient]]</f>
        <v>480</v>
      </c>
      <c r="H151" s="15" t="s">
        <v>46</v>
      </c>
      <c r="I151" s="1" t="n">
        <v>1.2</v>
      </c>
      <c r="J151" s="1" t="n">
        <v>0.6</v>
      </c>
      <c r="K151" s="1" t="n">
        <v>0.6</v>
      </c>
      <c r="L151" s="12"/>
    </row>
    <row r="152" customFormat="false" ht="14.4" hidden="false" customHeight="false" outlineLevel="0" collapsed="false">
      <c r="A152" s="0" t="s">
        <v>486</v>
      </c>
      <c r="B152" s="0" t="s">
        <v>539</v>
      </c>
      <c r="C152" s="0" t="s">
        <v>538</v>
      </c>
      <c r="D152" s="0" t="n">
        <v>31</v>
      </c>
      <c r="E152" s="0" t="n">
        <v>24</v>
      </c>
      <c r="F152" s="1" t="n">
        <v>1</v>
      </c>
      <c r="G152" s="11" t="n">
        <f aca="false">Barrage4[[#This Row],[Base Damage]]*Barrage4[[#This Row],[Total Rounds]]*Barrage4[[#This Row],[Coefficient]]</f>
        <v>744</v>
      </c>
      <c r="H152" s="14" t="s">
        <v>41</v>
      </c>
      <c r="I152" s="1" t="n">
        <v>1.1</v>
      </c>
      <c r="J152" s="1" t="n">
        <v>0.9</v>
      </c>
      <c r="K152" s="1" t="n">
        <v>0.7</v>
      </c>
      <c r="L152" s="12"/>
    </row>
    <row r="153" customFormat="false" ht="14.4" hidden="false" customHeight="false" outlineLevel="0" collapsed="false">
      <c r="A153" s="0" t="s">
        <v>486</v>
      </c>
      <c r="B153" s="0" t="s">
        <v>540</v>
      </c>
      <c r="C153" s="0" t="s">
        <v>541</v>
      </c>
      <c r="D153" s="0" t="n">
        <v>226</v>
      </c>
      <c r="E153" s="0" t="n">
        <v>3</v>
      </c>
      <c r="F153" s="1" t="n">
        <v>1</v>
      </c>
      <c r="G153" s="11" t="n">
        <f aca="false">Barrage4[[#This Row],[Base Damage]]*Barrage4[[#This Row],[Total Rounds]]*Barrage4[[#This Row],[Coefficient]]</f>
        <v>678</v>
      </c>
      <c r="H153" s="0" t="s">
        <v>364</v>
      </c>
      <c r="I153" s="1" t="n">
        <v>0.8</v>
      </c>
      <c r="J153" s="1" t="n">
        <v>0.9</v>
      </c>
      <c r="K153" s="1" t="n">
        <v>1.1</v>
      </c>
      <c r="L153" s="12"/>
      <c r="O153" s="0" t="s">
        <v>493</v>
      </c>
    </row>
    <row r="154" customFormat="false" ht="14.4" hidden="false" customHeight="false" outlineLevel="0" collapsed="false">
      <c r="A154" s="0" t="s">
        <v>486</v>
      </c>
      <c r="B154" s="0" t="s">
        <v>542</v>
      </c>
      <c r="C154" s="0" t="s">
        <v>541</v>
      </c>
      <c r="D154" s="0" t="n">
        <v>96</v>
      </c>
      <c r="E154" s="0" t="n">
        <v>6</v>
      </c>
      <c r="F154" s="1" t="n">
        <v>1</v>
      </c>
      <c r="G154" s="11" t="n">
        <f aca="false">Barrage4[[#This Row],[Base Damage]]*Barrage4[[#This Row],[Total Rounds]]*Barrage4[[#This Row],[Coefficient]]</f>
        <v>576</v>
      </c>
      <c r="H154" s="0" t="s">
        <v>364</v>
      </c>
      <c r="I154" s="1" t="n">
        <v>0.8</v>
      </c>
      <c r="J154" s="1" t="n">
        <v>0.85</v>
      </c>
      <c r="K154" s="1" t="n">
        <v>1</v>
      </c>
      <c r="L154" s="12"/>
      <c r="O154" s="0" t="s">
        <v>493</v>
      </c>
    </row>
    <row r="155" customFormat="false" ht="14.4" hidden="false" customHeight="false" outlineLevel="0" collapsed="false">
      <c r="A155" s="0" t="s">
        <v>486</v>
      </c>
      <c r="B155" s="13" t="s">
        <v>543</v>
      </c>
      <c r="C155" s="0" t="s">
        <v>544</v>
      </c>
      <c r="D155" s="0" t="n">
        <v>240</v>
      </c>
      <c r="E155" s="0" t="n">
        <v>12</v>
      </c>
      <c r="F155" s="1" t="n">
        <v>1</v>
      </c>
      <c r="G155" s="11" t="n">
        <f aca="false">Barrage4[[#This Row],[Base Damage]]*Barrage4[[#This Row],[Total Rounds]]*Barrage4[[#This Row],[Coefficient]]</f>
        <v>2880</v>
      </c>
      <c r="H155" s="0" t="s">
        <v>499</v>
      </c>
      <c r="I155" s="1" t="n">
        <v>0.8</v>
      </c>
      <c r="J155" s="1" t="n">
        <v>1.1</v>
      </c>
      <c r="K155" s="1" t="n">
        <v>1.3</v>
      </c>
      <c r="L155" s="12"/>
      <c r="O155" s="0" t="s">
        <v>510</v>
      </c>
    </row>
    <row r="156" customFormat="false" ht="14.4" hidden="false" customHeight="false" outlineLevel="0" collapsed="false">
      <c r="A156" s="0" t="s">
        <v>486</v>
      </c>
      <c r="B156" s="0" t="s">
        <v>545</v>
      </c>
      <c r="C156" s="0" t="s">
        <v>546</v>
      </c>
      <c r="D156" s="0" t="n">
        <v>226</v>
      </c>
      <c r="E156" s="0" t="n">
        <v>3</v>
      </c>
      <c r="F156" s="1" t="n">
        <v>1</v>
      </c>
      <c r="G156" s="11" t="n">
        <f aca="false">Barrage4[[#This Row],[Base Damage]]*Barrage4[[#This Row],[Total Rounds]]*Barrage4[[#This Row],[Coefficient]]</f>
        <v>678</v>
      </c>
      <c r="H156" s="0" t="s">
        <v>364</v>
      </c>
      <c r="I156" s="1" t="n">
        <v>0.8</v>
      </c>
      <c r="J156" s="1" t="n">
        <v>0.9</v>
      </c>
      <c r="K156" s="1" t="n">
        <v>1.1</v>
      </c>
      <c r="L156" s="12"/>
      <c r="O156" s="0" t="s">
        <v>493</v>
      </c>
    </row>
    <row r="157" customFormat="false" ht="14.4" hidden="false" customHeight="false" outlineLevel="0" collapsed="false">
      <c r="A157" s="0" t="s">
        <v>486</v>
      </c>
      <c r="B157" s="0" t="s">
        <v>547</v>
      </c>
      <c r="C157" s="0" t="s">
        <v>546</v>
      </c>
      <c r="D157" s="0" t="n">
        <v>96</v>
      </c>
      <c r="E157" s="0" t="n">
        <v>6</v>
      </c>
      <c r="F157" s="1" t="n">
        <v>1</v>
      </c>
      <c r="G157" s="11" t="n">
        <f aca="false">Barrage4[[#This Row],[Base Damage]]*Barrage4[[#This Row],[Total Rounds]]*Barrage4[[#This Row],[Coefficient]]</f>
        <v>576</v>
      </c>
      <c r="H157" s="0" t="s">
        <v>364</v>
      </c>
      <c r="I157" s="1" t="n">
        <v>0.8</v>
      </c>
      <c r="J157" s="1" t="n">
        <v>0.85</v>
      </c>
      <c r="K157" s="1" t="n">
        <v>1</v>
      </c>
      <c r="L157" s="12"/>
      <c r="O157" s="0" t="s">
        <v>493</v>
      </c>
    </row>
    <row r="158" customFormat="false" ht="14.4" hidden="false" customHeight="false" outlineLevel="0" collapsed="false">
      <c r="A158" s="0" t="s">
        <v>486</v>
      </c>
      <c r="B158" s="0" t="s">
        <v>548</v>
      </c>
      <c r="C158" s="0" t="s">
        <v>546</v>
      </c>
      <c r="D158" s="0" t="n">
        <v>240</v>
      </c>
      <c r="E158" s="0" t="n">
        <v>6</v>
      </c>
      <c r="F158" s="1" t="n">
        <v>1</v>
      </c>
      <c r="G158" s="11" t="n">
        <f aca="false">Barrage4[[#This Row],[Base Damage]]*Barrage4[[#This Row],[Total Rounds]]*Barrage4[[#This Row],[Coefficient]]</f>
        <v>1440</v>
      </c>
      <c r="H158" s="0" t="s">
        <v>69</v>
      </c>
      <c r="I158" s="1" t="n">
        <v>0.8</v>
      </c>
      <c r="J158" s="1" t="n">
        <v>1</v>
      </c>
      <c r="K158" s="1" t="n">
        <v>1.3</v>
      </c>
      <c r="L158" s="12"/>
    </row>
    <row r="159" customFormat="false" ht="14.4" hidden="false" customHeight="false" outlineLevel="0" collapsed="false">
      <c r="A159" s="0" t="s">
        <v>486</v>
      </c>
      <c r="B159" s="13" t="s">
        <v>549</v>
      </c>
      <c r="C159" s="0" t="s">
        <v>550</v>
      </c>
      <c r="D159" s="0" t="n">
        <v>122</v>
      </c>
      <c r="E159" s="0" t="n">
        <v>15</v>
      </c>
      <c r="F159" s="1" t="n">
        <v>1.18</v>
      </c>
      <c r="G159" s="11" t="n">
        <f aca="false">Barrage4[[#This Row],[Base Damage]]*Barrage4[[#This Row],[Total Rounds]]*Barrage4[[#This Row],[Coefficient]]</f>
        <v>2159.4</v>
      </c>
      <c r="H159" s="15" t="s">
        <v>46</v>
      </c>
      <c r="I159" s="1" t="n">
        <v>1.1</v>
      </c>
      <c r="J159" s="1" t="n">
        <v>1.1</v>
      </c>
      <c r="K159" s="1" t="n">
        <v>1.1</v>
      </c>
      <c r="L159" s="36" t="n">
        <v>0.015</v>
      </c>
      <c r="M159" s="3" t="n">
        <v>1</v>
      </c>
      <c r="O159" s="0" t="s">
        <v>521</v>
      </c>
    </row>
    <row r="160" customFormat="false" ht="14.4" hidden="false" customHeight="false" outlineLevel="0" collapsed="false">
      <c r="A160" s="0" t="s">
        <v>486</v>
      </c>
      <c r="B160" s="0" t="s">
        <v>551</v>
      </c>
      <c r="C160" s="0" t="s">
        <v>552</v>
      </c>
      <c r="D160" s="0" t="n">
        <v>240</v>
      </c>
      <c r="E160" s="0" t="n">
        <v>6</v>
      </c>
      <c r="F160" s="1" t="n">
        <v>1</v>
      </c>
      <c r="G160" s="11" t="n">
        <f aca="false">Barrage4[[#This Row],[Base Damage]]*Barrage4[[#This Row],[Total Rounds]]*Barrage4[[#This Row],[Coefficient]]</f>
        <v>1440</v>
      </c>
      <c r="H160" s="0" t="s">
        <v>69</v>
      </c>
      <c r="I160" s="1" t="n">
        <v>0.8</v>
      </c>
      <c r="J160" s="1" t="n">
        <v>1.1</v>
      </c>
      <c r="K160" s="1" t="n">
        <v>1.3</v>
      </c>
      <c r="L160" s="12"/>
      <c r="O160" s="0" t="s">
        <v>521</v>
      </c>
    </row>
    <row r="161" customFormat="false" ht="14.4" hidden="false" customHeight="false" outlineLevel="0" collapsed="false">
      <c r="A161" s="0" t="s">
        <v>486</v>
      </c>
      <c r="B161" s="0" t="s">
        <v>553</v>
      </c>
      <c r="C161" s="0" t="s">
        <v>552</v>
      </c>
      <c r="D161" s="0" t="n">
        <v>300</v>
      </c>
      <c r="E161" s="0" t="n">
        <v>6</v>
      </c>
      <c r="F161" s="1" t="n">
        <v>1</v>
      </c>
      <c r="G161" s="11" t="n">
        <f aca="false">Barrage4[[#This Row],[Base Damage]]*Barrage4[[#This Row],[Total Rounds]]*Barrage4[[#This Row],[Coefficient]]</f>
        <v>1800</v>
      </c>
      <c r="H161" s="24" t="s">
        <v>364</v>
      </c>
      <c r="I161" s="1" t="n">
        <v>0.8</v>
      </c>
      <c r="J161" s="1" t="n">
        <v>0.9</v>
      </c>
      <c r="K161" s="1" t="n">
        <v>1.1</v>
      </c>
      <c r="L161" s="12"/>
      <c r="O161" s="0" t="s">
        <v>493</v>
      </c>
    </row>
    <row r="162" customFormat="false" ht="14.4" hidden="false" customHeight="false" outlineLevel="0" collapsed="false">
      <c r="A162" s="0" t="s">
        <v>486</v>
      </c>
      <c r="B162" s="0" t="s">
        <v>554</v>
      </c>
      <c r="C162" s="0" t="s">
        <v>555</v>
      </c>
      <c r="D162" s="0" t="n">
        <v>380</v>
      </c>
      <c r="E162" s="0" t="n">
        <v>3</v>
      </c>
      <c r="F162" s="1" t="n">
        <v>1</v>
      </c>
      <c r="G162" s="11" t="n">
        <f aca="false">Barrage4[[#This Row],[Base Damage]]*Barrage4[[#This Row],[Total Rounds]]*Barrage4[[#This Row],[Coefficient]]</f>
        <v>1140</v>
      </c>
      <c r="H162" s="24" t="s">
        <v>364</v>
      </c>
      <c r="I162" s="1" t="n">
        <v>0.7</v>
      </c>
      <c r="J162" s="1" t="n">
        <v>1.05</v>
      </c>
      <c r="K162" s="1" t="n">
        <v>1.25</v>
      </c>
      <c r="L162" s="12"/>
      <c r="O162" s="0" t="s">
        <v>521</v>
      </c>
    </row>
    <row r="163" customFormat="false" ht="14.4" hidden="false" customHeight="false" outlineLevel="0" collapsed="false">
      <c r="A163" s="0" t="s">
        <v>486</v>
      </c>
      <c r="B163" s="0" t="s">
        <v>556</v>
      </c>
      <c r="C163" s="0" t="s">
        <v>555</v>
      </c>
      <c r="D163" s="0" t="n">
        <v>220</v>
      </c>
      <c r="E163" s="0" t="n">
        <v>6</v>
      </c>
      <c r="F163" s="1" t="n">
        <v>1</v>
      </c>
      <c r="G163" s="11" t="n">
        <f aca="false">Barrage4[[#This Row],[Base Damage]]*Barrage4[[#This Row],[Total Rounds]]*Barrage4[[#This Row],[Coefficient]]</f>
        <v>1320</v>
      </c>
      <c r="H163" s="24" t="s">
        <v>364</v>
      </c>
      <c r="I163" s="1" t="n">
        <v>0.8</v>
      </c>
      <c r="J163" s="1" t="n">
        <v>0.9</v>
      </c>
      <c r="K163" s="1" t="n">
        <v>1.1</v>
      </c>
      <c r="L163" s="12"/>
      <c r="O163" s="0" t="s">
        <v>521</v>
      </c>
    </row>
    <row r="164" customFormat="false" ht="14.4" hidden="false" customHeight="false" outlineLevel="0" collapsed="false">
      <c r="A164" s="0" t="s">
        <v>486</v>
      </c>
      <c r="B164" s="0" t="s">
        <v>557</v>
      </c>
      <c r="C164" s="0" t="s">
        <v>558</v>
      </c>
      <c r="D164" s="0" t="n">
        <v>28</v>
      </c>
      <c r="E164" s="0" t="n">
        <v>14</v>
      </c>
      <c r="F164" s="1" t="n">
        <v>1</v>
      </c>
      <c r="G164" s="11" t="n">
        <f aca="false">Barrage4[[#This Row],[Base Damage]]*Barrage4[[#This Row],[Total Rounds]]*Barrage4[[#This Row],[Coefficient]]</f>
        <v>392</v>
      </c>
      <c r="H164" s="14" t="s">
        <v>41</v>
      </c>
      <c r="I164" s="1" t="n">
        <v>0.4</v>
      </c>
      <c r="J164" s="1" t="n">
        <v>1.25</v>
      </c>
      <c r="K164" s="1" t="n">
        <v>1.2</v>
      </c>
      <c r="L164" s="12"/>
    </row>
    <row r="165" customFormat="false" ht="14.4" hidden="false" customHeight="false" outlineLevel="0" collapsed="false">
      <c r="A165" s="0" t="s">
        <v>486</v>
      </c>
      <c r="B165" s="0" t="s">
        <v>559</v>
      </c>
      <c r="C165" s="0" t="s">
        <v>558</v>
      </c>
      <c r="D165" s="0" t="n">
        <v>20</v>
      </c>
      <c r="E165" s="0" t="n">
        <v>44</v>
      </c>
      <c r="F165" s="1" t="n">
        <v>1</v>
      </c>
      <c r="G165" s="11" t="n">
        <f aca="false">Barrage4[[#This Row],[Base Damage]]*Barrage4[[#This Row],[Total Rounds]]*Barrage4[[#This Row],[Coefficient]]</f>
        <v>880</v>
      </c>
      <c r="H165" s="15" t="s">
        <v>46</v>
      </c>
      <c r="I165" s="1" t="n">
        <v>1.2</v>
      </c>
      <c r="J165" s="1" t="n">
        <v>0.6</v>
      </c>
      <c r="K165" s="1" t="n">
        <v>0.6</v>
      </c>
      <c r="L165" s="12"/>
    </row>
    <row r="166" customFormat="false" ht="14.4" hidden="false" customHeight="false" outlineLevel="0" collapsed="false">
      <c r="A166" s="0" t="s">
        <v>486</v>
      </c>
      <c r="B166" s="0" t="s">
        <v>560</v>
      </c>
      <c r="C166" s="0" t="s">
        <v>558</v>
      </c>
      <c r="D166" s="0" t="n">
        <v>96</v>
      </c>
      <c r="E166" s="0" t="n">
        <v>4</v>
      </c>
      <c r="F166" s="1" t="n">
        <v>1</v>
      </c>
      <c r="G166" s="11" t="n">
        <f aca="false">Barrage4[[#This Row],[Base Damage]]*Barrage4[[#This Row],[Total Rounds]]*Barrage4[[#This Row],[Coefficient]]</f>
        <v>384</v>
      </c>
      <c r="H166" s="0" t="s">
        <v>69</v>
      </c>
      <c r="I166" s="1" t="n">
        <v>0.7</v>
      </c>
      <c r="J166" s="1" t="n">
        <v>0.9</v>
      </c>
      <c r="K166" s="1" t="n">
        <v>1.2</v>
      </c>
      <c r="L166" s="12"/>
      <c r="O166" s="0" t="s">
        <v>357</v>
      </c>
    </row>
    <row r="167" customFormat="false" ht="14.4" hidden="false" customHeight="false" outlineLevel="0" collapsed="false">
      <c r="A167" s="0" t="s">
        <v>486</v>
      </c>
      <c r="B167" s="0" t="s">
        <v>561</v>
      </c>
      <c r="C167" s="0" t="s">
        <v>558</v>
      </c>
      <c r="D167" s="0" t="n">
        <v>380</v>
      </c>
      <c r="E167" s="0" t="n">
        <v>6</v>
      </c>
      <c r="F167" s="1" t="n">
        <v>1</v>
      </c>
      <c r="G167" s="11" t="n">
        <f aca="false">Barrage4[[#This Row],[Base Damage]]*Barrage4[[#This Row],[Total Rounds]]*Barrage4[[#This Row],[Coefficient]]</f>
        <v>2280</v>
      </c>
      <c r="H167" s="0" t="s">
        <v>364</v>
      </c>
      <c r="I167" s="1" t="n">
        <v>0.8</v>
      </c>
      <c r="J167" s="1" t="n">
        <v>0.9</v>
      </c>
      <c r="K167" s="1" t="n">
        <v>1.1</v>
      </c>
      <c r="L167" s="12"/>
      <c r="O167" s="0" t="s">
        <v>493</v>
      </c>
    </row>
    <row r="168" customFormat="false" ht="14.4" hidden="false" customHeight="false" outlineLevel="0" collapsed="false">
      <c r="A168" s="0" t="s">
        <v>486</v>
      </c>
      <c r="B168" s="0" t="s">
        <v>562</v>
      </c>
      <c r="C168" s="0" t="s">
        <v>563</v>
      </c>
      <c r="D168" s="0" t="n">
        <v>240</v>
      </c>
      <c r="E168" s="0" t="n">
        <v>6</v>
      </c>
      <c r="F168" s="1" t="n">
        <v>1</v>
      </c>
      <c r="G168" s="11" t="n">
        <f aca="false">Barrage4[[#This Row],[Base Damage]]*Barrage4[[#This Row],[Total Rounds]]*Barrage4[[#This Row],[Coefficient]]</f>
        <v>1440</v>
      </c>
      <c r="H168" s="0" t="s">
        <v>69</v>
      </c>
      <c r="I168" s="1" t="n">
        <v>1</v>
      </c>
      <c r="J168" s="1" t="n">
        <v>0.8</v>
      </c>
      <c r="K168" s="1" t="n">
        <v>0.6</v>
      </c>
      <c r="L168" s="25"/>
      <c r="M168" s="26"/>
      <c r="O168" s="0" t="s">
        <v>521</v>
      </c>
    </row>
    <row r="169" customFormat="false" ht="14.4" hidden="false" customHeight="false" outlineLevel="0" collapsed="false">
      <c r="A169" s="0" t="s">
        <v>486</v>
      </c>
      <c r="B169" s="0" t="s">
        <v>564</v>
      </c>
      <c r="C169" s="0" t="s">
        <v>563</v>
      </c>
      <c r="D169" s="0" t="n">
        <v>96</v>
      </c>
      <c r="E169" s="0" t="n">
        <v>1</v>
      </c>
      <c r="F169" s="1" t="n">
        <v>1</v>
      </c>
      <c r="G169" s="11" t="n">
        <f aca="false">Barrage4[[#This Row],[Base Damage]]*Barrage4[[#This Row],[Total Rounds]]*Barrage4[[#This Row],[Coefficient]]</f>
        <v>96</v>
      </c>
      <c r="H169" s="0" t="s">
        <v>565</v>
      </c>
      <c r="I169" s="1" t="n">
        <v>1</v>
      </c>
      <c r="J169" s="1" t="n">
        <v>1</v>
      </c>
      <c r="K169" s="1" t="n">
        <v>1</v>
      </c>
      <c r="L169" s="25"/>
      <c r="M169" s="26"/>
      <c r="O169" s="0" t="s">
        <v>521</v>
      </c>
    </row>
    <row r="170" customFormat="false" ht="14.4" hidden="false" customHeight="false" outlineLevel="0" collapsed="false">
      <c r="A170" s="0" t="s">
        <v>486</v>
      </c>
      <c r="B170" s="0" t="s">
        <v>566</v>
      </c>
      <c r="C170" s="0" t="s">
        <v>567</v>
      </c>
      <c r="D170" s="0" t="n">
        <v>300</v>
      </c>
      <c r="E170" s="0" t="n">
        <v>4</v>
      </c>
      <c r="F170" s="1" t="n">
        <v>1</v>
      </c>
      <c r="G170" s="11" t="n">
        <f aca="false">Barrage4[[#This Row],[Base Damage]]*Barrage4[[#This Row],[Total Rounds]]*Barrage4[[#This Row],[Coefficient]]</f>
        <v>1200</v>
      </c>
      <c r="H170" s="0" t="s">
        <v>364</v>
      </c>
      <c r="I170" s="1" t="n">
        <v>0.8</v>
      </c>
      <c r="J170" s="1" t="n">
        <v>0.9</v>
      </c>
      <c r="K170" s="1" t="n">
        <v>1.1</v>
      </c>
      <c r="L170" s="25"/>
      <c r="M170" s="26"/>
    </row>
    <row r="171" customFormat="false" ht="14.4" hidden="false" customHeight="false" outlineLevel="0" collapsed="false">
      <c r="A171" s="0" t="s">
        <v>486</v>
      </c>
      <c r="B171" s="0" t="s">
        <v>568</v>
      </c>
      <c r="C171" s="0" t="s">
        <v>567</v>
      </c>
      <c r="D171" s="0" t="n">
        <v>260</v>
      </c>
      <c r="E171" s="0" t="n">
        <v>6</v>
      </c>
      <c r="F171" s="1" t="n">
        <v>1</v>
      </c>
      <c r="G171" s="11" t="n">
        <f aca="false">Barrage4[[#This Row],[Base Damage]]*Barrage4[[#This Row],[Total Rounds]]*Barrage4[[#This Row],[Coefficient]]</f>
        <v>1560</v>
      </c>
      <c r="H171" s="0" t="s">
        <v>69</v>
      </c>
      <c r="I171" s="1" t="n">
        <v>0.8</v>
      </c>
      <c r="J171" s="1" t="n">
        <v>1.1</v>
      </c>
      <c r="K171" s="1" t="n">
        <v>1.3</v>
      </c>
      <c r="L171" s="25"/>
      <c r="M171" s="26"/>
    </row>
    <row r="172" customFormat="false" ht="14.4" hidden="false" customHeight="false" outlineLevel="0" collapsed="false">
      <c r="A172" s="0" t="s">
        <v>486</v>
      </c>
      <c r="B172" s="0" t="s">
        <v>569</v>
      </c>
      <c r="C172" s="0" t="s">
        <v>567</v>
      </c>
      <c r="D172" s="0" t="n">
        <v>20</v>
      </c>
      <c r="E172" s="0" t="n">
        <v>50</v>
      </c>
      <c r="F172" s="1" t="n">
        <v>1</v>
      </c>
      <c r="G172" s="11" t="n">
        <f aca="false">Barrage4[[#This Row],[Base Damage]]*Barrage4[[#This Row],[Total Rounds]]*Barrage4[[#This Row],[Coefficient]]</f>
        <v>1000</v>
      </c>
      <c r="H172" s="0" t="s">
        <v>18</v>
      </c>
      <c r="I172" s="1" t="n">
        <v>1</v>
      </c>
      <c r="J172" s="1" t="n">
        <v>0.8</v>
      </c>
      <c r="K172" s="1" t="n">
        <v>0.6</v>
      </c>
      <c r="L172" s="25"/>
      <c r="M172" s="26"/>
    </row>
    <row r="173" customFormat="false" ht="14.4" hidden="false" customHeight="false" outlineLevel="0" collapsed="false">
      <c r="A173" s="0" t="s">
        <v>570</v>
      </c>
      <c r="B173" s="0" t="s">
        <v>571</v>
      </c>
      <c r="C173" s="0" t="s">
        <v>572</v>
      </c>
      <c r="D173" s="0" t="n">
        <v>202</v>
      </c>
      <c r="E173" s="0" t="n">
        <v>12</v>
      </c>
      <c r="F173" s="1" t="n">
        <v>1</v>
      </c>
      <c r="G173" s="11" t="n">
        <f aca="false">Barrage4[[#This Row],[Base Damage]]*Barrage4[[#This Row],[Total Rounds]]*Barrage4[[#This Row],[Coefficient]]</f>
        <v>2424</v>
      </c>
      <c r="H173" s="24" t="s">
        <v>513</v>
      </c>
      <c r="I173" s="1" t="n">
        <v>0.8</v>
      </c>
      <c r="J173" s="1" t="n">
        <v>1.1</v>
      </c>
      <c r="K173" s="1" t="n">
        <v>1.3</v>
      </c>
      <c r="L173" s="12"/>
    </row>
    <row r="174" customFormat="false" ht="14.4" hidden="false" customHeight="false" outlineLevel="0" collapsed="false">
      <c r="A174" s="0" t="s">
        <v>570</v>
      </c>
      <c r="B174" s="0" t="s">
        <v>573</v>
      </c>
      <c r="C174" s="0" t="s">
        <v>574</v>
      </c>
      <c r="D174" s="0" t="n">
        <v>240</v>
      </c>
      <c r="E174" s="0" t="n">
        <v>9</v>
      </c>
      <c r="F174" s="1" t="n">
        <v>1</v>
      </c>
      <c r="G174" s="11" t="n">
        <f aca="false">Barrage4[[#This Row],[Base Damage]]*Barrage4[[#This Row],[Total Rounds]]*Barrage4[[#This Row],[Coefficient]]</f>
        <v>2160</v>
      </c>
      <c r="H174" s="24" t="s">
        <v>513</v>
      </c>
      <c r="I174" s="1" t="n">
        <v>0.8</v>
      </c>
      <c r="J174" s="1" t="n">
        <v>1.1</v>
      </c>
      <c r="K174" s="1" t="n">
        <v>1.3</v>
      </c>
      <c r="L174" s="12"/>
    </row>
    <row r="175" customFormat="false" ht="14.4" hidden="false" customHeight="false" outlineLevel="0" collapsed="false">
      <c r="A175" s="0" t="s">
        <v>570</v>
      </c>
      <c r="B175" s="0" t="s">
        <v>575</v>
      </c>
      <c r="C175" s="0" t="s">
        <v>576</v>
      </c>
      <c r="D175" s="0" t="n">
        <v>225</v>
      </c>
      <c r="E175" s="0" t="n">
        <v>1</v>
      </c>
      <c r="F175" s="1" t="n">
        <v>2</v>
      </c>
      <c r="G175" s="11" t="n">
        <f aca="false">Barrage4[[#This Row],[Base Damage]]*Barrage4[[#This Row],[Total Rounds]]*Barrage4[[#This Row],[Coefficient]]</f>
        <v>450</v>
      </c>
      <c r="H175" s="14" t="s">
        <v>41</v>
      </c>
      <c r="I175" s="1" t="n">
        <v>1</v>
      </c>
      <c r="J175" s="1" t="n">
        <v>1</v>
      </c>
      <c r="K175" s="1" t="n">
        <v>1</v>
      </c>
      <c r="L175" s="12"/>
      <c r="O175" s="0" t="s">
        <v>521</v>
      </c>
    </row>
    <row r="176" customFormat="false" ht="14.4" hidden="false" customHeight="false" outlineLevel="0" collapsed="false">
      <c r="A176" s="0" t="s">
        <v>570</v>
      </c>
      <c r="B176" s="0" t="s">
        <v>577</v>
      </c>
      <c r="C176" s="0" t="s">
        <v>578</v>
      </c>
      <c r="D176" s="0" t="n">
        <v>332</v>
      </c>
      <c r="E176" s="0" t="n">
        <v>1</v>
      </c>
      <c r="F176" s="1" t="n">
        <v>1</v>
      </c>
      <c r="G176" s="11" t="n">
        <f aca="false">Barrage4[[#This Row],[Base Damage]]*Barrage4[[#This Row],[Total Rounds]]*Barrage4[[#This Row],[Coefficient]]</f>
        <v>332</v>
      </c>
      <c r="H176" s="24" t="s">
        <v>364</v>
      </c>
      <c r="I176" s="1" t="n">
        <v>0.8</v>
      </c>
      <c r="J176" s="1" t="n">
        <v>0.95</v>
      </c>
      <c r="K176" s="1" t="n">
        <v>1.15</v>
      </c>
      <c r="L176" s="12"/>
      <c r="O176" s="0" t="s">
        <v>493</v>
      </c>
    </row>
    <row r="177" customFormat="false" ht="14.4" hidden="false" customHeight="false" outlineLevel="0" collapsed="false">
      <c r="A177" s="0" t="s">
        <v>570</v>
      </c>
      <c r="B177" s="0" t="s">
        <v>579</v>
      </c>
      <c r="C177" s="0" t="s">
        <v>578</v>
      </c>
      <c r="D177" s="0" t="n">
        <v>138</v>
      </c>
      <c r="E177" s="0" t="n">
        <v>2</v>
      </c>
      <c r="F177" s="1" t="n">
        <v>1</v>
      </c>
      <c r="G177" s="11" t="n">
        <f aca="false">Barrage4[[#This Row],[Base Damage]]*Barrage4[[#This Row],[Total Rounds]]*Barrage4[[#This Row],[Coefficient]]</f>
        <v>276</v>
      </c>
      <c r="H177" s="24" t="s">
        <v>364</v>
      </c>
      <c r="I177" s="1" t="n">
        <v>0.8</v>
      </c>
      <c r="J177" s="1" t="n">
        <v>0.85</v>
      </c>
      <c r="K177" s="1" t="n">
        <v>1</v>
      </c>
      <c r="L177" s="12"/>
      <c r="O177" s="0" t="s">
        <v>493</v>
      </c>
    </row>
    <row r="178" customFormat="false" ht="14.4" hidden="false" customHeight="false" outlineLevel="0" collapsed="false">
      <c r="A178" s="0" t="s">
        <v>570</v>
      </c>
      <c r="B178" s="0" t="s">
        <v>580</v>
      </c>
      <c r="C178" s="0" t="s">
        <v>581</v>
      </c>
      <c r="D178" s="0" t="n">
        <v>288</v>
      </c>
      <c r="E178" s="0" t="n">
        <v>6</v>
      </c>
      <c r="F178" s="1" t="n">
        <v>1</v>
      </c>
      <c r="G178" s="11" t="n">
        <f aca="false">Barrage4[[#This Row],[Base Damage]]*Barrage4[[#This Row],[Total Rounds]]*Barrage4[[#This Row],[Coefficient]]</f>
        <v>1728</v>
      </c>
      <c r="H178" s="24" t="s">
        <v>499</v>
      </c>
      <c r="I178" s="1" t="n">
        <v>0.8</v>
      </c>
      <c r="J178" s="1" t="n">
        <v>1.1</v>
      </c>
      <c r="K178" s="1" t="n">
        <v>1.3</v>
      </c>
      <c r="L178" s="12"/>
      <c r="O178" s="0" t="s">
        <v>493</v>
      </c>
    </row>
    <row r="179" customFormat="false" ht="14.4" hidden="false" customHeight="false" outlineLevel="0" collapsed="false">
      <c r="A179" s="0" t="s">
        <v>570</v>
      </c>
      <c r="B179" s="0" t="s">
        <v>582</v>
      </c>
      <c r="C179" s="0" t="s">
        <v>583</v>
      </c>
      <c r="D179" s="0" t="n">
        <v>207</v>
      </c>
      <c r="E179" s="0" t="n">
        <v>3</v>
      </c>
      <c r="F179" s="1" t="n">
        <v>1</v>
      </c>
      <c r="G179" s="11" t="n">
        <f aca="false">Barrage4[[#This Row],[Base Damage]]*Barrage4[[#This Row],[Total Rounds]]*Barrage4[[#This Row],[Coefficient]]</f>
        <v>621</v>
      </c>
      <c r="H179" s="0" t="s">
        <v>69</v>
      </c>
      <c r="I179" s="1" t="n">
        <v>0.8</v>
      </c>
      <c r="J179" s="1" t="n">
        <v>1.1</v>
      </c>
      <c r="K179" s="1" t="n">
        <v>1.3</v>
      </c>
      <c r="L179" s="12"/>
    </row>
    <row r="180" customFormat="false" ht="14.4" hidden="false" customHeight="false" outlineLevel="0" collapsed="false">
      <c r="A180" s="0" t="s">
        <v>570</v>
      </c>
      <c r="B180" s="0" t="s">
        <v>584</v>
      </c>
      <c r="C180" s="0" t="s">
        <v>583</v>
      </c>
      <c r="D180" s="0" t="n">
        <v>207</v>
      </c>
      <c r="E180" s="0" t="n">
        <v>6</v>
      </c>
      <c r="F180" s="1" t="n">
        <v>1</v>
      </c>
      <c r="G180" s="11" t="n">
        <f aca="false">Barrage4[[#This Row],[Base Damage]]*Barrage4[[#This Row],[Total Rounds]]*Barrage4[[#This Row],[Coefficient]]</f>
        <v>1242</v>
      </c>
      <c r="H180" s="0" t="s">
        <v>69</v>
      </c>
      <c r="I180" s="1" t="n">
        <v>0.8</v>
      </c>
      <c r="J180" s="1" t="n">
        <v>1.1</v>
      </c>
      <c r="K180" s="1" t="n">
        <v>1.3</v>
      </c>
      <c r="L180" s="12"/>
    </row>
    <row r="181" customFormat="false" ht="14.4" hidden="false" customHeight="false" outlineLevel="0" collapsed="false">
      <c r="A181" s="0" t="s">
        <v>570</v>
      </c>
      <c r="B181" s="0" t="s">
        <v>585</v>
      </c>
      <c r="C181" s="0" t="s">
        <v>586</v>
      </c>
      <c r="D181" s="0" t="n">
        <v>294</v>
      </c>
      <c r="E181" s="0" t="n">
        <v>1</v>
      </c>
      <c r="F181" s="1" t="n">
        <v>1</v>
      </c>
      <c r="G181" s="11" t="n">
        <f aca="false">Barrage4[[#This Row],[Base Damage]]*Barrage4[[#This Row],[Total Rounds]]*Barrage4[[#This Row],[Coefficient]]</f>
        <v>294</v>
      </c>
      <c r="H181" s="15" t="s">
        <v>505</v>
      </c>
      <c r="I181" s="1" t="n">
        <v>1</v>
      </c>
      <c r="J181" s="1" t="n">
        <v>1</v>
      </c>
      <c r="K181" s="1" t="n">
        <v>1</v>
      </c>
      <c r="L181" s="12" t="n">
        <v>0.5</v>
      </c>
      <c r="M181" s="3" t="n">
        <v>3</v>
      </c>
      <c r="O181" s="0" t="s">
        <v>587</v>
      </c>
    </row>
    <row r="182" customFormat="false" ht="14.4" hidden="false" customHeight="false" outlineLevel="0" collapsed="false">
      <c r="A182" s="0" t="s">
        <v>570</v>
      </c>
      <c r="B182" s="0" t="s">
        <v>585</v>
      </c>
      <c r="C182" s="0" t="s">
        <v>586</v>
      </c>
      <c r="D182" s="0" t="n">
        <v>248</v>
      </c>
      <c r="E182" s="0" t="n">
        <v>3</v>
      </c>
      <c r="F182" s="1" t="n">
        <v>1</v>
      </c>
      <c r="G182" s="11" t="n">
        <f aca="false">Barrage4[[#This Row],[Base Damage]]*Barrage4[[#This Row],[Total Rounds]]*Barrage4[[#This Row],[Coefficient]]</f>
        <v>744</v>
      </c>
      <c r="H182" s="14" t="s">
        <v>588</v>
      </c>
      <c r="I182" s="1" t="n">
        <v>1</v>
      </c>
      <c r="J182" s="1" t="n">
        <v>1</v>
      </c>
      <c r="K182" s="1" t="n">
        <v>1</v>
      </c>
      <c r="L182" s="12"/>
    </row>
    <row r="183" customFormat="false" ht="14.4" hidden="false" customHeight="false" outlineLevel="0" collapsed="false">
      <c r="A183" s="0" t="s">
        <v>570</v>
      </c>
      <c r="B183" s="0" t="s">
        <v>585</v>
      </c>
      <c r="C183" s="0" t="s">
        <v>586</v>
      </c>
      <c r="D183" s="0" t="n">
        <v>72</v>
      </c>
      <c r="E183" s="0" t="n">
        <v>24</v>
      </c>
      <c r="F183" s="1" t="n">
        <v>1</v>
      </c>
      <c r="G183" s="11" t="n">
        <f aca="false">Barrage4[[#This Row],[Base Damage]]*Barrage4[[#This Row],[Total Rounds]]*Barrage4[[#This Row],[Coefficient]]</f>
        <v>1728</v>
      </c>
      <c r="H183" s="0" t="s">
        <v>364</v>
      </c>
      <c r="I183" s="1" t="n">
        <v>1</v>
      </c>
      <c r="J183" s="1" t="n">
        <v>1</v>
      </c>
      <c r="K183" s="1" t="n">
        <v>1</v>
      </c>
      <c r="L183" s="12"/>
    </row>
    <row r="184" customFormat="false" ht="14.4" hidden="false" customHeight="false" outlineLevel="0" collapsed="false">
      <c r="A184" s="0" t="s">
        <v>570</v>
      </c>
      <c r="B184" s="0" t="s">
        <v>589</v>
      </c>
      <c r="C184" s="0" t="s">
        <v>590</v>
      </c>
      <c r="D184" s="0" t="n">
        <v>380</v>
      </c>
      <c r="E184" s="0" t="n">
        <v>6</v>
      </c>
      <c r="F184" s="1" t="n">
        <v>1</v>
      </c>
      <c r="G184" s="11" t="n">
        <f aca="false">Barrage4[[#This Row],[Base Damage]]*Barrage4[[#This Row],[Total Rounds]]*Barrage4[[#This Row],[Coefficient]]</f>
        <v>2280</v>
      </c>
      <c r="H184" s="0" t="s">
        <v>364</v>
      </c>
      <c r="I184" s="1" t="n">
        <v>0.8</v>
      </c>
      <c r="J184" s="1" t="n">
        <v>0.9</v>
      </c>
      <c r="K184" s="1" t="n">
        <v>1.1</v>
      </c>
      <c r="L184" s="12"/>
      <c r="M184" s="29"/>
    </row>
    <row r="185" customFormat="false" ht="14.4" hidden="false" customHeight="false" outlineLevel="0" collapsed="false">
      <c r="A185" s="0" t="s">
        <v>570</v>
      </c>
      <c r="B185" s="13" t="s">
        <v>591</v>
      </c>
      <c r="C185" s="0" t="s">
        <v>592</v>
      </c>
      <c r="D185" s="0" t="n">
        <v>245</v>
      </c>
      <c r="E185" s="0" t="n">
        <v>1</v>
      </c>
      <c r="F185" s="1" t="n">
        <v>1</v>
      </c>
      <c r="G185" s="11" t="n">
        <f aca="false">Barrage4[[#This Row],[Base Damage]]*Barrage4[[#This Row],[Total Rounds]]*Barrage4[[#This Row],[Coefficient]]</f>
        <v>245</v>
      </c>
      <c r="H185" s="0" t="s">
        <v>593</v>
      </c>
      <c r="I185" s="1" t="n">
        <v>1</v>
      </c>
      <c r="J185" s="1" t="n">
        <v>1</v>
      </c>
      <c r="K185" s="1" t="n">
        <v>1</v>
      </c>
      <c r="L185" s="12"/>
      <c r="M185" s="29"/>
      <c r="O185" s="0" t="s">
        <v>594</v>
      </c>
    </row>
    <row r="186" customFormat="false" ht="14.4" hidden="false" customHeight="false" outlineLevel="0" collapsed="false">
      <c r="A186" s="0" t="s">
        <v>570</v>
      </c>
      <c r="B186" s="0" t="s">
        <v>595</v>
      </c>
      <c r="C186" s="0" t="s">
        <v>596</v>
      </c>
      <c r="D186" s="0" t="n">
        <v>360</v>
      </c>
      <c r="E186" s="0" t="n">
        <v>1</v>
      </c>
      <c r="F186" s="1" t="n">
        <v>1</v>
      </c>
      <c r="G186" s="11" t="n">
        <f aca="false">Barrage4[[#This Row],[Base Damage]]*Barrage4[[#This Row],[Total Rounds]]*Barrage4[[#This Row],[Coefficient]]</f>
        <v>360</v>
      </c>
      <c r="H186" s="0" t="s">
        <v>364</v>
      </c>
      <c r="I186" s="1" t="n">
        <v>0.8</v>
      </c>
      <c r="J186" s="1" t="n">
        <v>0.9</v>
      </c>
      <c r="K186" s="1" t="n">
        <v>1.1</v>
      </c>
      <c r="L186" s="25"/>
      <c r="M186" s="31"/>
    </row>
    <row r="187" customFormat="false" ht="14.4" hidden="false" customHeight="false" outlineLevel="0" collapsed="false">
      <c r="A187" s="0" t="s">
        <v>570</v>
      </c>
      <c r="B187" s="0" t="s">
        <v>597</v>
      </c>
      <c r="C187" s="0" t="s">
        <v>596</v>
      </c>
      <c r="D187" s="0" t="n">
        <v>240</v>
      </c>
      <c r="E187" s="0" t="n">
        <v>2</v>
      </c>
      <c r="F187" s="1" t="n">
        <v>1</v>
      </c>
      <c r="G187" s="11" t="n">
        <f aca="false">Barrage4[[#This Row],[Base Damage]]*Barrage4[[#This Row],[Total Rounds]]*Barrage4[[#This Row],[Coefficient]]</f>
        <v>480</v>
      </c>
      <c r="H187" s="0" t="s">
        <v>69</v>
      </c>
      <c r="I187" s="1" t="n">
        <v>0.8</v>
      </c>
      <c r="J187" s="1" t="n">
        <v>1.1</v>
      </c>
      <c r="K187" s="1" t="n">
        <v>1.3</v>
      </c>
      <c r="L187" s="25"/>
      <c r="M187" s="31"/>
    </row>
    <row r="188" customFormat="false" ht="14.4" hidden="false" customHeight="false" outlineLevel="0" collapsed="false">
      <c r="A188" s="0" t="s">
        <v>570</v>
      </c>
      <c r="B188" s="0" t="s">
        <v>598</v>
      </c>
      <c r="C188" s="0" t="s">
        <v>596</v>
      </c>
      <c r="D188" s="0" t="n">
        <v>360</v>
      </c>
      <c r="E188" s="0" t="n">
        <v>2</v>
      </c>
      <c r="F188" s="1" t="n">
        <v>1</v>
      </c>
      <c r="G188" s="11" t="n">
        <f aca="false">Barrage4[[#This Row],[Base Damage]]*Barrage4[[#This Row],[Total Rounds]]*Barrage4[[#This Row],[Coefficient]]</f>
        <v>720</v>
      </c>
      <c r="H188" s="0" t="s">
        <v>364</v>
      </c>
      <c r="I188" s="1" t="n">
        <v>0.8</v>
      </c>
      <c r="J188" s="1" t="n">
        <v>0.9</v>
      </c>
      <c r="K188" s="1" t="n">
        <v>1.1</v>
      </c>
      <c r="L188" s="25"/>
      <c r="M188" s="31"/>
    </row>
    <row r="189" customFormat="false" ht="14.4" hidden="false" customHeight="false" outlineLevel="0" collapsed="false">
      <c r="A189" s="0" t="s">
        <v>570</v>
      </c>
      <c r="B189" s="0" t="s">
        <v>599</v>
      </c>
      <c r="C189" s="0" t="s">
        <v>596</v>
      </c>
      <c r="D189" s="0" t="n">
        <v>240</v>
      </c>
      <c r="E189" s="0" t="n">
        <v>4</v>
      </c>
      <c r="F189" s="1" t="n">
        <v>1</v>
      </c>
      <c r="G189" s="11" t="n">
        <f aca="false">Barrage4[[#This Row],[Base Damage]]*Barrage4[[#This Row],[Total Rounds]]*Barrage4[[#This Row],[Coefficient]]</f>
        <v>960</v>
      </c>
      <c r="H189" s="0" t="s">
        <v>69</v>
      </c>
      <c r="I189" s="1" t="n">
        <v>0.8</v>
      </c>
      <c r="J189" s="1" t="n">
        <v>1.1</v>
      </c>
      <c r="K189" s="1" t="n">
        <v>1.3</v>
      </c>
      <c r="L189" s="25"/>
      <c r="M189" s="31"/>
    </row>
    <row r="190" customFormat="false" ht="14.4" hidden="false" customHeight="false" outlineLevel="0" collapsed="false">
      <c r="A190" s="0" t="s">
        <v>600</v>
      </c>
      <c r="B190" s="0" t="s">
        <v>601</v>
      </c>
      <c r="C190" s="0" t="s">
        <v>602</v>
      </c>
      <c r="D190" s="0" t="n">
        <v>173</v>
      </c>
      <c r="E190" s="0" t="n">
        <v>15</v>
      </c>
      <c r="F190" s="1" t="n">
        <v>1</v>
      </c>
      <c r="G190" s="11" t="n">
        <f aca="false">Barrage4[[#This Row],[Base Damage]]*Barrage4[[#This Row],[Total Rounds]]*Barrage4[[#This Row],[Coefficient]]</f>
        <v>2595</v>
      </c>
      <c r="H190" s="0" t="s">
        <v>364</v>
      </c>
      <c r="I190" s="1" t="n">
        <v>0.8</v>
      </c>
      <c r="J190" s="1" t="n">
        <v>0.85</v>
      </c>
      <c r="K190" s="1" t="n">
        <v>1</v>
      </c>
      <c r="L190" s="12"/>
      <c r="O190" s="0" t="s">
        <v>493</v>
      </c>
    </row>
    <row r="191" customFormat="false" ht="14.4" hidden="false" customHeight="false" outlineLevel="0" collapsed="false">
      <c r="A191" s="0" t="s">
        <v>600</v>
      </c>
      <c r="B191" s="0" t="s">
        <v>603</v>
      </c>
      <c r="C191" s="0" t="s">
        <v>604</v>
      </c>
      <c r="D191" s="0" t="n">
        <v>100</v>
      </c>
      <c r="E191" s="0" t="n">
        <v>8</v>
      </c>
      <c r="F191" s="1" t="n">
        <v>1</v>
      </c>
      <c r="G191" s="11" t="n">
        <v>800</v>
      </c>
      <c r="H191" s="15" t="s">
        <v>46</v>
      </c>
      <c r="I191" s="1" t="n">
        <v>1.4</v>
      </c>
      <c r="J191" s="1" t="n">
        <v>1.1</v>
      </c>
      <c r="K191" s="1" t="n">
        <v>0.9</v>
      </c>
      <c r="L191" s="12"/>
    </row>
    <row r="192" customFormat="false" ht="14.4" hidden="false" customHeight="false" outlineLevel="0" collapsed="false">
      <c r="A192" s="0" t="s">
        <v>600</v>
      </c>
      <c r="B192" s="0" t="s">
        <v>605</v>
      </c>
      <c r="C192" s="0" t="s">
        <v>606</v>
      </c>
      <c r="D192" s="0" t="n">
        <v>332</v>
      </c>
      <c r="E192" s="0" t="n">
        <v>2</v>
      </c>
      <c r="F192" s="1" t="n">
        <v>1</v>
      </c>
      <c r="G192" s="11" t="n">
        <f aca="false">Barrage4[[#This Row],[Base Damage]]*Barrage4[[#This Row],[Total Rounds]]</f>
        <v>664</v>
      </c>
      <c r="H192" s="24" t="s">
        <v>364</v>
      </c>
      <c r="I192" s="1" t="n">
        <v>0.8</v>
      </c>
      <c r="J192" s="1" t="n">
        <v>0.95</v>
      </c>
      <c r="K192" s="1" t="n">
        <v>1.15</v>
      </c>
      <c r="L192" s="12"/>
      <c r="O192" s="0" t="s">
        <v>493</v>
      </c>
    </row>
    <row r="193" customFormat="false" ht="14.4" hidden="false" customHeight="false" outlineLevel="0" collapsed="false">
      <c r="A193" s="0" t="s">
        <v>600</v>
      </c>
      <c r="B193" s="0" t="s">
        <v>607</v>
      </c>
      <c r="C193" s="0" t="s">
        <v>606</v>
      </c>
      <c r="D193" s="0" t="n">
        <v>276</v>
      </c>
      <c r="E193" s="0" t="n">
        <v>2</v>
      </c>
      <c r="F193" s="1" t="n">
        <v>1</v>
      </c>
      <c r="G193" s="11" t="n">
        <f aca="false">Barrage4[[#This Row],[Base Damage]]*Barrage4[[#This Row],[Total Rounds]]</f>
        <v>552</v>
      </c>
      <c r="H193" s="24" t="s">
        <v>364</v>
      </c>
      <c r="I193" s="1" t="n">
        <v>0.8</v>
      </c>
      <c r="J193" s="1" t="n">
        <v>0.85</v>
      </c>
      <c r="K193" s="1" t="n">
        <v>1</v>
      </c>
      <c r="L193" s="12"/>
      <c r="O193" s="0" t="s">
        <v>493</v>
      </c>
    </row>
    <row r="194" customFormat="false" ht="14.4" hidden="false" customHeight="false" outlineLevel="0" collapsed="false">
      <c r="A194" s="0" t="s">
        <v>274</v>
      </c>
      <c r="B194" s="0" t="s">
        <v>608</v>
      </c>
      <c r="C194" s="0" t="s">
        <v>609</v>
      </c>
      <c r="D194" s="0" t="n">
        <v>50</v>
      </c>
      <c r="E194" s="0" t="n">
        <v>7</v>
      </c>
      <c r="F194" s="1" t="n">
        <v>1</v>
      </c>
      <c r="G194" s="11" t="n">
        <v>350</v>
      </c>
      <c r="H194" s="24" t="s">
        <v>69</v>
      </c>
      <c r="I194" s="1" t="n">
        <v>0.8</v>
      </c>
      <c r="J194" s="1" t="n">
        <v>1</v>
      </c>
      <c r="K194" s="1" t="n">
        <v>1.3</v>
      </c>
    </row>
    <row r="195" customFormat="false" ht="14.4" hidden="false" customHeight="false" outlineLevel="0" collapsed="false">
      <c r="A195" s="0" t="s">
        <v>274</v>
      </c>
      <c r="B195" s="0" t="s">
        <v>610</v>
      </c>
      <c r="C195" s="0" t="s">
        <v>278</v>
      </c>
      <c r="D195" s="0" t="n">
        <v>48</v>
      </c>
      <c r="E195" s="0" t="n">
        <v>6</v>
      </c>
      <c r="F195" s="1" t="n">
        <v>1</v>
      </c>
      <c r="G195" s="11" t="n">
        <v>288</v>
      </c>
      <c r="H195" s="14" t="s">
        <v>611</v>
      </c>
      <c r="I195" s="1" t="n">
        <v>0.8</v>
      </c>
      <c r="J195" s="1" t="n">
        <v>1</v>
      </c>
      <c r="K195" s="1" t="n">
        <v>1.3</v>
      </c>
      <c r="O195" s="0" t="s">
        <v>612</v>
      </c>
    </row>
    <row r="196" customFormat="false" ht="14.4" hidden="false" customHeight="false" outlineLevel="0" collapsed="false">
      <c r="A196" s="0" t="s">
        <v>274</v>
      </c>
      <c r="B196" s="0" t="s">
        <v>613</v>
      </c>
      <c r="C196" s="0" t="s">
        <v>614</v>
      </c>
      <c r="D196" s="0" t="n">
        <v>40</v>
      </c>
      <c r="E196" s="0" t="n">
        <v>6</v>
      </c>
      <c r="F196" s="1" t="n">
        <v>1</v>
      </c>
      <c r="G196" s="11" t="n">
        <v>240</v>
      </c>
      <c r="H196" s="15" t="s">
        <v>615</v>
      </c>
      <c r="I196" s="1" t="n">
        <v>0.8</v>
      </c>
      <c r="J196" s="1" t="n">
        <v>1</v>
      </c>
      <c r="K196" s="1" t="n">
        <v>1.3</v>
      </c>
      <c r="L196" s="12" t="n">
        <v>0.7</v>
      </c>
      <c r="M196" s="3" t="n">
        <v>2</v>
      </c>
      <c r="O196" s="0" t="s">
        <v>616</v>
      </c>
    </row>
    <row r="197" customFormat="false" ht="14.4" hidden="false" customHeight="false" outlineLevel="0" collapsed="false">
      <c r="A197" s="0" t="s">
        <v>274</v>
      </c>
      <c r="B197" s="0" t="s">
        <v>617</v>
      </c>
      <c r="C197" s="0" t="s">
        <v>298</v>
      </c>
      <c r="D197" s="0" t="n">
        <v>60</v>
      </c>
      <c r="E197" s="0" t="n">
        <v>10</v>
      </c>
      <c r="F197" s="1" t="n">
        <v>1</v>
      </c>
      <c r="G197" s="11" t="n">
        <f aca="false">Barrage4[[#This Row],[Coefficient]]*Barrage4[[#This Row],[Total Rounds]]*Barrage4[[#This Row],[Base Damage]]</f>
        <v>600</v>
      </c>
      <c r="H197" s="24" t="s">
        <v>69</v>
      </c>
      <c r="I197" s="1" t="n">
        <v>0.8</v>
      </c>
      <c r="J197" s="1" t="n">
        <v>1</v>
      </c>
      <c r="K197" s="1" t="n">
        <v>1.3</v>
      </c>
      <c r="L197" s="12"/>
    </row>
    <row r="198" customFormat="false" ht="14.4" hidden="false" customHeight="false" outlineLevel="0" collapsed="false">
      <c r="A198" s="0" t="s">
        <v>274</v>
      </c>
      <c r="B198" s="0" t="s">
        <v>618</v>
      </c>
      <c r="C198" s="0" t="s">
        <v>619</v>
      </c>
      <c r="D198" s="0" t="n">
        <v>36</v>
      </c>
      <c r="E198" s="0" t="n">
        <v>12</v>
      </c>
      <c r="F198" s="1" t="n">
        <v>1</v>
      </c>
      <c r="G198" s="11" t="n">
        <f aca="false">Barrage4[[#This Row],[Coefficient]]*Barrage4[[#This Row],[Total Rounds]]*Barrage4[[#This Row],[Base Damage]]</f>
        <v>432</v>
      </c>
      <c r="H198" s="24" t="s">
        <v>69</v>
      </c>
      <c r="I198" s="1" t="n">
        <v>1</v>
      </c>
      <c r="J198" s="1" t="n">
        <v>1</v>
      </c>
      <c r="K198" s="1" t="n">
        <v>1</v>
      </c>
      <c r="L198" s="12"/>
    </row>
    <row r="199" customFormat="false" ht="14.4" hidden="false" customHeight="false" outlineLevel="0" collapsed="false">
      <c r="A199" s="0" t="s">
        <v>274</v>
      </c>
      <c r="B199" s="0" t="s">
        <v>620</v>
      </c>
      <c r="C199" s="0" t="s">
        <v>621</v>
      </c>
      <c r="D199" s="0" t="n">
        <v>36</v>
      </c>
      <c r="E199" s="0" t="n">
        <v>7</v>
      </c>
      <c r="F199" s="1" t="n">
        <v>1</v>
      </c>
      <c r="G199" s="11" t="n">
        <f aca="false">Barrage4[[#This Row],[Coefficient]]*Barrage4[[#This Row],[Total Rounds]]*Barrage4[[#This Row],[Base Damage]]</f>
        <v>252</v>
      </c>
      <c r="H199" s="24" t="s">
        <v>69</v>
      </c>
      <c r="I199" s="1" t="n">
        <v>0.8</v>
      </c>
      <c r="J199" s="1" t="n">
        <v>1</v>
      </c>
      <c r="K199" s="1" t="n">
        <v>1.3</v>
      </c>
      <c r="L199" s="12"/>
    </row>
    <row r="200" customFormat="false" ht="14.4" hidden="false" customHeight="false" outlineLevel="0" collapsed="false">
      <c r="A200" s="0" t="s">
        <v>274</v>
      </c>
      <c r="B200" s="0" t="s">
        <v>622</v>
      </c>
      <c r="C200" s="0" t="s">
        <v>623</v>
      </c>
      <c r="D200" s="0" t="n">
        <v>60</v>
      </c>
      <c r="E200" s="0" t="n">
        <v>10</v>
      </c>
      <c r="F200" s="1" t="n">
        <v>1</v>
      </c>
      <c r="G200" s="11" t="n">
        <f aca="false">Barrage4[[#This Row],[Coefficient]]*Barrage4[[#This Row],[Total Rounds]]*Barrage4[[#This Row],[Base Damage]]</f>
        <v>600</v>
      </c>
      <c r="H200" s="24" t="s">
        <v>69</v>
      </c>
      <c r="I200" s="1" t="n">
        <v>0.8</v>
      </c>
      <c r="J200" s="1" t="n">
        <v>1</v>
      </c>
      <c r="K200" s="1" t="n">
        <v>1.3</v>
      </c>
      <c r="L200" s="12"/>
      <c r="O200" s="0" t="s">
        <v>612</v>
      </c>
    </row>
    <row r="201" customFormat="false" ht="14.4" hidden="false" customHeight="false" outlineLevel="0" collapsed="false">
      <c r="A201" s="0" t="s">
        <v>274</v>
      </c>
      <c r="B201" s="0" t="s">
        <v>624</v>
      </c>
      <c r="C201" s="0" t="s">
        <v>623</v>
      </c>
      <c r="D201" s="0" t="n">
        <v>60</v>
      </c>
      <c r="E201" s="0" t="n">
        <v>20</v>
      </c>
      <c r="F201" s="1" t="n">
        <v>1</v>
      </c>
      <c r="G201" s="11" t="n">
        <f aca="false">Barrage4[[#This Row],[Coefficient]]*Barrage4[[#This Row],[Total Rounds]]*Barrage4[[#This Row],[Base Damage]]</f>
        <v>1200</v>
      </c>
      <c r="H201" s="24" t="s">
        <v>69</v>
      </c>
      <c r="I201" s="1" t="n">
        <v>0.8</v>
      </c>
      <c r="J201" s="1" t="n">
        <v>1</v>
      </c>
      <c r="K201" s="1" t="n">
        <v>1.3</v>
      </c>
      <c r="L201" s="12"/>
      <c r="O201" s="0" t="s">
        <v>612</v>
      </c>
    </row>
    <row r="202" customFormat="false" ht="14.4" hidden="false" customHeight="false" outlineLevel="0" collapsed="false">
      <c r="H202" s="15"/>
      <c r="L202" s="12"/>
    </row>
    <row r="203" customFormat="false" ht="14.4" hidden="false" customHeight="false" outlineLevel="0" collapsed="false">
      <c r="H203" s="15"/>
      <c r="L203" s="12"/>
    </row>
    <row r="204" customFormat="false" ht="14.4" hidden="false" customHeight="false" outlineLevel="0" collapsed="false">
      <c r="H204" s="15"/>
      <c r="L204" s="12"/>
    </row>
    <row r="205" customFormat="false" ht="14.4" hidden="false" customHeight="false" outlineLevel="0" collapsed="false">
      <c r="H205" s="14"/>
      <c r="L205" s="12"/>
    </row>
    <row r="206" customFormat="false" ht="14.4" hidden="false" customHeight="false" outlineLevel="0" collapsed="false">
      <c r="H206" s="15"/>
      <c r="L206" s="12"/>
    </row>
    <row r="207" customFormat="false" ht="14.4" hidden="false" customHeight="false" outlineLevel="0" collapsed="false">
      <c r="H207" s="15"/>
      <c r="L207" s="12"/>
    </row>
    <row r="208" s="4" customFormat="true" ht="14.4" hidden="false" customHeight="false" outlineLevel="0" collapsed="false">
      <c r="F208" s="1"/>
      <c r="G208" s="2"/>
      <c r="J208" s="1"/>
      <c r="K208" s="1"/>
      <c r="L208" s="12"/>
      <c r="M208" s="29"/>
    </row>
    <row r="209" s="4" customFormat="true" ht="14.4" hidden="false" customHeight="false" outlineLevel="0" collapsed="false">
      <c r="F209" s="1"/>
      <c r="G209" s="2"/>
      <c r="J209" s="1"/>
      <c r="K209" s="1"/>
      <c r="L209" s="12"/>
      <c r="M209" s="29"/>
    </row>
    <row r="210" s="4" customFormat="true" ht="14.4" hidden="false" customHeight="false" outlineLevel="0" collapsed="false">
      <c r="F210" s="1"/>
      <c r="G210" s="2"/>
      <c r="J210" s="1"/>
      <c r="K210" s="1"/>
      <c r="L210" s="12"/>
      <c r="M210" s="29"/>
    </row>
    <row r="211" s="4" customFormat="true" ht="14.4" hidden="false" customHeight="false" outlineLevel="0" collapsed="false">
      <c r="F211" s="1"/>
      <c r="G211" s="2"/>
      <c r="J211" s="1"/>
      <c r="K211" s="1"/>
      <c r="L211" s="12"/>
      <c r="M211" s="29"/>
    </row>
    <row r="212" s="4" customFormat="true" ht="14.4" hidden="false" customHeight="false" outlineLevel="0" collapsed="false">
      <c r="F212" s="1"/>
      <c r="G212" s="2"/>
      <c r="J212" s="1"/>
      <c r="K212" s="1"/>
      <c r="L212" s="12"/>
      <c r="M212" s="29"/>
    </row>
    <row r="213" s="4" customFormat="true" ht="14.4" hidden="false" customHeight="false" outlineLevel="0" collapsed="false">
      <c r="F213" s="1"/>
      <c r="G213" s="2"/>
      <c r="J213" s="1"/>
      <c r="K213" s="1"/>
      <c r="L213" s="12"/>
      <c r="M213" s="29"/>
    </row>
    <row r="214" s="4" customFormat="true" ht="14.4" hidden="false" customHeight="false" outlineLevel="0" collapsed="false">
      <c r="F214" s="1"/>
      <c r="G214" s="2"/>
      <c r="H214" s="15"/>
      <c r="J214" s="1"/>
      <c r="K214" s="1"/>
      <c r="L214" s="12"/>
      <c r="M214" s="29"/>
    </row>
    <row r="215" customFormat="false" ht="14.4" hidden="false" customHeight="false" outlineLevel="0" collapsed="false">
      <c r="L215" s="12"/>
      <c r="M215" s="29"/>
    </row>
    <row r="216" customFormat="false" ht="14.4" hidden="false" customHeight="false" outlineLevel="0" collapsed="false">
      <c r="M216" s="29"/>
    </row>
  </sheetData>
  <conditionalFormatting sqref="G31:G4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6:G5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8:G6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:G12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:G17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:G19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94:G20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:G18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90:G19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:G12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2019-01-28T21:47:03Z</dcterms:created>
  <dc:creator>George Thomas</dc:creator>
  <dc:description/>
  <dc:language>en-GB</dc:language>
  <cp:lastModifiedBy/>
  <cp:lastPrinted>2019-01-30T16:52:36Z</cp:lastPrinted>
  <dcterms:modified xsi:type="dcterms:W3CDTF">2022-04-30T06:59:06Z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