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firstSheet="2" activeTab="8"/>
  </bookViews>
  <sheets>
    <sheet name="changelog" sheetId="9" r:id="rId1"/>
    <sheet name="HTTP commands" sheetId="8" r:id="rId2"/>
    <sheet name="LightSense" sheetId="1" r:id="rId3"/>
    <sheet name="Dig Filter lightsense" sheetId="12" r:id="rId4"/>
    <sheet name="LightSense 1901" sheetId="10" r:id="rId5"/>
    <sheet name="RunningTailLight" sheetId="2" r:id="rId6"/>
    <sheet name="PINOUTs" sheetId="3" r:id="rId7"/>
    <sheet name="Alarm_buffer" sheetId="6" r:id="rId8"/>
    <sheet name="EEPROM parse" sheetId="7" r:id="rId9"/>
    <sheet name="NodeMCU" sheetId="4" r:id="rId10"/>
    <sheet name="HTTP_replace function" sheetId="5" r:id="rId11"/>
    <sheet name="TODO" sheetId="11" r:id="rId1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2" l="1"/>
  <c r="G5" i="12" s="1"/>
  <c r="F6" i="12" s="1"/>
  <c r="G6" i="12" s="1"/>
  <c r="F7" i="12"/>
  <c r="G7" i="12" s="1"/>
  <c r="F8" i="12" s="1"/>
  <c r="G8" i="12" s="1"/>
  <c r="F9" i="12"/>
  <c r="G9" i="12" s="1"/>
  <c r="F10" i="12" s="1"/>
  <c r="G10" i="12" s="1"/>
  <c r="F11" i="12"/>
  <c r="G11" i="12" s="1"/>
  <c r="F12" i="12" s="1"/>
  <c r="G12" i="12" s="1"/>
  <c r="F13" i="12" s="1"/>
  <c r="G13" i="12" s="1"/>
  <c r="F14" i="12" s="1"/>
  <c r="G14" i="12" s="1"/>
  <c r="F15" i="12" s="1"/>
  <c r="G15" i="12" s="1"/>
  <c r="F16" i="12" s="1"/>
  <c r="G16" i="12" s="1"/>
  <c r="F17" i="12" s="1"/>
  <c r="G17" i="12" s="1"/>
  <c r="F18" i="12" s="1"/>
  <c r="G18" i="12" s="1"/>
  <c r="F19" i="12" s="1"/>
  <c r="G19" i="12" s="1"/>
  <c r="F20" i="12" s="1"/>
  <c r="G20" i="12" s="1"/>
  <c r="F21" i="12" s="1"/>
  <c r="G21" i="12" s="1"/>
  <c r="F22" i="12" s="1"/>
  <c r="G22" i="12" s="1"/>
  <c r="F23" i="12" s="1"/>
  <c r="G23" i="12" s="1"/>
  <c r="F24" i="12" s="1"/>
  <c r="G24" i="12" s="1"/>
  <c r="F25" i="12" s="1"/>
  <c r="G25" i="12" s="1"/>
  <c r="F26" i="12" s="1"/>
  <c r="G26" i="12" s="1"/>
  <c r="F27" i="12" s="1"/>
  <c r="G27" i="12" s="1"/>
  <c r="F28" i="12" s="1"/>
  <c r="G28" i="12" s="1"/>
  <c r="F29" i="12" s="1"/>
  <c r="G29" i="12" s="1"/>
  <c r="F30" i="12" s="1"/>
  <c r="G30" i="12" s="1"/>
  <c r="F31" i="12" s="1"/>
  <c r="G31" i="12" s="1"/>
  <c r="F32" i="12" s="1"/>
  <c r="G32" i="12" s="1"/>
  <c r="F33" i="12" s="1"/>
  <c r="G33" i="12" s="1"/>
  <c r="F34" i="12" s="1"/>
  <c r="G34" i="12" s="1"/>
  <c r="F35" i="12" s="1"/>
  <c r="G35" i="12" s="1"/>
  <c r="F36" i="12" s="1"/>
  <c r="G36" i="12" s="1"/>
  <c r="F37" i="12" s="1"/>
  <c r="G37" i="12" s="1"/>
  <c r="F38" i="12" s="1"/>
  <c r="G38" i="12" s="1"/>
  <c r="F39" i="12" s="1"/>
  <c r="G39" i="12" s="1"/>
  <c r="F40" i="12" s="1"/>
  <c r="G40" i="12" s="1"/>
  <c r="F41" i="12" s="1"/>
  <c r="G41" i="12" s="1"/>
  <c r="F42" i="12" s="1"/>
  <c r="G42" i="12" s="1"/>
  <c r="F43" i="12" s="1"/>
  <c r="G43" i="12" s="1"/>
  <c r="F44" i="12" s="1"/>
  <c r="G44" i="12" s="1"/>
  <c r="F45" i="12" s="1"/>
  <c r="G45" i="12" s="1"/>
  <c r="F46" i="12" s="1"/>
  <c r="G46" i="12" s="1"/>
  <c r="F47" i="12" s="1"/>
  <c r="G47" i="12" s="1"/>
  <c r="F48" i="12" s="1"/>
  <c r="G48" i="12" s="1"/>
  <c r="F49" i="12" s="1"/>
  <c r="G49" i="12" s="1"/>
  <c r="F50" i="12" s="1"/>
  <c r="G50" i="12" s="1"/>
  <c r="F51" i="12" s="1"/>
  <c r="G51" i="12" s="1"/>
  <c r="F52" i="12" s="1"/>
  <c r="G52" i="12" s="1"/>
  <c r="F53" i="12" s="1"/>
  <c r="G53" i="12" s="1"/>
  <c r="F54" i="12" s="1"/>
  <c r="G54" i="12" s="1"/>
  <c r="F55" i="12" s="1"/>
  <c r="G55" i="12" s="1"/>
  <c r="F56" i="12" s="1"/>
  <c r="G56" i="12" s="1"/>
  <c r="F57" i="12" s="1"/>
  <c r="G57" i="12" s="1"/>
  <c r="F58" i="12" s="1"/>
  <c r="G58" i="12" s="1"/>
  <c r="F59" i="12" s="1"/>
  <c r="G59" i="12" s="1"/>
  <c r="F60" i="12" s="1"/>
  <c r="G60" i="12" s="1"/>
  <c r="F61" i="12" s="1"/>
  <c r="G61" i="12" s="1"/>
  <c r="F62" i="12" s="1"/>
  <c r="G62" i="12" s="1"/>
  <c r="F63" i="12" s="1"/>
  <c r="G63" i="12" s="1"/>
  <c r="F64" i="12" s="1"/>
  <c r="G64" i="12" s="1"/>
  <c r="F65" i="12" s="1"/>
  <c r="G65" i="12" s="1"/>
  <c r="F66" i="12" s="1"/>
  <c r="G66" i="12" s="1"/>
  <c r="F67" i="12" s="1"/>
  <c r="G67" i="12" s="1"/>
  <c r="F68" i="12" s="1"/>
  <c r="G68" i="12" s="1"/>
  <c r="F69" i="12" s="1"/>
  <c r="G69" i="12" s="1"/>
  <c r="F70" i="12" s="1"/>
  <c r="G70" i="12" s="1"/>
  <c r="F71" i="12" s="1"/>
  <c r="G71" i="12" s="1"/>
  <c r="F7" i="10" l="1"/>
  <c r="I7" i="10"/>
  <c r="J7" i="10"/>
  <c r="D8" i="10"/>
  <c r="F8" i="10" s="1"/>
  <c r="D9" i="10"/>
  <c r="F9" i="10" s="1"/>
  <c r="D10" i="10"/>
  <c r="F10" i="10" s="1"/>
  <c r="D11" i="10"/>
  <c r="F11" i="10" s="1"/>
  <c r="D12" i="10"/>
  <c r="F12" i="10" s="1"/>
  <c r="D13" i="10"/>
  <c r="F13" i="10" s="1"/>
  <c r="D14" i="10"/>
  <c r="F14" i="10" s="1"/>
  <c r="D15" i="10"/>
  <c r="F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F22" i="10" s="1"/>
  <c r="I22" i="10" l="1"/>
  <c r="J22" i="10" s="1"/>
  <c r="I21" i="10"/>
  <c r="J21" i="10" s="1"/>
  <c r="I20" i="10"/>
  <c r="J20" i="10" s="1"/>
  <c r="I19" i="10"/>
  <c r="J19" i="10" s="1"/>
  <c r="I18" i="10"/>
  <c r="J18" i="10" s="1"/>
  <c r="I17" i="10"/>
  <c r="J17" i="10" s="1"/>
  <c r="I16" i="10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3" i="6"/>
  <c r="G1" i="6"/>
  <c r="C24" i="6"/>
  <c r="C25" i="6"/>
  <c r="C29" i="6" s="1"/>
  <c r="C33" i="6" s="1"/>
  <c r="C37" i="6" s="1"/>
  <c r="C41" i="6" s="1"/>
  <c r="C26" i="6"/>
  <c r="C30" i="6" s="1"/>
  <c r="C34" i="6" s="1"/>
  <c r="C38" i="6" s="1"/>
  <c r="C42" i="6" s="1"/>
  <c r="C27" i="6"/>
  <c r="C31" i="6" s="1"/>
  <c r="C35" i="6" s="1"/>
  <c r="C39" i="6" s="1"/>
  <c r="C28" i="6"/>
  <c r="C32" i="6"/>
  <c r="C36" i="6" s="1"/>
  <c r="C40" i="6" s="1"/>
  <c r="C23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L15" i="2" l="1"/>
  <c r="B4" i="2"/>
  <c r="L20" i="2" l="1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16" i="2"/>
  <c r="L17" i="2"/>
  <c r="L18" i="2"/>
  <c r="L19" i="2"/>
  <c r="L14" i="2"/>
  <c r="B5" i="2"/>
  <c r="K15" i="2" l="1"/>
  <c r="K16" i="2"/>
  <c r="K17" i="2"/>
  <c r="K18" i="2"/>
  <c r="K19" i="2"/>
  <c r="K14" i="2"/>
  <c r="F16" i="2"/>
  <c r="G16" i="2" s="1"/>
  <c r="H16" i="2" s="1"/>
  <c r="F15" i="2"/>
  <c r="G15" i="2" s="1"/>
  <c r="H15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14" i="2"/>
  <c r="G14" i="2" s="1"/>
  <c r="H14" i="2" s="1"/>
  <c r="C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F4" i="1"/>
  <c r="F5" i="1"/>
  <c r="D6" i="1"/>
  <c r="D7" i="1" s="1"/>
  <c r="D5" i="1"/>
  <c r="J22" i="1" l="1"/>
  <c r="D8" i="1"/>
  <c r="F7" i="1"/>
  <c r="F6" i="1"/>
  <c r="D9" i="1" l="1"/>
  <c r="F8" i="1"/>
  <c r="D10" i="1" l="1"/>
  <c r="F9" i="1"/>
  <c r="D11" i="1" l="1"/>
  <c r="F10" i="1"/>
  <c r="D12" i="1" l="1"/>
  <c r="F11" i="1"/>
  <c r="D13" i="1" l="1"/>
  <c r="F12" i="1"/>
  <c r="D14" i="1" l="1"/>
  <c r="F13" i="1"/>
  <c r="D15" i="1" l="1"/>
  <c r="F14" i="1"/>
  <c r="D16" i="1" l="1"/>
  <c r="F15" i="1"/>
  <c r="D17" i="1" l="1"/>
  <c r="F16" i="1"/>
  <c r="D18" i="1" l="1"/>
  <c r="F17" i="1"/>
  <c r="D19" i="1" l="1"/>
  <c r="F18" i="1"/>
  <c r="D20" i="1" l="1"/>
  <c r="F19" i="1"/>
  <c r="D21" i="1" l="1"/>
  <c r="F20" i="1"/>
  <c r="D22" i="1" l="1"/>
  <c r="F22" i="1" s="1"/>
  <c r="F21" i="1"/>
</calcChain>
</file>

<file path=xl/sharedStrings.xml><?xml version="1.0" encoding="utf-8"?>
<sst xmlns="http://schemas.openxmlformats.org/spreadsheetml/2006/main" count="1859" uniqueCount="637">
  <si>
    <t>normal</t>
  </si>
  <si>
    <t>bright</t>
  </si>
  <si>
    <t>dark</t>
  </si>
  <si>
    <t>resistance</t>
  </si>
  <si>
    <t>divider ser</t>
  </si>
  <si>
    <t>divider par</t>
  </si>
  <si>
    <t>XXX</t>
  </si>
  <si>
    <t>LIGHT SENSING</t>
  </si>
  <si>
    <t>ADC resolution in volts</t>
  </si>
  <si>
    <t>47K</t>
  </si>
  <si>
    <t>2M7</t>
  </si>
  <si>
    <t>.+3.3V</t>
  </si>
  <si>
    <t>GND</t>
  </si>
  <si>
    <t>OUT</t>
  </si>
  <si>
    <t>sensor</t>
  </si>
  <si>
    <t>schematic</t>
  </si>
  <si>
    <t>TAIL LEDS</t>
  </si>
  <si>
    <t>FULL BR</t>
  </si>
  <si>
    <t>step</t>
  </si>
  <si>
    <t>step round</t>
  </si>
  <si>
    <t>dot</t>
  </si>
  <si>
    <t>t</t>
  </si>
  <si>
    <t>dot_loopback-t</t>
  </si>
  <si>
    <t>NUM_LEDS</t>
  </si>
  <si>
    <t>dot_loopback</t>
  </si>
  <si>
    <t>brightness</t>
  </si>
  <si>
    <t>GPIO</t>
  </si>
  <si>
    <t>NodeMCU</t>
  </si>
  <si>
    <t>HW I2C SDA</t>
  </si>
  <si>
    <t>D2</t>
  </si>
  <si>
    <t>A0</t>
  </si>
  <si>
    <t>ADC0</t>
  </si>
  <si>
    <t>Light Sensor</t>
  </si>
  <si>
    <t>HW I2C SCL</t>
  </si>
  <si>
    <t>RTC</t>
  </si>
  <si>
    <t>Use</t>
  </si>
  <si>
    <t>Analog In</t>
  </si>
  <si>
    <t>LED Stripe</t>
  </si>
  <si>
    <t>//255</t>
  </si>
  <si>
    <t>,</t>
  </si>
  <si>
    <t>*</t>
  </si>
  <si>
    <t>ÿ</t>
  </si>
  <si>
    <t>//254</t>
  </si>
  <si>
    <t>þ</t>
  </si>
  <si>
    <t>//253</t>
  </si>
  <si>
    <t>ý</t>
  </si>
  <si>
    <t>//252</t>
  </si>
  <si>
    <t>ü</t>
  </si>
  <si>
    <t>//251</t>
  </si>
  <si>
    <t>û</t>
  </si>
  <si>
    <t>//250</t>
  </si>
  <si>
    <t>ú</t>
  </si>
  <si>
    <t>//249</t>
  </si>
  <si>
    <t>ù</t>
  </si>
  <si>
    <t>//248</t>
  </si>
  <si>
    <t>ø</t>
  </si>
  <si>
    <t>//247</t>
  </si>
  <si>
    <t>÷</t>
  </si>
  <si>
    <t>//246</t>
  </si>
  <si>
    <t>ö</t>
  </si>
  <si>
    <t>//245</t>
  </si>
  <si>
    <t>õ</t>
  </si>
  <si>
    <t>//244</t>
  </si>
  <si>
    <t>ô</t>
  </si>
  <si>
    <t>//243</t>
  </si>
  <si>
    <t>ó</t>
  </si>
  <si>
    <t>//242</t>
  </si>
  <si>
    <t>ò</t>
  </si>
  <si>
    <t>//241</t>
  </si>
  <si>
    <t>ñ</t>
  </si>
  <si>
    <t>//240</t>
  </si>
  <si>
    <t>ð</t>
  </si>
  <si>
    <t>//239</t>
  </si>
  <si>
    <t>ï</t>
  </si>
  <si>
    <t>//238</t>
  </si>
  <si>
    <t>î</t>
  </si>
  <si>
    <t>//237</t>
  </si>
  <si>
    <t>í</t>
  </si>
  <si>
    <t>//236</t>
  </si>
  <si>
    <t>ì</t>
  </si>
  <si>
    <t>//235</t>
  </si>
  <si>
    <t>ë</t>
  </si>
  <si>
    <t>//234</t>
  </si>
  <si>
    <t>ê</t>
  </si>
  <si>
    <t>//233</t>
  </si>
  <si>
    <t>é</t>
  </si>
  <si>
    <t>//232</t>
  </si>
  <si>
    <t>è</t>
  </si>
  <si>
    <t>//231</t>
  </si>
  <si>
    <t>ç</t>
  </si>
  <si>
    <t>//230</t>
  </si>
  <si>
    <t>æ</t>
  </si>
  <si>
    <t>//229</t>
  </si>
  <si>
    <t>å</t>
  </si>
  <si>
    <t>//228</t>
  </si>
  <si>
    <t>ä</t>
  </si>
  <si>
    <t>//227</t>
  </si>
  <si>
    <t>ã</t>
  </si>
  <si>
    <t>//226</t>
  </si>
  <si>
    <t>â</t>
  </si>
  <si>
    <t>//225</t>
  </si>
  <si>
    <t>á</t>
  </si>
  <si>
    <t>//224</t>
  </si>
  <si>
    <t>à</t>
  </si>
  <si>
    <t>//223</t>
  </si>
  <si>
    <t>ß</t>
  </si>
  <si>
    <t>//222</t>
  </si>
  <si>
    <t>Þ</t>
  </si>
  <si>
    <t>//221</t>
  </si>
  <si>
    <t>Ý</t>
  </si>
  <si>
    <t>//220</t>
  </si>
  <si>
    <t>Ü</t>
  </si>
  <si>
    <t>//219</t>
  </si>
  <si>
    <t>Û</t>
  </si>
  <si>
    <t>//218</t>
  </si>
  <si>
    <t>Ú</t>
  </si>
  <si>
    <t>//217</t>
  </si>
  <si>
    <t>Ù</t>
  </si>
  <si>
    <t>//216</t>
  </si>
  <si>
    <t>Ø</t>
  </si>
  <si>
    <t>//215</t>
  </si>
  <si>
    <t>×</t>
  </si>
  <si>
    <t>//214</t>
  </si>
  <si>
    <t>Ö</t>
  </si>
  <si>
    <t>//213</t>
  </si>
  <si>
    <t>Õ</t>
  </si>
  <si>
    <t>//212</t>
  </si>
  <si>
    <t>Ô</t>
  </si>
  <si>
    <t>//211</t>
  </si>
  <si>
    <t>Ó</t>
  </si>
  <si>
    <t>//210</t>
  </si>
  <si>
    <t>Ò</t>
  </si>
  <si>
    <t>//209</t>
  </si>
  <si>
    <t>Ñ</t>
  </si>
  <si>
    <t>//208</t>
  </si>
  <si>
    <t>Ð</t>
  </si>
  <si>
    <t>//207</t>
  </si>
  <si>
    <t>Ï</t>
  </si>
  <si>
    <t>//206</t>
  </si>
  <si>
    <t>Î</t>
  </si>
  <si>
    <t>//205</t>
  </si>
  <si>
    <t>Í</t>
  </si>
  <si>
    <t>//204</t>
  </si>
  <si>
    <t>Ì</t>
  </si>
  <si>
    <t>//203</t>
  </si>
  <si>
    <t>Ë</t>
  </si>
  <si>
    <t>//202</t>
  </si>
  <si>
    <t>Ê</t>
  </si>
  <si>
    <t>//201</t>
  </si>
  <si>
    <t>É</t>
  </si>
  <si>
    <t>//200</t>
  </si>
  <si>
    <t>È</t>
  </si>
  <si>
    <t>//199</t>
  </si>
  <si>
    <t>Ç</t>
  </si>
  <si>
    <t>//198</t>
  </si>
  <si>
    <t>Æ</t>
  </si>
  <si>
    <t>//197</t>
  </si>
  <si>
    <t>Å</t>
  </si>
  <si>
    <t>//196</t>
  </si>
  <si>
    <t>Ä</t>
  </si>
  <si>
    <t>//195</t>
  </si>
  <si>
    <t>Ã</t>
  </si>
  <si>
    <t>//194</t>
  </si>
  <si>
    <t>Â</t>
  </si>
  <si>
    <t>//193</t>
  </si>
  <si>
    <t>Á</t>
  </si>
  <si>
    <t>//192</t>
  </si>
  <si>
    <t>À</t>
  </si>
  <si>
    <t>//191</t>
  </si>
  <si>
    <t>¿</t>
  </si>
  <si>
    <t>//190</t>
  </si>
  <si>
    <t>¾</t>
  </si>
  <si>
    <t>//189</t>
  </si>
  <si>
    <t>½</t>
  </si>
  <si>
    <t>//188</t>
  </si>
  <si>
    <t>¼</t>
  </si>
  <si>
    <t>//187</t>
  </si>
  <si>
    <t>»</t>
  </si>
  <si>
    <t>//186</t>
  </si>
  <si>
    <t>º</t>
  </si>
  <si>
    <t>//185</t>
  </si>
  <si>
    <t>¹</t>
  </si>
  <si>
    <t>//184</t>
  </si>
  <si>
    <t>¸</t>
  </si>
  <si>
    <t>//183</t>
  </si>
  <si>
    <t>·</t>
  </si>
  <si>
    <t>//182</t>
  </si>
  <si>
    <t>¶</t>
  </si>
  <si>
    <t>//181</t>
  </si>
  <si>
    <t>µ</t>
  </si>
  <si>
    <t>//180</t>
  </si>
  <si>
    <t>´</t>
  </si>
  <si>
    <t>//179</t>
  </si>
  <si>
    <t>³</t>
  </si>
  <si>
    <t>//178</t>
  </si>
  <si>
    <t>²</t>
  </si>
  <si>
    <t>//177</t>
  </si>
  <si>
    <t>±</t>
  </si>
  <si>
    <t>//176</t>
  </si>
  <si>
    <t>°</t>
  </si>
  <si>
    <t>//175</t>
  </si>
  <si>
    <t>¯</t>
  </si>
  <si>
    <t>//174</t>
  </si>
  <si>
    <t>®</t>
  </si>
  <si>
    <t>//173</t>
  </si>
  <si>
    <t>//172</t>
  </si>
  <si>
    <t>¬</t>
  </si>
  <si>
    <t>//171</t>
  </si>
  <si>
    <t>«</t>
  </si>
  <si>
    <t>//170</t>
  </si>
  <si>
    <t>ª</t>
  </si>
  <si>
    <t>//169</t>
  </si>
  <si>
    <t>©</t>
  </si>
  <si>
    <t>//168</t>
  </si>
  <si>
    <t>¨</t>
  </si>
  <si>
    <t>//167</t>
  </si>
  <si>
    <t>§</t>
  </si>
  <si>
    <t>//166</t>
  </si>
  <si>
    <t>¦</t>
  </si>
  <si>
    <t>//165</t>
  </si>
  <si>
    <t>¥</t>
  </si>
  <si>
    <t>//164</t>
  </si>
  <si>
    <t>¤</t>
  </si>
  <si>
    <t>//163</t>
  </si>
  <si>
    <t>£</t>
  </si>
  <si>
    <t>//162</t>
  </si>
  <si>
    <t>¢</t>
  </si>
  <si>
    <t>//161</t>
  </si>
  <si>
    <t>¡</t>
  </si>
  <si>
    <t>//160</t>
  </si>
  <si>
    <t>//159</t>
  </si>
  <si>
    <t>Ÿ</t>
  </si>
  <si>
    <t>//158</t>
  </si>
  <si>
    <t>ž</t>
  </si>
  <si>
    <t>//157</t>
  </si>
  <si>
    <t></t>
  </si>
  <si>
    <t>//156</t>
  </si>
  <si>
    <t>œ</t>
  </si>
  <si>
    <t>//155</t>
  </si>
  <si>
    <t>›</t>
  </si>
  <si>
    <t>//154</t>
  </si>
  <si>
    <t>š</t>
  </si>
  <si>
    <t>//153</t>
  </si>
  <si>
    <t>™</t>
  </si>
  <si>
    <t>//152</t>
  </si>
  <si>
    <t>˜</t>
  </si>
  <si>
    <t>//151</t>
  </si>
  <si>
    <t>—</t>
  </si>
  <si>
    <t>//150</t>
  </si>
  <si>
    <t>–</t>
  </si>
  <si>
    <t>//149</t>
  </si>
  <si>
    <t>•</t>
  </si>
  <si>
    <t>//148</t>
  </si>
  <si>
    <t>”</t>
  </si>
  <si>
    <t>//147</t>
  </si>
  <si>
    <t>“</t>
  </si>
  <si>
    <t>//146</t>
  </si>
  <si>
    <t>’</t>
  </si>
  <si>
    <t>//145</t>
  </si>
  <si>
    <t>‘</t>
  </si>
  <si>
    <t>//144</t>
  </si>
  <si>
    <t></t>
  </si>
  <si>
    <t>//143</t>
  </si>
  <si>
    <t></t>
  </si>
  <si>
    <t>//142</t>
  </si>
  <si>
    <t>Ž</t>
  </si>
  <si>
    <t>//141</t>
  </si>
  <si>
    <t></t>
  </si>
  <si>
    <t>//140</t>
  </si>
  <si>
    <t>Œ</t>
  </si>
  <si>
    <t>//139</t>
  </si>
  <si>
    <t>‹</t>
  </si>
  <si>
    <t>//138</t>
  </si>
  <si>
    <t>Š</t>
  </si>
  <si>
    <t>//137</t>
  </si>
  <si>
    <t>‰</t>
  </si>
  <si>
    <t>//136</t>
  </si>
  <si>
    <t>ˆ</t>
  </si>
  <si>
    <t>//135</t>
  </si>
  <si>
    <t>‡</t>
  </si>
  <si>
    <t>//134</t>
  </si>
  <si>
    <t>†</t>
  </si>
  <si>
    <t>//133</t>
  </si>
  <si>
    <t>…</t>
  </si>
  <si>
    <t>//132</t>
  </si>
  <si>
    <t>„</t>
  </si>
  <si>
    <t>//131</t>
  </si>
  <si>
    <t>ƒ</t>
  </si>
  <si>
    <t>//130</t>
  </si>
  <si>
    <t>‚</t>
  </si>
  <si>
    <t>//129</t>
  </si>
  <si>
    <t></t>
  </si>
  <si>
    <t>//128</t>
  </si>
  <si>
    <t>€</t>
  </si>
  <si>
    <t>//127</t>
  </si>
  <si>
    <t></t>
  </si>
  <si>
    <t>//126</t>
  </si>
  <si>
    <t>~</t>
  </si>
  <si>
    <t>//125</t>
  </si>
  <si>
    <t>}</t>
  </si>
  <si>
    <t>//124</t>
  </si>
  <si>
    <t>|</t>
  </si>
  <si>
    <t>//123</t>
  </si>
  <si>
    <t>{</t>
  </si>
  <si>
    <t>//122</t>
  </si>
  <si>
    <t>z</t>
  </si>
  <si>
    <t>//121</t>
  </si>
  <si>
    <t>y</t>
  </si>
  <si>
    <t>//120</t>
  </si>
  <si>
    <t>x</t>
  </si>
  <si>
    <t>//119</t>
  </si>
  <si>
    <t>w</t>
  </si>
  <si>
    <t>//118</t>
  </si>
  <si>
    <t>v</t>
  </si>
  <si>
    <t>//117</t>
  </si>
  <si>
    <t>u</t>
  </si>
  <si>
    <t>//116</t>
  </si>
  <si>
    <t>//115</t>
  </si>
  <si>
    <t>s</t>
  </si>
  <si>
    <t>//114</t>
  </si>
  <si>
    <t>r</t>
  </si>
  <si>
    <t>//113</t>
  </si>
  <si>
    <t>q</t>
  </si>
  <si>
    <t>//112</t>
  </si>
  <si>
    <t>p</t>
  </si>
  <si>
    <t>//111</t>
  </si>
  <si>
    <t>o</t>
  </si>
  <si>
    <t>//110</t>
  </si>
  <si>
    <t>n</t>
  </si>
  <si>
    <t>//109</t>
  </si>
  <si>
    <t>m</t>
  </si>
  <si>
    <t>//108</t>
  </si>
  <si>
    <t>l</t>
  </si>
  <si>
    <t>//107</t>
  </si>
  <si>
    <t>k</t>
  </si>
  <si>
    <t>//106</t>
  </si>
  <si>
    <t>j</t>
  </si>
  <si>
    <t>//105</t>
  </si>
  <si>
    <t>i</t>
  </si>
  <si>
    <t>//104</t>
  </si>
  <si>
    <t>h</t>
  </si>
  <si>
    <t>//103</t>
  </si>
  <si>
    <t>g</t>
  </si>
  <si>
    <t>//102</t>
  </si>
  <si>
    <t>f</t>
  </si>
  <si>
    <t>//101</t>
  </si>
  <si>
    <t>e</t>
  </si>
  <si>
    <t>//100</t>
  </si>
  <si>
    <t>d</t>
  </si>
  <si>
    <t>//99</t>
  </si>
  <si>
    <t>c</t>
  </si>
  <si>
    <t>//98</t>
  </si>
  <si>
    <t>b</t>
  </si>
  <si>
    <t>//97</t>
  </si>
  <si>
    <t>a</t>
  </si>
  <si>
    <t>//96</t>
  </si>
  <si>
    <t>`</t>
  </si>
  <si>
    <t>//95</t>
  </si>
  <si>
    <t>_</t>
  </si>
  <si>
    <t>//94</t>
  </si>
  <si>
    <t>^</t>
  </si>
  <si>
    <t>//93</t>
  </si>
  <si>
    <t>]</t>
  </si>
  <si>
    <t>//92</t>
  </si>
  <si>
    <t>\</t>
  </si>
  <si>
    <t>//91</t>
  </si>
  <si>
    <t>[</t>
  </si>
  <si>
    <t>//90</t>
  </si>
  <si>
    <t>Z</t>
  </si>
  <si>
    <t>//89</t>
  </si>
  <si>
    <t>Y</t>
  </si>
  <si>
    <t>//88</t>
  </si>
  <si>
    <t>X</t>
  </si>
  <si>
    <t>//87</t>
  </si>
  <si>
    <t>W</t>
  </si>
  <si>
    <t>//86</t>
  </si>
  <si>
    <t>V</t>
  </si>
  <si>
    <t>//85</t>
  </si>
  <si>
    <t>U</t>
  </si>
  <si>
    <t>//84</t>
  </si>
  <si>
    <t>T</t>
  </si>
  <si>
    <t>//83</t>
  </si>
  <si>
    <t>S</t>
  </si>
  <si>
    <t>//82</t>
  </si>
  <si>
    <t>R</t>
  </si>
  <si>
    <t>//81</t>
  </si>
  <si>
    <t>Q</t>
  </si>
  <si>
    <t>//80</t>
  </si>
  <si>
    <t>P</t>
  </si>
  <si>
    <t>//79</t>
  </si>
  <si>
    <t>O</t>
  </si>
  <si>
    <t>//78</t>
  </si>
  <si>
    <t>N</t>
  </si>
  <si>
    <t>//77</t>
  </si>
  <si>
    <t>M</t>
  </si>
  <si>
    <t>//76</t>
  </si>
  <si>
    <t>L</t>
  </si>
  <si>
    <t>//75</t>
  </si>
  <si>
    <t>K</t>
  </si>
  <si>
    <t>//74</t>
  </si>
  <si>
    <t>J</t>
  </si>
  <si>
    <t>//73</t>
  </si>
  <si>
    <t>I</t>
  </si>
  <si>
    <t>//72</t>
  </si>
  <si>
    <t>H</t>
  </si>
  <si>
    <t>//71</t>
  </si>
  <si>
    <t>G</t>
  </si>
  <si>
    <t>//70</t>
  </si>
  <si>
    <t>F</t>
  </si>
  <si>
    <t>//69</t>
  </si>
  <si>
    <t>E</t>
  </si>
  <si>
    <t>//68</t>
  </si>
  <si>
    <t>D</t>
  </si>
  <si>
    <t>//67</t>
  </si>
  <si>
    <t>C</t>
  </si>
  <si>
    <t>//66</t>
  </si>
  <si>
    <t>B</t>
  </si>
  <si>
    <t>//65</t>
  </si>
  <si>
    <t>A</t>
  </si>
  <si>
    <t>//64</t>
  </si>
  <si>
    <t>@</t>
  </si>
  <si>
    <t>//63</t>
  </si>
  <si>
    <t>?</t>
  </si>
  <si>
    <t>//62</t>
  </si>
  <si>
    <t>&gt;</t>
  </si>
  <si>
    <t>//61</t>
  </si>
  <si>
    <t>=</t>
  </si>
  <si>
    <t>//60</t>
  </si>
  <si>
    <t>&lt;</t>
  </si>
  <si>
    <t>//59</t>
  </si>
  <si>
    <t>;</t>
  </si>
  <si>
    <t>//58</t>
  </si>
  <si>
    <t>:</t>
  </si>
  <si>
    <t>//57</t>
  </si>
  <si>
    <t>//56</t>
  </si>
  <si>
    <t>//55</t>
  </si>
  <si>
    <t>//54</t>
  </si>
  <si>
    <t>//53</t>
  </si>
  <si>
    <t>//52</t>
  </si>
  <si>
    <t>//51</t>
  </si>
  <si>
    <t>//50</t>
  </si>
  <si>
    <t>//49</t>
  </si>
  <si>
    <t>//48</t>
  </si>
  <si>
    <t>//47</t>
  </si>
  <si>
    <t>/</t>
  </si>
  <si>
    <t>//46</t>
  </si>
  <si>
    <t>.</t>
  </si>
  <si>
    <t>//45</t>
  </si>
  <si>
    <t>-</t>
  </si>
  <si>
    <t>//44</t>
  </si>
  <si>
    <t>//43</t>
  </si>
  <si>
    <t>+</t>
  </si>
  <si>
    <t>//42</t>
  </si>
  <si>
    <t>//41</t>
  </si>
  <si>
    <t>)</t>
  </si>
  <si>
    <t>//40</t>
  </si>
  <si>
    <t>(</t>
  </si>
  <si>
    <t>//39</t>
  </si>
  <si>
    <t>'</t>
  </si>
  <si>
    <t>//38</t>
  </si>
  <si>
    <t>&amp;</t>
  </si>
  <si>
    <t>//37</t>
  </si>
  <si>
    <t>%</t>
  </si>
  <si>
    <t>//36</t>
  </si>
  <si>
    <t>$</t>
  </si>
  <si>
    <t>//35</t>
  </si>
  <si>
    <t>#</t>
  </si>
  <si>
    <t>//34</t>
  </si>
  <si>
    <t>"</t>
  </si>
  <si>
    <t>//33</t>
  </si>
  <si>
    <t>!</t>
  </si>
  <si>
    <t>//32</t>
  </si>
  <si>
    <t>//31</t>
  </si>
  <si>
    <t>^_</t>
  </si>
  <si>
    <t>//30</t>
  </si>
  <si>
    <t>^^</t>
  </si>
  <si>
    <t>//29</t>
  </si>
  <si>
    <t>^]</t>
  </si>
  <si>
    <t>//28</t>
  </si>
  <si>
    <t>^\</t>
  </si>
  <si>
    <t>//27</t>
  </si>
  <si>
    <t>^[</t>
  </si>
  <si>
    <t>//26</t>
  </si>
  <si>
    <t>^Z</t>
  </si>
  <si>
    <t>//25</t>
  </si>
  <si>
    <t>^Y</t>
  </si>
  <si>
    <t>//24</t>
  </si>
  <si>
    <t>^X</t>
  </si>
  <si>
    <t>//23</t>
  </si>
  <si>
    <t>^W</t>
  </si>
  <si>
    <t>//22</t>
  </si>
  <si>
    <t>^V</t>
  </si>
  <si>
    <t>//21</t>
  </si>
  <si>
    <t>^U</t>
  </si>
  <si>
    <t>//20</t>
  </si>
  <si>
    <t>^T</t>
  </si>
  <si>
    <t>//19</t>
  </si>
  <si>
    <t>^S</t>
  </si>
  <si>
    <t>//18</t>
  </si>
  <si>
    <t>^R</t>
  </si>
  <si>
    <t>//17</t>
  </si>
  <si>
    <t>^Q</t>
  </si>
  <si>
    <t>//16</t>
  </si>
  <si>
    <t>^P</t>
  </si>
  <si>
    <t>//15</t>
  </si>
  <si>
    <t>^O</t>
  </si>
  <si>
    <t>//14</t>
  </si>
  <si>
    <t>^N</t>
  </si>
  <si>
    <t>//13</t>
  </si>
  <si>
    <t>^M</t>
  </si>
  <si>
    <t>//12</t>
  </si>
  <si>
    <t>^L</t>
  </si>
  <si>
    <t>//11</t>
  </si>
  <si>
    <t>^K</t>
  </si>
  <si>
    <t>//10</t>
  </si>
  <si>
    <t>^J</t>
  </si>
  <si>
    <t>//9</t>
  </si>
  <si>
    <t>^I</t>
  </si>
  <si>
    <t>//8</t>
  </si>
  <si>
    <t>^H</t>
  </si>
  <si>
    <t>//7</t>
  </si>
  <si>
    <t>^G</t>
  </si>
  <si>
    <t>//6</t>
  </si>
  <si>
    <t>^F</t>
  </si>
  <si>
    <t>//5</t>
  </si>
  <si>
    <t>^E</t>
  </si>
  <si>
    <t>//4</t>
  </si>
  <si>
    <t>^D</t>
  </si>
  <si>
    <t>//3</t>
  </si>
  <si>
    <t>^C</t>
  </si>
  <si>
    <t>//2</t>
  </si>
  <si>
    <t>^B</t>
  </si>
  <si>
    <t>//1</t>
  </si>
  <si>
    <t>^A</t>
  </si>
  <si>
    <t>//0</t>
  </si>
  <si>
    <t>^@</t>
  </si>
  <si>
    <t>better brightness is used</t>
  </si>
  <si>
    <t>brightness decay coef</t>
  </si>
  <si>
    <t>D3</t>
  </si>
  <si>
    <t>D0</t>
  </si>
  <si>
    <t>On board LED</t>
  </si>
  <si>
    <t>DIG out</t>
  </si>
  <si>
    <t>led begin</t>
  </si>
  <si>
    <t>1 for hours, 12 for minutes</t>
  </si>
  <si>
    <t>led_begin+dot_loopback-t</t>
  </si>
  <si>
    <t>D8</t>
  </si>
  <si>
    <t>pull down</t>
  </si>
  <si>
    <t>Boot to sketch after reset pull down / may not be necessary / restart does not work with this anyway</t>
  </si>
  <si>
    <t>Alarm Array</t>
  </si>
  <si>
    <t>Hour</t>
  </si>
  <si>
    <t>Minute</t>
  </si>
  <si>
    <t>Repeat</t>
  </si>
  <si>
    <t>Setting</t>
  </si>
  <si>
    <t>byte</t>
  </si>
  <si>
    <t>0-23</t>
  </si>
  <si>
    <t>0-59</t>
  </si>
  <si>
    <t>1 to 3</t>
  </si>
  <si>
    <t>index</t>
  </si>
  <si>
    <t>alarm ID</t>
  </si>
  <si>
    <t>non zero value means alarm active</t>
  </si>
  <si>
    <t>each byte is a day. MSB is always 0, then Sunday to Monday LSB</t>
  </si>
  <si>
    <t>byte index</t>
  </si>
  <si>
    <t>..</t>
  </si>
  <si>
    <t>Caption</t>
  </si>
  <si>
    <t>Format</t>
  </si>
  <si>
    <t>char</t>
  </si>
  <si>
    <t>SSID WiFi</t>
  </si>
  <si>
    <t>PASS WiFi</t>
  </si>
  <si>
    <t>Alarm memory from alarm buffer</t>
  </si>
  <si>
    <t>EEPROM offset:</t>
  </si>
  <si>
    <t>index EEPROM</t>
  </si>
  <si>
    <t>/restart</t>
  </si>
  <si>
    <t>/a?update=</t>
  </si>
  <si>
    <t>http_update_handle(req);</t>
  </si>
  <si>
    <t>/cleareeprom - clears wifi login and alarms</t>
  </si>
  <si>
    <t>/time - not implemented - getting time from time server, value returned to debug serial link only</t>
  </si>
  <si>
    <t>/?SYN - writes time to device sent from http</t>
  </si>
  <si>
    <t>Example: SYN,08+20+2016,09:28:56,1 - last number is day in the week starting Sunday = 1</t>
  </si>
  <si>
    <t>/?ADD - adds alarm</t>
  </si>
  <si>
    <t xml:space="preserve">//Example:  /?ADD,2,A,0951,O,0,a      </t>
  </si>
  <si>
    <t>?ADD,1,A,0825,234,0,name; HTTP/1.1  //234 means monday tuesday and wednesday repetition</t>
  </si>
  <si>
    <t>/?DEL - deletes alarm</t>
  </si>
  <si>
    <t>//Example: /?DEL,2 HTTP/1.1</t>
  </si>
  <si>
    <t>/?SET - sets general parameters of a device like name</t>
  </si>
  <si>
    <t>//Example: /?SET,5,Name+SecondWord</t>
  </si>
  <si>
    <t>/?DEB - for debuggiing, not implemented</t>
  </si>
  <si>
    <t>/a?ssid= - writing SSID and PASS to network</t>
  </si>
  <si>
    <t>/wifioff</t>
  </si>
  <si>
    <t>turns off wifi - summer mode!</t>
  </si>
  <si>
    <t>added summer_mode global bool var</t>
  </si>
  <si>
    <t>added /wifioff http command</t>
  </si>
  <si>
    <t>added manual summer mode, no wifi, activated by command</t>
  </si>
  <si>
    <t>device will not be checking a connection when in summer mode</t>
  </si>
  <si>
    <t>R19</t>
  </si>
  <si>
    <t>divider R14+R15</t>
  </si>
  <si>
    <t>ADC</t>
  </si>
  <si>
    <t>R18</t>
  </si>
  <si>
    <t>ADC in</t>
  </si>
  <si>
    <t>div OUT</t>
  </si>
  <si>
    <t>R19 divider ser</t>
  </si>
  <si>
    <t>resistance LDR 5528 type</t>
  </si>
  <si>
    <t>R18 divider par</t>
  </si>
  <si>
    <t>R14</t>
  </si>
  <si>
    <t>R15</t>
  </si>
  <si>
    <t>TODO</t>
  </si>
  <si>
    <t>Increase the buzzer volume - probably a boost converter</t>
  </si>
  <si>
    <t>Nut holding the PCB should be interted from the other side or the part</t>
  </si>
  <si>
    <t>Re-consider location of light sensor</t>
  </si>
  <si>
    <t>Feedback from schematics</t>
  </si>
  <si>
    <t>dni R on DO from light ring</t>
  </si>
  <si>
    <r>
      <t>  </t>
    </r>
    <r>
      <rPr>
        <sz val="11"/>
        <color rgb="FF569CD6"/>
        <rFont val="Consolas"/>
        <family val="3"/>
      </rPr>
      <t>return</t>
    </r>
    <r>
      <rPr>
        <sz val="11"/>
        <color rgb="FFD4D4D4"/>
        <rFont val="Consolas"/>
        <family val="3"/>
      </rPr>
      <t> avg_in;</t>
    </r>
  </si>
  <si>
    <r>
      <t>  avg_in += (new_sample &gt;&gt;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);</t>
    </r>
  </si>
  <si>
    <r>
      <t>  avg_in -= (avg_in &gt;&gt; 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); </t>
    </r>
    <r>
      <rPr>
        <sz val="11"/>
        <color rgb="FF6A9955"/>
        <rFont val="Consolas"/>
        <family val="3"/>
      </rPr>
      <t>// div 8</t>
    </r>
  </si>
  <si>
    <r>
      <t>uint16_t</t>
    </r>
    <r>
      <rPr>
        <sz val="11"/>
        <color rgb="FFD4D4D4"/>
        <rFont val="Consolas"/>
        <family val="3"/>
      </rPr>
      <t> exp_moving_average(</t>
    </r>
    <r>
      <rPr>
        <sz val="11"/>
        <color rgb="FF569CD6"/>
        <rFont val="Consolas"/>
        <family val="3"/>
      </rPr>
      <t>uint16_t</t>
    </r>
    <r>
      <rPr>
        <sz val="11"/>
        <color rgb="FFD4D4D4"/>
        <rFont val="Consolas"/>
        <family val="3"/>
      </rPr>
      <t> avg_in,</t>
    </r>
    <r>
      <rPr>
        <sz val="11"/>
        <color rgb="FF569CD6"/>
        <rFont val="Consolas"/>
        <family val="3"/>
      </rPr>
      <t>uint16_t</t>
    </r>
    <r>
      <rPr>
        <sz val="11"/>
        <color rgb="FFD4D4D4"/>
        <rFont val="Consolas"/>
        <family val="3"/>
      </rPr>
      <t> new_sample){</t>
    </r>
  </si>
  <si>
    <t>new</t>
  </si>
  <si>
    <t>Light value filter</t>
  </si>
  <si>
    <t>Red middle indication if Wifi connection was lost</t>
  </si>
  <si>
    <t>D5</t>
  </si>
  <si>
    <t>D14</t>
  </si>
  <si>
    <t>D15</t>
  </si>
  <si>
    <t>D16</t>
  </si>
  <si>
    <t>external device trigger DO</t>
  </si>
  <si>
    <t>key 1</t>
  </si>
  <si>
    <t>key 4</t>
  </si>
  <si>
    <t>key 2</t>
  </si>
  <si>
    <t>key ON/OFF</t>
  </si>
  <si>
    <t>changed step for brightness to 1s from 0.5s, now rise to full is in 4.2min</t>
  </si>
  <si>
    <t>added external trigger interface and triggering on alarm</t>
  </si>
  <si>
    <t>added external trigger to turn off the light on alarm timeout</t>
  </si>
  <si>
    <t>V1.0</t>
  </si>
  <si>
    <t>added more delays to ext trigger</t>
  </si>
  <si>
    <t>/summertime_on</t>
  </si>
  <si>
    <t>/summertime_off</t>
  </si>
  <si>
    <t>//V1.1 added clock show yellow while in alarm shine mode</t>
  </si>
  <si>
    <t>//V1.2 added internet time NTP client, added summer time commands and menu on default webpage</t>
  </si>
  <si>
    <t>removed to zeros by cleareeprom</t>
  </si>
  <si>
    <t>Summer time ON (0b1)/OFF (0b0)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</si>
</sst>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B5CEA8"/>
      <name val="Consolas"/>
      <family val="3"/>
    </font>
    <font>
      <sz val="11"/>
      <color rgb="FF6A9955"/>
      <name val="Consolas"/>
      <family val="3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6949068075352"/>
          <c:y val="8.1156899117563727E-2"/>
          <c:w val="0.85355832419681721"/>
          <c:h val="0.844528877042524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LightSense!$D$4:$D$22</c:f>
              <c:numCache>
                <c:formatCode>General</c:formatCode>
                <c:ptCount val="19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  <c:pt idx="7">
                  <c:v>25600</c:v>
                </c:pt>
                <c:pt idx="8">
                  <c:v>51200</c:v>
                </c:pt>
                <c:pt idx="9">
                  <c:v>102400</c:v>
                </c:pt>
                <c:pt idx="10">
                  <c:v>204800</c:v>
                </c:pt>
                <c:pt idx="11">
                  <c:v>409600</c:v>
                </c:pt>
                <c:pt idx="12">
                  <c:v>819200</c:v>
                </c:pt>
                <c:pt idx="13">
                  <c:v>1638400</c:v>
                </c:pt>
                <c:pt idx="14">
                  <c:v>3276800</c:v>
                </c:pt>
                <c:pt idx="15">
                  <c:v>6553600</c:v>
                </c:pt>
                <c:pt idx="16">
                  <c:v>13107200</c:v>
                </c:pt>
                <c:pt idx="17">
                  <c:v>26214400</c:v>
                </c:pt>
                <c:pt idx="18">
                  <c:v>52428800</c:v>
                </c:pt>
              </c:numCache>
            </c:numRef>
          </c:xVal>
          <c:yVal>
            <c:numRef>
              <c:f>LightSense!$I$4:$I$22</c:f>
              <c:numCache>
                <c:formatCode>0.00E+00</c:formatCode>
                <c:ptCount val="19"/>
                <c:pt idx="0">
                  <c:v>3.2860179804691119</c:v>
                </c:pt>
                <c:pt idx="1">
                  <c:v>3.2721559889623966</c:v>
                </c:pt>
                <c:pt idx="2">
                  <c:v>3.2447859603896587</c:v>
                </c:pt>
                <c:pt idx="3">
                  <c:v>3.1914202499405917</c:v>
                </c:pt>
                <c:pt idx="4">
                  <c:v>3.0898745968764185</c:v>
                </c:pt>
                <c:pt idx="5">
                  <c:v>2.9053178000121815</c:v>
                </c:pt>
                <c:pt idx="6">
                  <c:v>2.5962675920760998</c:v>
                </c:pt>
                <c:pt idx="7">
                  <c:v>2.1434626352274986</c:v>
                </c:pt>
                <c:pt idx="8">
                  <c:v>1.5949051080485479</c:v>
                </c:pt>
                <c:pt idx="9">
                  <c:v>1.0648209375569582</c:v>
                </c:pt>
                <c:pt idx="10">
                  <c:v>0.65343566276075959</c:v>
                </c:pt>
                <c:pt idx="11">
                  <c:v>0.3852009055076101</c:v>
                </c:pt>
                <c:pt idx="12">
                  <c:v>0.2296054958467845</c:v>
                </c:pt>
                <c:pt idx="13">
                  <c:v>0.1454075655188426</c:v>
                </c:pt>
                <c:pt idx="14">
                  <c:v>0.1015528375717562</c:v>
                </c:pt>
                <c:pt idx="15">
                  <c:v>7.9165026075091446E-2</c:v>
                </c:pt>
                <c:pt idx="16">
                  <c:v>6.7853178466657491E-2</c:v>
                </c:pt>
                <c:pt idx="17">
                  <c:v>6.2167406115674902E-2</c:v>
                </c:pt>
                <c:pt idx="18">
                  <c:v>5.9317011818958182E-2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6848"/>
        <c:axId val="204727424"/>
      </c:scatterChart>
      <c:valAx>
        <c:axId val="20472684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sensor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7424"/>
        <c:crosses val="autoZero"/>
        <c:crossBetween val="midCat"/>
      </c:valAx>
      <c:valAx>
        <c:axId val="204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Filter in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light 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'Dig Filter lightsense'!$E$5:$E$70</c:f>
              <c:numCache>
                <c:formatCode>General</c:formatCode>
                <c:ptCount val="66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filtered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'Dig Filter lightsense'!$G$5:$G$70</c:f>
              <c:numCache>
                <c:formatCode>General</c:formatCode>
                <c:ptCount val="66"/>
                <c:pt idx="0">
                  <c:v>0</c:v>
                </c:pt>
                <c:pt idx="1">
                  <c:v>128</c:v>
                </c:pt>
                <c:pt idx="2">
                  <c:v>240</c:v>
                </c:pt>
                <c:pt idx="3">
                  <c:v>338</c:v>
                </c:pt>
                <c:pt idx="4">
                  <c:v>423.75</c:v>
                </c:pt>
                <c:pt idx="5">
                  <c:v>498.78125</c:v>
                </c:pt>
                <c:pt idx="6">
                  <c:v>564.43359375</c:v>
                </c:pt>
                <c:pt idx="7">
                  <c:v>621.87939453125</c:v>
                </c:pt>
                <c:pt idx="8">
                  <c:v>672.14447021484375</c:v>
                </c:pt>
                <c:pt idx="9">
                  <c:v>716.12641143798828</c:v>
                </c:pt>
                <c:pt idx="10">
                  <c:v>754.61061000823975</c:v>
                </c:pt>
                <c:pt idx="11">
                  <c:v>788.28428375720978</c:v>
                </c:pt>
                <c:pt idx="12">
                  <c:v>817.74874828755856</c:v>
                </c:pt>
                <c:pt idx="13">
                  <c:v>843.53015475161374</c:v>
                </c:pt>
                <c:pt idx="14">
                  <c:v>866.08888540766202</c:v>
                </c:pt>
                <c:pt idx="15">
                  <c:v>885.82777473170427</c:v>
                </c:pt>
                <c:pt idx="16">
                  <c:v>903.09930289024123</c:v>
                </c:pt>
                <c:pt idx="17">
                  <c:v>918.21189002896108</c:v>
                </c:pt>
                <c:pt idx="18">
                  <c:v>931.435403775341</c:v>
                </c:pt>
                <c:pt idx="19">
                  <c:v>943.00597830342338</c:v>
                </c:pt>
                <c:pt idx="20">
                  <c:v>953.1302310154955</c:v>
                </c:pt>
                <c:pt idx="21">
                  <c:v>961.9889521385586</c:v>
                </c:pt>
                <c:pt idx="22">
                  <c:v>841.74033312123879</c:v>
                </c:pt>
                <c:pt idx="23">
                  <c:v>736.52279148108391</c:v>
                </c:pt>
                <c:pt idx="24">
                  <c:v>644.45744254594842</c:v>
                </c:pt>
                <c:pt idx="25">
                  <c:v>563.90026222770484</c:v>
                </c:pt>
                <c:pt idx="26">
                  <c:v>493.41272944924174</c:v>
                </c:pt>
                <c:pt idx="27">
                  <c:v>431.73613826808651</c:v>
                </c:pt>
                <c:pt idx="28">
                  <c:v>377.76912098457569</c:v>
                </c:pt>
                <c:pt idx="29">
                  <c:v>330.54798086150373</c:v>
                </c:pt>
                <c:pt idx="30">
                  <c:v>289.22948325381577</c:v>
                </c:pt>
                <c:pt idx="31">
                  <c:v>253.07579784708881</c:v>
                </c:pt>
                <c:pt idx="32">
                  <c:v>221.44132311620271</c:v>
                </c:pt>
                <c:pt idx="33">
                  <c:v>193.76115772667737</c:v>
                </c:pt>
                <c:pt idx="34">
                  <c:v>169.5410130108427</c:v>
                </c:pt>
                <c:pt idx="35">
                  <c:v>148.34838638448736</c:v>
                </c:pt>
                <c:pt idx="36">
                  <c:v>129.80483808642643</c:v>
                </c:pt>
                <c:pt idx="37">
                  <c:v>113.57923332562312</c:v>
                </c:pt>
                <c:pt idx="38">
                  <c:v>99.38182915992023</c:v>
                </c:pt>
                <c:pt idx="39">
                  <c:v>86.959100514930199</c:v>
                </c:pt>
                <c:pt idx="40">
                  <c:v>76.089212950563919</c:v>
                </c:pt>
                <c:pt idx="41">
                  <c:v>66.578061331743427</c:v>
                </c:pt>
                <c:pt idx="42">
                  <c:v>58.255803665275501</c:v>
                </c:pt>
                <c:pt idx="43">
                  <c:v>50.973828207116064</c:v>
                </c:pt>
                <c:pt idx="44">
                  <c:v>44.602099681226555</c:v>
                </c:pt>
                <c:pt idx="45">
                  <c:v>39.026837221073237</c:v>
                </c:pt>
                <c:pt idx="46">
                  <c:v>34.148482568439078</c:v>
                </c:pt>
                <c:pt idx="47">
                  <c:v>29.879922247384194</c:v>
                </c:pt>
                <c:pt idx="48">
                  <c:v>26.144931966461169</c:v>
                </c:pt>
                <c:pt idx="49">
                  <c:v>22.876815470653522</c:v>
                </c:pt>
                <c:pt idx="50">
                  <c:v>20.017213536821831</c:v>
                </c:pt>
                <c:pt idx="51">
                  <c:v>17.515061844719103</c:v>
                </c:pt>
                <c:pt idx="52">
                  <c:v>15.325679114129215</c:v>
                </c:pt>
                <c:pt idx="53">
                  <c:v>13.409969224863064</c:v>
                </c:pt>
                <c:pt idx="54">
                  <c:v>11.733723071755181</c:v>
                </c:pt>
                <c:pt idx="55">
                  <c:v>10.267007687785783</c:v>
                </c:pt>
                <c:pt idx="56">
                  <c:v>8.9836317268125612</c:v>
                </c:pt>
                <c:pt idx="57">
                  <c:v>7.860677760960991</c:v>
                </c:pt>
                <c:pt idx="58">
                  <c:v>6.8780930408408674</c:v>
                </c:pt>
                <c:pt idx="59">
                  <c:v>6.0183314107357591</c:v>
                </c:pt>
                <c:pt idx="60">
                  <c:v>5.2660399843937888</c:v>
                </c:pt>
                <c:pt idx="61">
                  <c:v>4.6077849863445657</c:v>
                </c:pt>
                <c:pt idx="62">
                  <c:v>4.0318118630514945</c:v>
                </c:pt>
                <c:pt idx="63">
                  <c:v>3.5278353801700577</c:v>
                </c:pt>
                <c:pt idx="64">
                  <c:v>3.0868559576488006</c:v>
                </c:pt>
                <c:pt idx="65">
                  <c:v>2.7009989629427005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0944"/>
        <c:axId val="204730304"/>
      </c:lineChart>
      <c:catAx>
        <c:axId val="18133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0304"/>
        <c:crosses val="autoZero"/>
        <c:auto val="1"/>
        <c:lblAlgn val="ctr"/>
        <c:lblOffset val="100"/>
        <c:noMultiLvlLbl val="0"/>
      </c:catAx>
      <c:valAx>
        <c:axId val="204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6949068075352"/>
          <c:y val="8.1156899117563727E-2"/>
          <c:w val="0.85355832419681721"/>
          <c:h val="0.8445288770425244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'LightSense 1901'!$D$7:$D$25</c:f>
              <c:numCache>
                <c:formatCode>General</c:formatCode>
                <c:ptCount val="19"/>
                <c:pt idx="0">
                  <c:v>600</c:v>
                </c:pt>
                <c:pt idx="1">
                  <c:v>900</c:v>
                </c:pt>
                <c:pt idx="2">
                  <c:v>1350</c:v>
                </c:pt>
                <c:pt idx="3">
                  <c:v>2025</c:v>
                </c:pt>
                <c:pt idx="4">
                  <c:v>3037.5</c:v>
                </c:pt>
                <c:pt idx="5">
                  <c:v>4556.25</c:v>
                </c:pt>
                <c:pt idx="6">
                  <c:v>6834.375</c:v>
                </c:pt>
                <c:pt idx="7">
                  <c:v>10251.5625</c:v>
                </c:pt>
                <c:pt idx="8">
                  <c:v>15377.34375</c:v>
                </c:pt>
                <c:pt idx="9">
                  <c:v>23066.015625</c:v>
                </c:pt>
                <c:pt idx="10">
                  <c:v>34599.0234375</c:v>
                </c:pt>
                <c:pt idx="11">
                  <c:v>51898.53515625</c:v>
                </c:pt>
                <c:pt idx="12">
                  <c:v>77847.802734375</c:v>
                </c:pt>
                <c:pt idx="13">
                  <c:v>116771.7041015625</c:v>
                </c:pt>
                <c:pt idx="14">
                  <c:v>175157.55615234375</c:v>
                </c:pt>
                <c:pt idx="15">
                  <c:v>262736.33422851563</c:v>
                </c:pt>
              </c:numCache>
            </c:numRef>
          </c:xVal>
          <c:yVal>
            <c:numRef>
              <c:f>'LightSense 1901'!$J$7:$J$25</c:f>
              <c:numCache>
                <c:formatCode>0.00E+00</c:formatCode>
                <c:ptCount val="19"/>
                <c:pt idx="0">
                  <c:v>0.97547170473905265</c:v>
                </c:pt>
                <c:pt idx="1">
                  <c:v>0.92321429906791985</c:v>
                </c:pt>
                <c:pt idx="2">
                  <c:v>0.85454548028775079</c:v>
                </c:pt>
                <c:pt idx="3">
                  <c:v>0.7687732810773279</c:v>
                </c:pt>
                <c:pt idx="4">
                  <c:v>0.66817455463454634</c:v>
                </c:pt>
                <c:pt idx="5">
                  <c:v>0.55854165126257538</c:v>
                </c:pt>
                <c:pt idx="6">
                  <c:v>0.44822559467688794</c:v>
                </c:pt>
                <c:pt idx="7">
                  <c:v>0.3457835014896844</c:v>
                </c:pt>
                <c:pt idx="8">
                  <c:v>0.25750448631987327</c:v>
                </c:pt>
                <c:pt idx="9">
                  <c:v>0.18619920035932255</c:v>
                </c:pt>
                <c:pt idx="10">
                  <c:v>0.13155583259255257</c:v>
                </c:pt>
                <c:pt idx="11">
                  <c:v>9.134555495368743E-2</c:v>
                </c:pt>
                <c:pt idx="12">
                  <c:v>6.263083673328057E-2</c:v>
                </c:pt>
                <c:pt idx="13">
                  <c:v>4.2561830125805604E-2</c:v>
                </c:pt>
                <c:pt idx="14">
                  <c:v>2.874546002189984E-2</c:v>
                </c:pt>
                <c:pt idx="15">
                  <c:v>1.9332202792643732E-2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A8-41D9-84BD-285942DD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2032"/>
        <c:axId val="204732608"/>
      </c:scatterChart>
      <c:valAx>
        <c:axId val="2047320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sensor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2608"/>
        <c:crosses val="autoZero"/>
        <c:crossBetween val="midCat"/>
      </c:valAx>
      <c:valAx>
        <c:axId val="204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Brightness</a:t>
            </a:r>
            <a:r>
              <a:rPr lang="en-GB" baseline="0"/>
              <a:t> vs. LED order for tail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RunningTailLight!$E$14:$E$19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RunningTailLight!$K$14:$K$19</c:f>
              <c:numCache>
                <c:formatCode>General</c:formatCode>
                <c:ptCount val="6"/>
                <c:pt idx="0">
                  <c:v>255</c:v>
                </c:pt>
                <c:pt idx="1">
                  <c:v>213</c:v>
                </c:pt>
                <c:pt idx="2">
                  <c:v>171</c:v>
                </c:pt>
                <c:pt idx="3">
                  <c:v>129</c:v>
                </c:pt>
                <c:pt idx="4">
                  <c:v>87</c:v>
                </c:pt>
                <c:pt idx="5">
                  <c:v>45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RunningTailLight!$E$14:$E$19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RunningTailLight!$L$14:$L$19</c:f>
              <c:numCache>
                <c:formatCode>General</c:formatCode>
                <c:ptCount val="6"/>
                <c:pt idx="0">
                  <c:v>255</c:v>
                </c:pt>
                <c:pt idx="1">
                  <c:v>23.181818181818183</c:v>
                </c:pt>
                <c:pt idx="2">
                  <c:v>12.142857142857142</c:v>
                </c:pt>
                <c:pt idx="3">
                  <c:v>8.2258064516129039</c:v>
                </c:pt>
                <c:pt idx="4">
                  <c:v>6.2195121951219514</c:v>
                </c:pt>
                <c:pt idx="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8192"/>
        <c:axId val="204808768"/>
      </c:scatterChart>
      <c:valAx>
        <c:axId val="2048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8768"/>
        <c:crosses val="autoZero"/>
        <c:crossBetween val="midCat"/>
      </c:valAx>
      <c:valAx>
        <c:axId val="2048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85725</xdr:rowOff>
    </xdr:from>
    <xdr:to>
      <xdr:col>22</xdr:col>
      <xdr:colOff>314325</xdr:colOff>
      <xdr:row>30</xdr:row>
      <xdr:rowOff>38099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35</xdr:row>
      <xdr:rowOff>38100</xdr:rowOff>
    </xdr:from>
    <xdr:to>
      <xdr:col>7</xdr:col>
      <xdr:colOff>57150</xdr:colOff>
      <xdr:row>44</xdr:row>
      <xdr:rowOff>114300</xdr:rowOff>
    </xdr:to>
    <xdr:sp macro="" textlink="">
      <xdr:nvSpPr>
        <xdr:cNvPr id="3" name="Obdĺžnik 2"/>
        <xdr:cNvSpPr/>
      </xdr:nvSpPr>
      <xdr:spPr>
        <a:xfrm>
          <a:off x="4267200" y="67056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476250</xdr:colOff>
      <xdr:row>35</xdr:row>
      <xdr:rowOff>38100</xdr:rowOff>
    </xdr:from>
    <xdr:to>
      <xdr:col>8</xdr:col>
      <xdr:colOff>171450</xdr:colOff>
      <xdr:row>44</xdr:row>
      <xdr:rowOff>114300</xdr:rowOff>
    </xdr:to>
    <xdr:sp macro="" textlink="">
      <xdr:nvSpPr>
        <xdr:cNvPr id="4" name="Obdĺžnik 3"/>
        <xdr:cNvSpPr/>
      </xdr:nvSpPr>
      <xdr:spPr>
        <a:xfrm>
          <a:off x="5086350" y="67056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285750</xdr:colOff>
      <xdr:row>46</xdr:row>
      <xdr:rowOff>152400</xdr:rowOff>
    </xdr:from>
    <xdr:to>
      <xdr:col>7</xdr:col>
      <xdr:colOff>76200</xdr:colOff>
      <xdr:row>56</xdr:row>
      <xdr:rowOff>38100</xdr:rowOff>
    </xdr:to>
    <xdr:sp macro="" textlink="">
      <xdr:nvSpPr>
        <xdr:cNvPr id="5" name="Obdĺžnik 4"/>
        <xdr:cNvSpPr/>
      </xdr:nvSpPr>
      <xdr:spPr>
        <a:xfrm>
          <a:off x="4286250" y="89154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466725</xdr:colOff>
      <xdr:row>44</xdr:row>
      <xdr:rowOff>114300</xdr:rowOff>
    </xdr:from>
    <xdr:to>
      <xdr:col>6</xdr:col>
      <xdr:colOff>485775</xdr:colOff>
      <xdr:row>46</xdr:row>
      <xdr:rowOff>152400</xdr:rowOff>
    </xdr:to>
    <xdr:cxnSp macro="">
      <xdr:nvCxnSpPr>
        <xdr:cNvPr id="7" name="Rovná spojnica 6"/>
        <xdr:cNvCxnSpPr>
          <a:stCxn id="3" idx="2"/>
          <a:endCxn id="5" idx="0"/>
        </xdr:cNvCxnSpPr>
      </xdr:nvCxnSpPr>
      <xdr:spPr>
        <a:xfrm>
          <a:off x="4467225" y="8496300"/>
          <a:ext cx="19050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44</xdr:row>
      <xdr:rowOff>114300</xdr:rowOff>
    </xdr:from>
    <xdr:to>
      <xdr:col>7</xdr:col>
      <xdr:colOff>685800</xdr:colOff>
      <xdr:row>45</xdr:row>
      <xdr:rowOff>171450</xdr:rowOff>
    </xdr:to>
    <xdr:cxnSp macro="">
      <xdr:nvCxnSpPr>
        <xdr:cNvPr id="9" name="Rovná spojnica 8"/>
        <xdr:cNvCxnSpPr>
          <a:stCxn id="4" idx="2"/>
        </xdr:cNvCxnSpPr>
      </xdr:nvCxnSpPr>
      <xdr:spPr>
        <a:xfrm>
          <a:off x="5286375" y="8496300"/>
          <a:ext cx="95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45</xdr:row>
      <xdr:rowOff>171450</xdr:rowOff>
    </xdr:from>
    <xdr:to>
      <xdr:col>7</xdr:col>
      <xdr:colOff>666750</xdr:colOff>
      <xdr:row>45</xdr:row>
      <xdr:rowOff>171450</xdr:rowOff>
    </xdr:to>
    <xdr:cxnSp macro="">
      <xdr:nvCxnSpPr>
        <xdr:cNvPr id="11" name="Rovná spojnica 10"/>
        <xdr:cNvCxnSpPr/>
      </xdr:nvCxnSpPr>
      <xdr:spPr>
        <a:xfrm flipH="1">
          <a:off x="4476750" y="874395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7</xdr:row>
      <xdr:rowOff>114300</xdr:rowOff>
    </xdr:from>
    <xdr:to>
      <xdr:col>21</xdr:col>
      <xdr:colOff>190500</xdr:colOff>
      <xdr:row>29</xdr:row>
      <xdr:rowOff>147637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85725</xdr:rowOff>
    </xdr:from>
    <xdr:to>
      <xdr:col>22</xdr:col>
      <xdr:colOff>314325</xdr:colOff>
      <xdr:row>33</xdr:row>
      <xdr:rowOff>38099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xmlns="" id="{433795F3-C114-499C-83D8-08A11B522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38</xdr:row>
      <xdr:rowOff>38100</xdr:rowOff>
    </xdr:from>
    <xdr:to>
      <xdr:col>7</xdr:col>
      <xdr:colOff>57150</xdr:colOff>
      <xdr:row>47</xdr:row>
      <xdr:rowOff>114300</xdr:rowOff>
    </xdr:to>
    <xdr:sp macro="" textlink="">
      <xdr:nvSpPr>
        <xdr:cNvPr id="3" name="Obdĺžnik 2">
          <a:extLst>
            <a:ext uri="{FF2B5EF4-FFF2-40B4-BE49-F238E27FC236}">
              <a16:creationId xmlns:a16="http://schemas.microsoft.com/office/drawing/2014/main" xmlns="" id="{6D084D97-70BA-4174-8B55-DFFEE60CFFE6}"/>
            </a:ext>
          </a:extLst>
        </xdr:cNvPr>
        <xdr:cNvSpPr/>
      </xdr:nvSpPr>
      <xdr:spPr>
        <a:xfrm>
          <a:off x="3924300" y="72771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476250</xdr:colOff>
      <xdr:row>38</xdr:row>
      <xdr:rowOff>38100</xdr:rowOff>
    </xdr:from>
    <xdr:to>
      <xdr:col>8</xdr:col>
      <xdr:colOff>171450</xdr:colOff>
      <xdr:row>47</xdr:row>
      <xdr:rowOff>114300</xdr:rowOff>
    </xdr:to>
    <xdr:sp macro="" textlink="">
      <xdr:nvSpPr>
        <xdr:cNvPr id="4" name="Obdĺžnik 3">
          <a:extLst>
            <a:ext uri="{FF2B5EF4-FFF2-40B4-BE49-F238E27FC236}">
              <a16:creationId xmlns:a16="http://schemas.microsoft.com/office/drawing/2014/main" xmlns="" id="{C1704C95-B726-4671-B77E-473DB2232F5A}"/>
            </a:ext>
          </a:extLst>
        </xdr:cNvPr>
        <xdr:cNvSpPr/>
      </xdr:nvSpPr>
      <xdr:spPr>
        <a:xfrm>
          <a:off x="4743450" y="7277100"/>
          <a:ext cx="30480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285750</xdr:colOff>
      <xdr:row>49</xdr:row>
      <xdr:rowOff>152400</xdr:rowOff>
    </xdr:from>
    <xdr:to>
      <xdr:col>7</xdr:col>
      <xdr:colOff>76200</xdr:colOff>
      <xdr:row>59</xdr:row>
      <xdr:rowOff>38100</xdr:rowOff>
    </xdr:to>
    <xdr:sp macro="" textlink="">
      <xdr:nvSpPr>
        <xdr:cNvPr id="5" name="Obdĺžnik 4">
          <a:extLst>
            <a:ext uri="{FF2B5EF4-FFF2-40B4-BE49-F238E27FC236}">
              <a16:creationId xmlns:a16="http://schemas.microsoft.com/office/drawing/2014/main" xmlns="" id="{2F946AAD-1FE9-49C5-845A-53D22C94675B}"/>
            </a:ext>
          </a:extLst>
        </xdr:cNvPr>
        <xdr:cNvSpPr/>
      </xdr:nvSpPr>
      <xdr:spPr>
        <a:xfrm>
          <a:off x="3943350" y="9486900"/>
          <a:ext cx="400050" cy="17907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466725</xdr:colOff>
      <xdr:row>47</xdr:row>
      <xdr:rowOff>114300</xdr:rowOff>
    </xdr:from>
    <xdr:to>
      <xdr:col>6</xdr:col>
      <xdr:colOff>485775</xdr:colOff>
      <xdr:row>49</xdr:row>
      <xdr:rowOff>152400</xdr:rowOff>
    </xdr:to>
    <xdr:cxnSp macro="">
      <xdr:nvCxnSpPr>
        <xdr:cNvPr id="6" name="Rovná spojnica 6">
          <a:extLst>
            <a:ext uri="{FF2B5EF4-FFF2-40B4-BE49-F238E27FC236}">
              <a16:creationId xmlns:a16="http://schemas.microsoft.com/office/drawing/2014/main" xmlns="" id="{193BA6DB-C7ED-4B73-B27C-AA4251CC2D37}"/>
            </a:ext>
          </a:extLst>
        </xdr:cNvPr>
        <xdr:cNvCxnSpPr>
          <a:stCxn id="3" idx="2"/>
          <a:endCxn id="5" idx="0"/>
        </xdr:cNvCxnSpPr>
      </xdr:nvCxnSpPr>
      <xdr:spPr>
        <a:xfrm>
          <a:off x="4124325" y="9067800"/>
          <a:ext cx="19050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676275</xdr:colOff>
      <xdr:row>47</xdr:row>
      <xdr:rowOff>114300</xdr:rowOff>
    </xdr:from>
    <xdr:to>
      <xdr:col>7</xdr:col>
      <xdr:colOff>685800</xdr:colOff>
      <xdr:row>48</xdr:row>
      <xdr:rowOff>171450</xdr:rowOff>
    </xdr:to>
    <xdr:cxnSp macro="">
      <xdr:nvCxnSpPr>
        <xdr:cNvPr id="7" name="Rovná spojnica 8">
          <a:extLst>
            <a:ext uri="{FF2B5EF4-FFF2-40B4-BE49-F238E27FC236}">
              <a16:creationId xmlns:a16="http://schemas.microsoft.com/office/drawing/2014/main" xmlns="" id="{001CC3D6-3C14-4E8F-B319-09396A0D9119}"/>
            </a:ext>
          </a:extLst>
        </xdr:cNvPr>
        <xdr:cNvCxnSpPr>
          <a:stCxn id="4" idx="2"/>
        </xdr:cNvCxnSpPr>
      </xdr:nvCxnSpPr>
      <xdr:spPr>
        <a:xfrm>
          <a:off x="4876800" y="9067800"/>
          <a:ext cx="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48</xdr:row>
      <xdr:rowOff>171450</xdr:rowOff>
    </xdr:from>
    <xdr:to>
      <xdr:col>7</xdr:col>
      <xdr:colOff>666750</xdr:colOff>
      <xdr:row>48</xdr:row>
      <xdr:rowOff>171450</xdr:rowOff>
    </xdr:to>
    <xdr:cxnSp macro="">
      <xdr:nvCxnSpPr>
        <xdr:cNvPr id="8" name="Rovná spojnica 10">
          <a:extLst>
            <a:ext uri="{FF2B5EF4-FFF2-40B4-BE49-F238E27FC236}">
              <a16:creationId xmlns:a16="http://schemas.microsoft.com/office/drawing/2014/main" xmlns="" id="{41C38ACC-16BE-40BE-8783-27B0B58F9ADD}"/>
            </a:ext>
          </a:extLst>
        </xdr:cNvPr>
        <xdr:cNvCxnSpPr/>
      </xdr:nvCxnSpPr>
      <xdr:spPr>
        <a:xfrm flipH="1">
          <a:off x="4133850" y="9315450"/>
          <a:ext cx="742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9</xdr:row>
      <xdr:rowOff>23812</xdr:rowOff>
    </xdr:from>
    <xdr:to>
      <xdr:col>20</xdr:col>
      <xdr:colOff>276225</xdr:colOff>
      <xdr:row>23</xdr:row>
      <xdr:rowOff>100012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95250</xdr:rowOff>
    </xdr:from>
    <xdr:to>
      <xdr:col>16</xdr:col>
      <xdr:colOff>344472</xdr:colOff>
      <xdr:row>35</xdr:row>
      <xdr:rowOff>38100</xdr:rowOff>
    </xdr:to>
    <xdr:pic>
      <xdr:nvPicPr>
        <xdr:cNvPr id="2" name="Obrázok 1" descr="https://www.cnx-software.com/wp-content/uploads/2015/10/NodeMCU_v0.9_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95250"/>
          <a:ext cx="9983773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6" sqref="D16"/>
    </sheetView>
  </sheetViews>
  <sheetFormatPr defaultRowHeight="15" x14ac:dyDescent="0.25"/>
  <sheetData>
    <row r="1" spans="1:3" x14ac:dyDescent="0.25">
      <c r="B1">
        <v>180609</v>
      </c>
      <c r="C1" t="s">
        <v>589</v>
      </c>
    </row>
    <row r="2" spans="1:3" x14ac:dyDescent="0.25">
      <c r="C2" t="s">
        <v>590</v>
      </c>
    </row>
    <row r="3" spans="1:3" x14ac:dyDescent="0.25">
      <c r="C3" t="s">
        <v>591</v>
      </c>
    </row>
    <row r="4" spans="1:3" x14ac:dyDescent="0.25">
      <c r="C4" t="s">
        <v>592</v>
      </c>
    </row>
    <row r="5" spans="1:3" x14ac:dyDescent="0.25">
      <c r="B5">
        <v>191101</v>
      </c>
      <c r="C5" t="s">
        <v>616</v>
      </c>
    </row>
    <row r="6" spans="1:3" x14ac:dyDescent="0.25">
      <c r="B6">
        <v>200124</v>
      </c>
      <c r="C6" t="s">
        <v>626</v>
      </c>
    </row>
    <row r="7" spans="1:3" x14ac:dyDescent="0.25">
      <c r="C7" t="s">
        <v>627</v>
      </c>
    </row>
    <row r="8" spans="1:3" x14ac:dyDescent="0.25">
      <c r="C8" t="s">
        <v>628</v>
      </c>
    </row>
    <row r="9" spans="1:3" x14ac:dyDescent="0.25">
      <c r="A9" t="s">
        <v>629</v>
      </c>
      <c r="B9">
        <v>200205</v>
      </c>
      <c r="C9" s="14" t="s">
        <v>630</v>
      </c>
    </row>
    <row r="10" spans="1:3" x14ac:dyDescent="0.25">
      <c r="C10" s="14" t="s">
        <v>633</v>
      </c>
    </row>
    <row r="11" spans="1:3" x14ac:dyDescent="0.25">
      <c r="B11">
        <v>20201222</v>
      </c>
      <c r="C11" s="14" t="s">
        <v>634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A152" workbookViewId="0">
      <selection activeCell="L1" sqref="L1:P256"/>
    </sheetView>
  </sheetViews>
  <sheetFormatPr defaultRowHeight="15" x14ac:dyDescent="0.25"/>
  <sheetData>
    <row r="1" spans="1:16" ht="15.75" thickBot="1" x14ac:dyDescent="0.3">
      <c r="A1" s="4" t="s">
        <v>535</v>
      </c>
      <c r="B1" s="3">
        <v>0</v>
      </c>
      <c r="F1">
        <v>0</v>
      </c>
      <c r="L1" t="s">
        <v>40</v>
      </c>
      <c r="N1" t="s">
        <v>40</v>
      </c>
      <c r="O1" t="s">
        <v>39</v>
      </c>
      <c r="P1" t="s">
        <v>534</v>
      </c>
    </row>
    <row r="2" spans="1:16" ht="15.75" thickBot="1" x14ac:dyDescent="0.3">
      <c r="A2" s="4" t="s">
        <v>533</v>
      </c>
      <c r="B2" s="3">
        <v>1</v>
      </c>
      <c r="F2">
        <v>1</v>
      </c>
      <c r="L2" t="s">
        <v>40</v>
      </c>
      <c r="N2" t="s">
        <v>40</v>
      </c>
      <c r="O2" t="s">
        <v>39</v>
      </c>
      <c r="P2" t="s">
        <v>532</v>
      </c>
    </row>
    <row r="3" spans="1:16" ht="15.75" thickBot="1" x14ac:dyDescent="0.3">
      <c r="A3" s="4" t="s">
        <v>531</v>
      </c>
      <c r="B3" s="3">
        <v>2</v>
      </c>
      <c r="F3">
        <v>2</v>
      </c>
      <c r="L3" t="s">
        <v>40</v>
      </c>
      <c r="N3" t="s">
        <v>40</v>
      </c>
      <c r="O3" t="s">
        <v>39</v>
      </c>
      <c r="P3" t="s">
        <v>530</v>
      </c>
    </row>
    <row r="4" spans="1:16" ht="15.75" thickBot="1" x14ac:dyDescent="0.3">
      <c r="A4" s="4" t="s">
        <v>529</v>
      </c>
      <c r="B4" s="3">
        <v>3</v>
      </c>
      <c r="F4">
        <v>3</v>
      </c>
      <c r="L4" t="s">
        <v>40</v>
      </c>
      <c r="N4" t="s">
        <v>40</v>
      </c>
      <c r="O4" t="s">
        <v>39</v>
      </c>
      <c r="P4" t="s">
        <v>528</v>
      </c>
    </row>
    <row r="5" spans="1:16" ht="15.75" thickBot="1" x14ac:dyDescent="0.3">
      <c r="A5" s="4" t="s">
        <v>527</v>
      </c>
      <c r="B5" s="3">
        <v>4</v>
      </c>
      <c r="F5">
        <v>4</v>
      </c>
      <c r="L5" t="s">
        <v>40</v>
      </c>
      <c r="N5" t="s">
        <v>40</v>
      </c>
      <c r="O5" t="s">
        <v>39</v>
      </c>
      <c r="P5" t="s">
        <v>526</v>
      </c>
    </row>
    <row r="6" spans="1:16" ht="15.75" thickBot="1" x14ac:dyDescent="0.3">
      <c r="A6" s="4" t="s">
        <v>525</v>
      </c>
      <c r="B6" s="3">
        <v>5</v>
      </c>
      <c r="F6">
        <v>5</v>
      </c>
      <c r="L6" t="s">
        <v>40</v>
      </c>
      <c r="N6" t="s">
        <v>40</v>
      </c>
      <c r="O6" t="s">
        <v>39</v>
      </c>
      <c r="P6" t="s">
        <v>524</v>
      </c>
    </row>
    <row r="7" spans="1:16" ht="15.75" thickBot="1" x14ac:dyDescent="0.3">
      <c r="A7" s="4" t="s">
        <v>523</v>
      </c>
      <c r="B7" s="3">
        <v>6</v>
      </c>
      <c r="F7">
        <v>6</v>
      </c>
      <c r="L7" t="s">
        <v>40</v>
      </c>
      <c r="N7" t="s">
        <v>40</v>
      </c>
      <c r="O7" t="s">
        <v>39</v>
      </c>
      <c r="P7" t="s">
        <v>522</v>
      </c>
    </row>
    <row r="8" spans="1:16" ht="15.75" thickBot="1" x14ac:dyDescent="0.3">
      <c r="A8" s="4" t="s">
        <v>521</v>
      </c>
      <c r="B8" s="3">
        <v>7</v>
      </c>
      <c r="F8">
        <v>7</v>
      </c>
      <c r="L8" t="s">
        <v>40</v>
      </c>
      <c r="N8" t="s">
        <v>40</v>
      </c>
      <c r="O8" t="s">
        <v>39</v>
      </c>
      <c r="P8" t="s">
        <v>520</v>
      </c>
    </row>
    <row r="9" spans="1:16" ht="15.75" thickBot="1" x14ac:dyDescent="0.3">
      <c r="A9" s="4" t="s">
        <v>519</v>
      </c>
      <c r="B9" s="3">
        <v>8</v>
      </c>
      <c r="F9">
        <v>8</v>
      </c>
      <c r="L9" t="s">
        <v>40</v>
      </c>
      <c r="N9" t="s">
        <v>40</v>
      </c>
      <c r="O9" t="s">
        <v>39</v>
      </c>
      <c r="P9" t="s">
        <v>518</v>
      </c>
    </row>
    <row r="10" spans="1:16" ht="15.75" thickBot="1" x14ac:dyDescent="0.3">
      <c r="A10" s="4" t="s">
        <v>517</v>
      </c>
      <c r="B10" s="3">
        <v>9</v>
      </c>
      <c r="F10">
        <v>9</v>
      </c>
      <c r="L10" t="s">
        <v>40</v>
      </c>
      <c r="N10" t="s">
        <v>40</v>
      </c>
      <c r="O10" t="s">
        <v>39</v>
      </c>
      <c r="P10" t="s">
        <v>516</v>
      </c>
    </row>
    <row r="11" spans="1:16" ht="15.75" thickBot="1" x14ac:dyDescent="0.3">
      <c r="A11" s="4" t="s">
        <v>515</v>
      </c>
      <c r="B11" s="3">
        <v>10</v>
      </c>
      <c r="F11">
        <v>10</v>
      </c>
      <c r="L11" t="s">
        <v>40</v>
      </c>
      <c r="N11" t="s">
        <v>40</v>
      </c>
      <c r="O11" t="s">
        <v>39</v>
      </c>
      <c r="P11" t="s">
        <v>514</v>
      </c>
    </row>
    <row r="12" spans="1:16" ht="15.75" thickBot="1" x14ac:dyDescent="0.3">
      <c r="A12" s="4" t="s">
        <v>513</v>
      </c>
      <c r="B12" s="3">
        <v>11</v>
      </c>
      <c r="F12">
        <v>11</v>
      </c>
      <c r="L12" t="s">
        <v>40</v>
      </c>
      <c r="N12" t="s">
        <v>40</v>
      </c>
      <c r="O12" t="s">
        <v>39</v>
      </c>
      <c r="P12" t="s">
        <v>512</v>
      </c>
    </row>
    <row r="13" spans="1:16" ht="15.75" thickBot="1" x14ac:dyDescent="0.3">
      <c r="A13" s="4" t="s">
        <v>511</v>
      </c>
      <c r="B13" s="3">
        <v>12</v>
      </c>
      <c r="F13">
        <v>12</v>
      </c>
      <c r="L13" t="s">
        <v>40</v>
      </c>
      <c r="N13" t="s">
        <v>40</v>
      </c>
      <c r="O13" t="s">
        <v>39</v>
      </c>
      <c r="P13" t="s">
        <v>510</v>
      </c>
    </row>
    <row r="14" spans="1:16" ht="15.75" thickBot="1" x14ac:dyDescent="0.3">
      <c r="A14" s="4" t="s">
        <v>509</v>
      </c>
      <c r="B14" s="3">
        <v>13</v>
      </c>
      <c r="F14">
        <v>13</v>
      </c>
      <c r="L14" t="s">
        <v>40</v>
      </c>
      <c r="N14" t="s">
        <v>40</v>
      </c>
      <c r="O14" t="s">
        <v>39</v>
      </c>
      <c r="P14" t="s">
        <v>508</v>
      </c>
    </row>
    <row r="15" spans="1:16" ht="15.75" thickBot="1" x14ac:dyDescent="0.3">
      <c r="A15" s="4" t="s">
        <v>507</v>
      </c>
      <c r="B15" s="3">
        <v>14</v>
      </c>
      <c r="F15">
        <v>14</v>
      </c>
      <c r="L15" t="s">
        <v>40</v>
      </c>
      <c r="N15" t="s">
        <v>40</v>
      </c>
      <c r="O15" t="s">
        <v>39</v>
      </c>
      <c r="P15" t="s">
        <v>506</v>
      </c>
    </row>
    <row r="16" spans="1:16" ht="15.75" thickBot="1" x14ac:dyDescent="0.3">
      <c r="A16" s="4" t="s">
        <v>505</v>
      </c>
      <c r="B16" s="3">
        <v>15</v>
      </c>
      <c r="F16">
        <v>15</v>
      </c>
      <c r="L16" t="s">
        <v>40</v>
      </c>
      <c r="N16" t="s">
        <v>40</v>
      </c>
      <c r="O16" t="s">
        <v>39</v>
      </c>
      <c r="P16" t="s">
        <v>504</v>
      </c>
    </row>
    <row r="17" spans="1:16" ht="15.75" thickBot="1" x14ac:dyDescent="0.3">
      <c r="A17" s="4" t="s">
        <v>503</v>
      </c>
      <c r="B17" s="3">
        <v>16</v>
      </c>
      <c r="F17">
        <v>16</v>
      </c>
      <c r="L17" t="s">
        <v>40</v>
      </c>
      <c r="N17" t="s">
        <v>40</v>
      </c>
      <c r="O17" t="s">
        <v>39</v>
      </c>
      <c r="P17" t="s">
        <v>502</v>
      </c>
    </row>
    <row r="18" spans="1:16" ht="15.75" thickBot="1" x14ac:dyDescent="0.3">
      <c r="A18" s="4" t="s">
        <v>501</v>
      </c>
      <c r="B18" s="3">
        <v>17</v>
      </c>
      <c r="F18">
        <v>17</v>
      </c>
      <c r="L18" t="s">
        <v>40</v>
      </c>
      <c r="N18" t="s">
        <v>40</v>
      </c>
      <c r="O18" t="s">
        <v>39</v>
      </c>
      <c r="P18" t="s">
        <v>500</v>
      </c>
    </row>
    <row r="19" spans="1:16" ht="15.75" thickBot="1" x14ac:dyDescent="0.3">
      <c r="A19" s="4" t="s">
        <v>499</v>
      </c>
      <c r="B19" s="3">
        <v>18</v>
      </c>
      <c r="F19">
        <v>18</v>
      </c>
      <c r="L19" t="s">
        <v>40</v>
      </c>
      <c r="N19" t="s">
        <v>40</v>
      </c>
      <c r="O19" t="s">
        <v>39</v>
      </c>
      <c r="P19" t="s">
        <v>498</v>
      </c>
    </row>
    <row r="20" spans="1:16" ht="15.75" thickBot="1" x14ac:dyDescent="0.3">
      <c r="A20" s="4" t="s">
        <v>497</v>
      </c>
      <c r="B20" s="3">
        <v>19</v>
      </c>
      <c r="F20">
        <v>19</v>
      </c>
      <c r="L20" t="s">
        <v>40</v>
      </c>
      <c r="N20" t="s">
        <v>40</v>
      </c>
      <c r="O20" t="s">
        <v>39</v>
      </c>
      <c r="P20" t="s">
        <v>496</v>
      </c>
    </row>
    <row r="21" spans="1:16" ht="15.75" thickBot="1" x14ac:dyDescent="0.3">
      <c r="A21" s="4" t="s">
        <v>495</v>
      </c>
      <c r="B21" s="3">
        <v>20</v>
      </c>
      <c r="F21">
        <v>20</v>
      </c>
      <c r="L21" t="s">
        <v>40</v>
      </c>
      <c r="N21" t="s">
        <v>40</v>
      </c>
      <c r="O21" t="s">
        <v>39</v>
      </c>
      <c r="P21" t="s">
        <v>494</v>
      </c>
    </row>
    <row r="22" spans="1:16" ht="15.75" thickBot="1" x14ac:dyDescent="0.3">
      <c r="A22" s="4" t="s">
        <v>493</v>
      </c>
      <c r="B22" s="3">
        <v>21</v>
      </c>
      <c r="F22">
        <v>21</v>
      </c>
      <c r="L22" t="s">
        <v>40</v>
      </c>
      <c r="N22" t="s">
        <v>40</v>
      </c>
      <c r="O22" t="s">
        <v>39</v>
      </c>
      <c r="P22" t="s">
        <v>492</v>
      </c>
    </row>
    <row r="23" spans="1:16" ht="15.75" thickBot="1" x14ac:dyDescent="0.3">
      <c r="A23" s="4" t="s">
        <v>491</v>
      </c>
      <c r="B23" s="3">
        <v>22</v>
      </c>
      <c r="F23">
        <v>22</v>
      </c>
      <c r="L23" t="s">
        <v>40</v>
      </c>
      <c r="N23" t="s">
        <v>40</v>
      </c>
      <c r="O23" t="s">
        <v>39</v>
      </c>
      <c r="P23" t="s">
        <v>490</v>
      </c>
    </row>
    <row r="24" spans="1:16" ht="15.75" thickBot="1" x14ac:dyDescent="0.3">
      <c r="A24" s="4" t="s">
        <v>489</v>
      </c>
      <c r="B24" s="3">
        <v>23</v>
      </c>
      <c r="F24">
        <v>23</v>
      </c>
      <c r="L24" t="s">
        <v>40</v>
      </c>
      <c r="N24" t="s">
        <v>40</v>
      </c>
      <c r="O24" t="s">
        <v>39</v>
      </c>
      <c r="P24" t="s">
        <v>488</v>
      </c>
    </row>
    <row r="25" spans="1:16" ht="15.75" thickBot="1" x14ac:dyDescent="0.3">
      <c r="A25" s="4" t="s">
        <v>487</v>
      </c>
      <c r="B25" s="3">
        <v>24</v>
      </c>
      <c r="F25">
        <v>24</v>
      </c>
      <c r="L25" t="s">
        <v>40</v>
      </c>
      <c r="N25" t="s">
        <v>40</v>
      </c>
      <c r="O25" t="s">
        <v>39</v>
      </c>
      <c r="P25" t="s">
        <v>486</v>
      </c>
    </row>
    <row r="26" spans="1:16" ht="15.75" thickBot="1" x14ac:dyDescent="0.3">
      <c r="A26" s="4" t="s">
        <v>485</v>
      </c>
      <c r="B26" s="3">
        <v>25</v>
      </c>
      <c r="F26">
        <v>25</v>
      </c>
      <c r="L26" t="s">
        <v>40</v>
      </c>
      <c r="N26" t="s">
        <v>40</v>
      </c>
      <c r="O26" t="s">
        <v>39</v>
      </c>
      <c r="P26" t="s">
        <v>484</v>
      </c>
    </row>
    <row r="27" spans="1:16" ht="15.75" thickBot="1" x14ac:dyDescent="0.3">
      <c r="A27" s="4" t="s">
        <v>483</v>
      </c>
      <c r="B27" s="3">
        <v>26</v>
      </c>
      <c r="F27">
        <v>26</v>
      </c>
      <c r="L27" t="s">
        <v>40</v>
      </c>
      <c r="N27" t="s">
        <v>40</v>
      </c>
      <c r="O27" t="s">
        <v>39</v>
      </c>
      <c r="P27" t="s">
        <v>482</v>
      </c>
    </row>
    <row r="28" spans="1:16" ht="15.75" thickBot="1" x14ac:dyDescent="0.3">
      <c r="A28" s="4" t="s">
        <v>481</v>
      </c>
      <c r="B28" s="3">
        <v>27</v>
      </c>
      <c r="F28">
        <v>27</v>
      </c>
      <c r="L28" t="s">
        <v>40</v>
      </c>
      <c r="N28" t="s">
        <v>40</v>
      </c>
      <c r="O28" t="s">
        <v>39</v>
      </c>
      <c r="P28" t="s">
        <v>480</v>
      </c>
    </row>
    <row r="29" spans="1:16" ht="15.75" thickBot="1" x14ac:dyDescent="0.3">
      <c r="A29" s="4" t="s">
        <v>479</v>
      </c>
      <c r="B29" s="3">
        <v>28</v>
      </c>
      <c r="F29">
        <v>28</v>
      </c>
      <c r="L29" t="s">
        <v>40</v>
      </c>
      <c r="N29" t="s">
        <v>40</v>
      </c>
      <c r="O29" t="s">
        <v>39</v>
      </c>
      <c r="P29" t="s">
        <v>478</v>
      </c>
    </row>
    <row r="30" spans="1:16" ht="15.75" thickBot="1" x14ac:dyDescent="0.3">
      <c r="A30" s="4" t="s">
        <v>477</v>
      </c>
      <c r="B30" s="3">
        <v>29</v>
      </c>
      <c r="F30">
        <v>29</v>
      </c>
      <c r="L30" t="s">
        <v>40</v>
      </c>
      <c r="N30" t="s">
        <v>40</v>
      </c>
      <c r="O30" t="s">
        <v>39</v>
      </c>
      <c r="P30" t="s">
        <v>476</v>
      </c>
    </row>
    <row r="31" spans="1:16" ht="15.75" thickBot="1" x14ac:dyDescent="0.3">
      <c r="A31" s="4" t="s">
        <v>475</v>
      </c>
      <c r="B31" s="3">
        <v>30</v>
      </c>
      <c r="F31">
        <v>30</v>
      </c>
      <c r="L31" t="s">
        <v>40</v>
      </c>
      <c r="N31" t="s">
        <v>40</v>
      </c>
      <c r="O31" t="s">
        <v>39</v>
      </c>
      <c r="P31" t="s">
        <v>474</v>
      </c>
    </row>
    <row r="32" spans="1:16" ht="15.75" thickBot="1" x14ac:dyDescent="0.3">
      <c r="A32" s="4" t="s">
        <v>473</v>
      </c>
      <c r="B32" s="3">
        <v>31</v>
      </c>
      <c r="F32">
        <v>31</v>
      </c>
      <c r="L32" t="s">
        <v>40</v>
      </c>
      <c r="N32" t="s">
        <v>40</v>
      </c>
      <c r="O32" t="s">
        <v>39</v>
      </c>
      <c r="P32" t="s">
        <v>472</v>
      </c>
    </row>
    <row r="33" spans="1:16" ht="15.75" thickBot="1" x14ac:dyDescent="0.3">
      <c r="A33" s="4"/>
      <c r="B33" s="3">
        <v>32</v>
      </c>
      <c r="F33">
        <v>32</v>
      </c>
      <c r="L33" t="s">
        <v>40</v>
      </c>
      <c r="N33" t="s">
        <v>40</v>
      </c>
      <c r="O33" t="s">
        <v>39</v>
      </c>
      <c r="P33" t="s">
        <v>471</v>
      </c>
    </row>
    <row r="34" spans="1:16" ht="15.75" thickBot="1" x14ac:dyDescent="0.3">
      <c r="A34" s="4" t="s">
        <v>470</v>
      </c>
      <c r="B34" s="3">
        <v>33</v>
      </c>
      <c r="E34" t="s">
        <v>470</v>
      </c>
      <c r="F34">
        <v>33</v>
      </c>
      <c r="L34" t="s">
        <v>40</v>
      </c>
      <c r="M34" t="s">
        <v>470</v>
      </c>
      <c r="N34" t="s">
        <v>40</v>
      </c>
      <c r="O34" t="s">
        <v>39</v>
      </c>
      <c r="P34" t="s">
        <v>469</v>
      </c>
    </row>
    <row r="35" spans="1:16" ht="15.75" thickBot="1" x14ac:dyDescent="0.3">
      <c r="A35" s="4" t="s">
        <v>468</v>
      </c>
      <c r="B35" s="3">
        <v>34</v>
      </c>
      <c r="E35" t="s">
        <v>468</v>
      </c>
      <c r="F35">
        <v>34</v>
      </c>
      <c r="L35" t="s">
        <v>40</v>
      </c>
      <c r="M35" t="s">
        <v>468</v>
      </c>
      <c r="N35" t="s">
        <v>40</v>
      </c>
      <c r="O35" t="s">
        <v>39</v>
      </c>
      <c r="P35" t="s">
        <v>467</v>
      </c>
    </row>
    <row r="36" spans="1:16" ht="15.75" thickBot="1" x14ac:dyDescent="0.3">
      <c r="A36" s="4" t="s">
        <v>466</v>
      </c>
      <c r="B36" s="3">
        <v>35</v>
      </c>
      <c r="E36" t="s">
        <v>466</v>
      </c>
      <c r="F36">
        <v>35</v>
      </c>
      <c r="L36" t="s">
        <v>40</v>
      </c>
      <c r="M36" t="s">
        <v>466</v>
      </c>
      <c r="N36" t="s">
        <v>40</v>
      </c>
      <c r="O36" t="s">
        <v>39</v>
      </c>
      <c r="P36" t="s">
        <v>465</v>
      </c>
    </row>
    <row r="37" spans="1:16" ht="15.75" thickBot="1" x14ac:dyDescent="0.3">
      <c r="A37" s="4" t="s">
        <v>464</v>
      </c>
      <c r="B37" s="3">
        <v>36</v>
      </c>
      <c r="E37" t="s">
        <v>464</v>
      </c>
      <c r="F37">
        <v>36</v>
      </c>
      <c r="L37" t="s">
        <v>40</v>
      </c>
      <c r="M37" t="s">
        <v>464</v>
      </c>
      <c r="N37" t="s">
        <v>40</v>
      </c>
      <c r="O37" t="s">
        <v>39</v>
      </c>
      <c r="P37" t="s">
        <v>463</v>
      </c>
    </row>
    <row r="38" spans="1:16" ht="15.75" thickBot="1" x14ac:dyDescent="0.3">
      <c r="A38" s="4" t="s">
        <v>462</v>
      </c>
      <c r="B38" s="3">
        <v>37</v>
      </c>
      <c r="E38" t="s">
        <v>462</v>
      </c>
      <c r="F38">
        <v>37</v>
      </c>
      <c r="L38" t="s">
        <v>40</v>
      </c>
      <c r="M38" t="s">
        <v>462</v>
      </c>
      <c r="N38" t="s">
        <v>40</v>
      </c>
      <c r="O38" t="s">
        <v>39</v>
      </c>
      <c r="P38" t="s">
        <v>461</v>
      </c>
    </row>
    <row r="39" spans="1:16" ht="15.75" thickBot="1" x14ac:dyDescent="0.3">
      <c r="A39" s="4" t="s">
        <v>460</v>
      </c>
      <c r="B39" s="3">
        <v>38</v>
      </c>
      <c r="E39" t="s">
        <v>460</v>
      </c>
      <c r="F39">
        <v>38</v>
      </c>
      <c r="L39" t="s">
        <v>40</v>
      </c>
      <c r="M39" t="s">
        <v>460</v>
      </c>
      <c r="N39" t="s">
        <v>40</v>
      </c>
      <c r="O39" t="s">
        <v>39</v>
      </c>
      <c r="P39" t="s">
        <v>459</v>
      </c>
    </row>
    <row r="40" spans="1:16" ht="15.75" thickBot="1" x14ac:dyDescent="0.3">
      <c r="A40" s="4" t="s">
        <v>458</v>
      </c>
      <c r="B40" s="3">
        <v>39</v>
      </c>
      <c r="E40" t="s">
        <v>458</v>
      </c>
      <c r="F40">
        <v>39</v>
      </c>
      <c r="L40" t="s">
        <v>40</v>
      </c>
      <c r="M40" t="s">
        <v>458</v>
      </c>
      <c r="N40" t="s">
        <v>40</v>
      </c>
      <c r="O40" t="s">
        <v>39</v>
      </c>
      <c r="P40" t="s">
        <v>457</v>
      </c>
    </row>
    <row r="41" spans="1:16" ht="15.75" thickBot="1" x14ac:dyDescent="0.3">
      <c r="A41" s="4" t="s">
        <v>456</v>
      </c>
      <c r="B41" s="3">
        <v>40</v>
      </c>
      <c r="E41" t="s">
        <v>456</v>
      </c>
      <c r="F41">
        <v>40</v>
      </c>
      <c r="L41" t="s">
        <v>40</v>
      </c>
      <c r="M41" t="s">
        <v>456</v>
      </c>
      <c r="N41" t="s">
        <v>40</v>
      </c>
      <c r="O41" t="s">
        <v>39</v>
      </c>
      <c r="P41" t="s">
        <v>455</v>
      </c>
    </row>
    <row r="42" spans="1:16" ht="15.75" thickBot="1" x14ac:dyDescent="0.3">
      <c r="A42" s="4" t="s">
        <v>454</v>
      </c>
      <c r="B42" s="3">
        <v>41</v>
      </c>
      <c r="E42" t="s">
        <v>454</v>
      </c>
      <c r="F42">
        <v>41</v>
      </c>
      <c r="L42" t="s">
        <v>40</v>
      </c>
      <c r="M42" t="s">
        <v>454</v>
      </c>
      <c r="N42" t="s">
        <v>40</v>
      </c>
      <c r="O42" t="s">
        <v>39</v>
      </c>
      <c r="P42" t="s">
        <v>453</v>
      </c>
    </row>
    <row r="43" spans="1:16" ht="15.75" thickBot="1" x14ac:dyDescent="0.3">
      <c r="A43" s="4" t="s">
        <v>40</v>
      </c>
      <c r="B43" s="3">
        <v>42</v>
      </c>
      <c r="E43" t="s">
        <v>40</v>
      </c>
      <c r="F43">
        <v>42</v>
      </c>
      <c r="L43" t="s">
        <v>40</v>
      </c>
      <c r="M43" t="s">
        <v>40</v>
      </c>
      <c r="N43" t="s">
        <v>40</v>
      </c>
      <c r="O43" t="s">
        <v>39</v>
      </c>
      <c r="P43" t="s">
        <v>452</v>
      </c>
    </row>
    <row r="44" spans="1:16" ht="15.75" thickBot="1" x14ac:dyDescent="0.3">
      <c r="A44" s="4" t="s">
        <v>451</v>
      </c>
      <c r="B44" s="3">
        <v>43</v>
      </c>
      <c r="E44" t="s">
        <v>451</v>
      </c>
      <c r="F44">
        <v>43</v>
      </c>
      <c r="L44" t="s">
        <v>40</v>
      </c>
      <c r="M44" t="s">
        <v>451</v>
      </c>
      <c r="N44" t="s">
        <v>40</v>
      </c>
      <c r="O44" t="s">
        <v>39</v>
      </c>
      <c r="P44" t="s">
        <v>450</v>
      </c>
    </row>
    <row r="45" spans="1:16" ht="15.75" thickBot="1" x14ac:dyDescent="0.3">
      <c r="A45" s="4" t="s">
        <v>39</v>
      </c>
      <c r="B45" s="3">
        <v>44</v>
      </c>
      <c r="E45" t="s">
        <v>39</v>
      </c>
      <c r="F45">
        <v>44</v>
      </c>
      <c r="L45" t="s">
        <v>40</v>
      </c>
      <c r="M45" t="s">
        <v>39</v>
      </c>
      <c r="N45" t="s">
        <v>40</v>
      </c>
      <c r="O45" t="s">
        <v>39</v>
      </c>
      <c r="P45" t="s">
        <v>449</v>
      </c>
    </row>
    <row r="46" spans="1:16" ht="15.75" thickBot="1" x14ac:dyDescent="0.3">
      <c r="A46" s="4" t="s">
        <v>448</v>
      </c>
      <c r="B46" s="3">
        <v>45</v>
      </c>
      <c r="E46" t="s">
        <v>448</v>
      </c>
      <c r="F46">
        <v>45</v>
      </c>
      <c r="L46" t="s">
        <v>40</v>
      </c>
      <c r="M46" t="s">
        <v>448</v>
      </c>
      <c r="N46" t="s">
        <v>40</v>
      </c>
      <c r="O46" t="s">
        <v>39</v>
      </c>
      <c r="P46" t="s">
        <v>447</v>
      </c>
    </row>
    <row r="47" spans="1:16" ht="15.75" thickBot="1" x14ac:dyDescent="0.3">
      <c r="A47" s="4" t="s">
        <v>446</v>
      </c>
      <c r="B47" s="3">
        <v>46</v>
      </c>
      <c r="E47" t="s">
        <v>446</v>
      </c>
      <c r="F47">
        <v>46</v>
      </c>
      <c r="L47" t="s">
        <v>40</v>
      </c>
      <c r="M47" t="s">
        <v>446</v>
      </c>
      <c r="N47" t="s">
        <v>40</v>
      </c>
      <c r="O47" t="s">
        <v>39</v>
      </c>
      <c r="P47" t="s">
        <v>445</v>
      </c>
    </row>
    <row r="48" spans="1:16" ht="15.75" thickBot="1" x14ac:dyDescent="0.3">
      <c r="A48" s="4" t="s">
        <v>444</v>
      </c>
      <c r="B48" s="3">
        <v>47</v>
      </c>
      <c r="E48" t="s">
        <v>444</v>
      </c>
      <c r="F48">
        <v>47</v>
      </c>
      <c r="L48" t="s">
        <v>40</v>
      </c>
      <c r="M48" t="s">
        <v>444</v>
      </c>
      <c r="N48" t="s">
        <v>40</v>
      </c>
      <c r="O48" t="s">
        <v>39</v>
      </c>
      <c r="P48" t="s">
        <v>443</v>
      </c>
    </row>
    <row r="49" spans="1:16" ht="15.75" thickBot="1" x14ac:dyDescent="0.3">
      <c r="A49" s="4">
        <v>0</v>
      </c>
      <c r="B49" s="3">
        <v>48</v>
      </c>
      <c r="E49">
        <v>0</v>
      </c>
      <c r="F49">
        <v>48</v>
      </c>
      <c r="L49" t="s">
        <v>40</v>
      </c>
      <c r="M49">
        <v>0</v>
      </c>
      <c r="N49" t="s">
        <v>40</v>
      </c>
      <c r="O49" t="s">
        <v>39</v>
      </c>
      <c r="P49" t="s">
        <v>442</v>
      </c>
    </row>
    <row r="50" spans="1:16" ht="15.75" thickBot="1" x14ac:dyDescent="0.3">
      <c r="A50" s="4">
        <v>1</v>
      </c>
      <c r="B50" s="3">
        <v>49</v>
      </c>
      <c r="E50">
        <v>1</v>
      </c>
      <c r="F50">
        <v>49</v>
      </c>
      <c r="L50" t="s">
        <v>40</v>
      </c>
      <c r="M50">
        <v>1</v>
      </c>
      <c r="N50" t="s">
        <v>40</v>
      </c>
      <c r="O50" t="s">
        <v>39</v>
      </c>
      <c r="P50" t="s">
        <v>441</v>
      </c>
    </row>
    <row r="51" spans="1:16" ht="15.75" thickBot="1" x14ac:dyDescent="0.3">
      <c r="A51" s="4">
        <v>2</v>
      </c>
      <c r="B51" s="3">
        <v>50</v>
      </c>
      <c r="E51">
        <v>2</v>
      </c>
      <c r="F51">
        <v>50</v>
      </c>
      <c r="L51" t="s">
        <v>40</v>
      </c>
      <c r="M51">
        <v>2</v>
      </c>
      <c r="N51" t="s">
        <v>40</v>
      </c>
      <c r="O51" t="s">
        <v>39</v>
      </c>
      <c r="P51" t="s">
        <v>440</v>
      </c>
    </row>
    <row r="52" spans="1:16" ht="15.75" thickBot="1" x14ac:dyDescent="0.3">
      <c r="A52" s="4">
        <v>3</v>
      </c>
      <c r="B52" s="3">
        <v>51</v>
      </c>
      <c r="E52">
        <v>3</v>
      </c>
      <c r="F52">
        <v>51</v>
      </c>
      <c r="L52" t="s">
        <v>40</v>
      </c>
      <c r="M52">
        <v>3</v>
      </c>
      <c r="N52" t="s">
        <v>40</v>
      </c>
      <c r="O52" t="s">
        <v>39</v>
      </c>
      <c r="P52" t="s">
        <v>439</v>
      </c>
    </row>
    <row r="53" spans="1:16" ht="15.75" thickBot="1" x14ac:dyDescent="0.3">
      <c r="A53" s="4">
        <v>4</v>
      </c>
      <c r="B53" s="3">
        <v>52</v>
      </c>
      <c r="E53">
        <v>4</v>
      </c>
      <c r="F53">
        <v>52</v>
      </c>
      <c r="L53" t="s">
        <v>40</v>
      </c>
      <c r="M53">
        <v>4</v>
      </c>
      <c r="N53" t="s">
        <v>40</v>
      </c>
      <c r="O53" t="s">
        <v>39</v>
      </c>
      <c r="P53" t="s">
        <v>438</v>
      </c>
    </row>
    <row r="54" spans="1:16" ht="15.75" thickBot="1" x14ac:dyDescent="0.3">
      <c r="A54" s="4">
        <v>5</v>
      </c>
      <c r="B54" s="3">
        <v>53</v>
      </c>
      <c r="E54">
        <v>5</v>
      </c>
      <c r="F54">
        <v>53</v>
      </c>
      <c r="L54" t="s">
        <v>40</v>
      </c>
      <c r="M54">
        <v>5</v>
      </c>
      <c r="N54" t="s">
        <v>40</v>
      </c>
      <c r="O54" t="s">
        <v>39</v>
      </c>
      <c r="P54" t="s">
        <v>437</v>
      </c>
    </row>
    <row r="55" spans="1:16" ht="15.75" thickBot="1" x14ac:dyDescent="0.3">
      <c r="A55" s="4">
        <v>6</v>
      </c>
      <c r="B55" s="3">
        <v>54</v>
      </c>
      <c r="E55">
        <v>6</v>
      </c>
      <c r="F55">
        <v>54</v>
      </c>
      <c r="L55" t="s">
        <v>40</v>
      </c>
      <c r="M55">
        <v>6</v>
      </c>
      <c r="N55" t="s">
        <v>40</v>
      </c>
      <c r="O55" t="s">
        <v>39</v>
      </c>
      <c r="P55" t="s">
        <v>436</v>
      </c>
    </row>
    <row r="56" spans="1:16" ht="15.75" thickBot="1" x14ac:dyDescent="0.3">
      <c r="A56" s="4">
        <v>7</v>
      </c>
      <c r="B56" s="3">
        <v>55</v>
      </c>
      <c r="E56">
        <v>7</v>
      </c>
      <c r="F56">
        <v>55</v>
      </c>
      <c r="L56" t="s">
        <v>40</v>
      </c>
      <c r="M56">
        <v>7</v>
      </c>
      <c r="N56" t="s">
        <v>40</v>
      </c>
      <c r="O56" t="s">
        <v>39</v>
      </c>
      <c r="P56" t="s">
        <v>435</v>
      </c>
    </row>
    <row r="57" spans="1:16" ht="15.75" thickBot="1" x14ac:dyDescent="0.3">
      <c r="A57" s="4">
        <v>8</v>
      </c>
      <c r="B57" s="3">
        <v>56</v>
      </c>
      <c r="E57">
        <v>8</v>
      </c>
      <c r="F57">
        <v>56</v>
      </c>
      <c r="L57" t="s">
        <v>40</v>
      </c>
      <c r="M57">
        <v>8</v>
      </c>
      <c r="N57" t="s">
        <v>40</v>
      </c>
      <c r="O57" t="s">
        <v>39</v>
      </c>
      <c r="P57" t="s">
        <v>434</v>
      </c>
    </row>
    <row r="58" spans="1:16" ht="15.75" thickBot="1" x14ac:dyDescent="0.3">
      <c r="A58" s="4">
        <v>9</v>
      </c>
      <c r="B58" s="3">
        <v>57</v>
      </c>
      <c r="E58">
        <v>9</v>
      </c>
      <c r="F58">
        <v>57</v>
      </c>
      <c r="L58" t="s">
        <v>40</v>
      </c>
      <c r="M58">
        <v>9</v>
      </c>
      <c r="N58" t="s">
        <v>40</v>
      </c>
      <c r="O58" t="s">
        <v>39</v>
      </c>
      <c r="P58" t="s">
        <v>433</v>
      </c>
    </row>
    <row r="59" spans="1:16" ht="15.75" thickBot="1" x14ac:dyDescent="0.3">
      <c r="A59" s="4" t="s">
        <v>432</v>
      </c>
      <c r="B59" s="3">
        <v>58</v>
      </c>
      <c r="E59" t="s">
        <v>432</v>
      </c>
      <c r="F59">
        <v>58</v>
      </c>
      <c r="L59" t="s">
        <v>40</v>
      </c>
      <c r="M59" t="s">
        <v>432</v>
      </c>
      <c r="N59" t="s">
        <v>40</v>
      </c>
      <c r="O59" t="s">
        <v>39</v>
      </c>
      <c r="P59" t="s">
        <v>431</v>
      </c>
    </row>
    <row r="60" spans="1:16" ht="15.75" thickBot="1" x14ac:dyDescent="0.3">
      <c r="A60" s="4" t="s">
        <v>430</v>
      </c>
      <c r="B60" s="3">
        <v>59</v>
      </c>
      <c r="E60" t="s">
        <v>430</v>
      </c>
      <c r="F60">
        <v>59</v>
      </c>
      <c r="L60" t="s">
        <v>40</v>
      </c>
      <c r="M60" t="s">
        <v>430</v>
      </c>
      <c r="N60" t="s">
        <v>40</v>
      </c>
      <c r="O60" t="s">
        <v>39</v>
      </c>
      <c r="P60" t="s">
        <v>429</v>
      </c>
    </row>
    <row r="61" spans="1:16" ht="15.75" thickBot="1" x14ac:dyDescent="0.3">
      <c r="A61" s="4" t="s">
        <v>428</v>
      </c>
      <c r="B61" s="3">
        <v>60</v>
      </c>
      <c r="E61" t="s">
        <v>428</v>
      </c>
      <c r="F61">
        <v>60</v>
      </c>
      <c r="L61" t="s">
        <v>40</v>
      </c>
      <c r="M61" t="s">
        <v>428</v>
      </c>
      <c r="N61" t="s">
        <v>40</v>
      </c>
      <c r="O61" t="s">
        <v>39</v>
      </c>
      <c r="P61" t="s">
        <v>427</v>
      </c>
    </row>
    <row r="62" spans="1:16" ht="15.75" thickBot="1" x14ac:dyDescent="0.3">
      <c r="A62" s="4" t="s">
        <v>426</v>
      </c>
      <c r="B62" s="3">
        <v>61</v>
      </c>
      <c r="E62" t="s">
        <v>426</v>
      </c>
      <c r="F62">
        <v>61</v>
      </c>
      <c r="L62" t="s">
        <v>40</v>
      </c>
      <c r="M62" t="s">
        <v>426</v>
      </c>
      <c r="N62" t="s">
        <v>40</v>
      </c>
      <c r="O62" t="s">
        <v>39</v>
      </c>
      <c r="P62" t="s">
        <v>425</v>
      </c>
    </row>
    <row r="63" spans="1:16" ht="15.75" thickBot="1" x14ac:dyDescent="0.3">
      <c r="A63" s="4" t="s">
        <v>424</v>
      </c>
      <c r="B63" s="3">
        <v>62</v>
      </c>
      <c r="E63" t="s">
        <v>424</v>
      </c>
      <c r="F63">
        <v>62</v>
      </c>
      <c r="L63" t="s">
        <v>40</v>
      </c>
      <c r="M63" t="s">
        <v>424</v>
      </c>
      <c r="N63" t="s">
        <v>40</v>
      </c>
      <c r="O63" t="s">
        <v>39</v>
      </c>
      <c r="P63" t="s">
        <v>423</v>
      </c>
    </row>
    <row r="64" spans="1:16" ht="15.75" thickBot="1" x14ac:dyDescent="0.3">
      <c r="A64" s="4" t="s">
        <v>422</v>
      </c>
      <c r="B64" s="3">
        <v>63</v>
      </c>
      <c r="E64" t="s">
        <v>422</v>
      </c>
      <c r="F64">
        <v>63</v>
      </c>
      <c r="L64" t="s">
        <v>40</v>
      </c>
      <c r="M64" t="s">
        <v>422</v>
      </c>
      <c r="N64" t="s">
        <v>40</v>
      </c>
      <c r="O64" t="s">
        <v>39</v>
      </c>
      <c r="P64" t="s">
        <v>421</v>
      </c>
    </row>
    <row r="65" spans="1:16" ht="15.75" thickBot="1" x14ac:dyDescent="0.3">
      <c r="A65" s="4" t="s">
        <v>420</v>
      </c>
      <c r="B65" s="3">
        <v>64</v>
      </c>
      <c r="E65" t="s">
        <v>420</v>
      </c>
      <c r="F65">
        <v>64</v>
      </c>
      <c r="L65" t="s">
        <v>40</v>
      </c>
      <c r="M65" t="s">
        <v>420</v>
      </c>
      <c r="N65" t="s">
        <v>40</v>
      </c>
      <c r="O65" t="s">
        <v>39</v>
      </c>
      <c r="P65" t="s">
        <v>419</v>
      </c>
    </row>
    <row r="66" spans="1:16" ht="15.75" thickBot="1" x14ac:dyDescent="0.3">
      <c r="A66" s="4" t="s">
        <v>418</v>
      </c>
      <c r="B66" s="3">
        <v>65</v>
      </c>
      <c r="E66" t="s">
        <v>418</v>
      </c>
      <c r="F66">
        <v>65</v>
      </c>
      <c r="L66" t="s">
        <v>40</v>
      </c>
      <c r="M66" t="s">
        <v>418</v>
      </c>
      <c r="N66" t="s">
        <v>40</v>
      </c>
      <c r="O66" t="s">
        <v>39</v>
      </c>
      <c r="P66" t="s">
        <v>417</v>
      </c>
    </row>
    <row r="67" spans="1:16" ht="15.75" thickBot="1" x14ac:dyDescent="0.3">
      <c r="A67" s="4" t="s">
        <v>416</v>
      </c>
      <c r="B67" s="3">
        <v>66</v>
      </c>
      <c r="E67" t="s">
        <v>416</v>
      </c>
      <c r="F67">
        <v>66</v>
      </c>
      <c r="L67" t="s">
        <v>40</v>
      </c>
      <c r="M67" t="s">
        <v>416</v>
      </c>
      <c r="N67" t="s">
        <v>40</v>
      </c>
      <c r="O67" t="s">
        <v>39</v>
      </c>
      <c r="P67" t="s">
        <v>415</v>
      </c>
    </row>
    <row r="68" spans="1:16" ht="15.75" thickBot="1" x14ac:dyDescent="0.3">
      <c r="A68" s="4" t="s">
        <v>414</v>
      </c>
      <c r="B68" s="3">
        <v>67</v>
      </c>
      <c r="E68" t="s">
        <v>414</v>
      </c>
      <c r="F68">
        <v>67</v>
      </c>
      <c r="L68" t="s">
        <v>40</v>
      </c>
      <c r="M68" t="s">
        <v>414</v>
      </c>
      <c r="N68" t="s">
        <v>40</v>
      </c>
      <c r="O68" t="s">
        <v>39</v>
      </c>
      <c r="P68" t="s">
        <v>413</v>
      </c>
    </row>
    <row r="69" spans="1:16" ht="15.75" thickBot="1" x14ac:dyDescent="0.3">
      <c r="A69" s="4" t="s">
        <v>412</v>
      </c>
      <c r="B69" s="3">
        <v>68</v>
      </c>
      <c r="E69" t="s">
        <v>412</v>
      </c>
      <c r="F69">
        <v>68</v>
      </c>
      <c r="L69" t="s">
        <v>40</v>
      </c>
      <c r="M69" t="s">
        <v>412</v>
      </c>
      <c r="N69" t="s">
        <v>40</v>
      </c>
      <c r="O69" t="s">
        <v>39</v>
      </c>
      <c r="P69" t="s">
        <v>411</v>
      </c>
    </row>
    <row r="70" spans="1:16" ht="15.75" thickBot="1" x14ac:dyDescent="0.3">
      <c r="A70" s="4" t="s">
        <v>410</v>
      </c>
      <c r="B70" s="3">
        <v>69</v>
      </c>
      <c r="E70" t="s">
        <v>410</v>
      </c>
      <c r="F70">
        <v>69</v>
      </c>
      <c r="L70" t="s">
        <v>40</v>
      </c>
      <c r="M70" t="s">
        <v>410</v>
      </c>
      <c r="N70" t="s">
        <v>40</v>
      </c>
      <c r="O70" t="s">
        <v>39</v>
      </c>
      <c r="P70" t="s">
        <v>409</v>
      </c>
    </row>
    <row r="71" spans="1:16" ht="15.75" thickBot="1" x14ac:dyDescent="0.3">
      <c r="A71" s="4" t="s">
        <v>408</v>
      </c>
      <c r="B71" s="3">
        <v>70</v>
      </c>
      <c r="E71" t="s">
        <v>408</v>
      </c>
      <c r="F71">
        <v>70</v>
      </c>
      <c r="L71" t="s">
        <v>40</v>
      </c>
      <c r="M71" t="s">
        <v>408</v>
      </c>
      <c r="N71" t="s">
        <v>40</v>
      </c>
      <c r="O71" t="s">
        <v>39</v>
      </c>
      <c r="P71" t="s">
        <v>407</v>
      </c>
    </row>
    <row r="72" spans="1:16" ht="15.75" thickBot="1" x14ac:dyDescent="0.3">
      <c r="A72" s="4" t="s">
        <v>406</v>
      </c>
      <c r="B72" s="3">
        <v>71</v>
      </c>
      <c r="E72" t="s">
        <v>406</v>
      </c>
      <c r="F72">
        <v>71</v>
      </c>
      <c r="L72" t="s">
        <v>40</v>
      </c>
      <c r="M72" t="s">
        <v>406</v>
      </c>
      <c r="N72" t="s">
        <v>40</v>
      </c>
      <c r="O72" t="s">
        <v>39</v>
      </c>
      <c r="P72" t="s">
        <v>405</v>
      </c>
    </row>
    <row r="73" spans="1:16" ht="15.75" thickBot="1" x14ac:dyDescent="0.3">
      <c r="A73" s="4" t="s">
        <v>404</v>
      </c>
      <c r="B73" s="3">
        <v>72</v>
      </c>
      <c r="E73" t="s">
        <v>404</v>
      </c>
      <c r="F73">
        <v>72</v>
      </c>
      <c r="L73" t="s">
        <v>40</v>
      </c>
      <c r="M73" t="s">
        <v>404</v>
      </c>
      <c r="N73" t="s">
        <v>40</v>
      </c>
      <c r="O73" t="s">
        <v>39</v>
      </c>
      <c r="P73" t="s">
        <v>403</v>
      </c>
    </row>
    <row r="74" spans="1:16" ht="15.75" thickBot="1" x14ac:dyDescent="0.3">
      <c r="A74" s="4" t="s">
        <v>402</v>
      </c>
      <c r="B74" s="3">
        <v>73</v>
      </c>
      <c r="E74" t="s">
        <v>402</v>
      </c>
      <c r="F74">
        <v>73</v>
      </c>
      <c r="L74" t="s">
        <v>40</v>
      </c>
      <c r="M74" t="s">
        <v>402</v>
      </c>
      <c r="N74" t="s">
        <v>40</v>
      </c>
      <c r="O74" t="s">
        <v>39</v>
      </c>
      <c r="P74" t="s">
        <v>401</v>
      </c>
    </row>
    <row r="75" spans="1:16" ht="15.75" thickBot="1" x14ac:dyDescent="0.3">
      <c r="A75" s="4" t="s">
        <v>400</v>
      </c>
      <c r="B75" s="3">
        <v>74</v>
      </c>
      <c r="E75" t="s">
        <v>400</v>
      </c>
      <c r="F75">
        <v>74</v>
      </c>
      <c r="L75" t="s">
        <v>40</v>
      </c>
      <c r="M75" t="s">
        <v>400</v>
      </c>
      <c r="N75" t="s">
        <v>40</v>
      </c>
      <c r="O75" t="s">
        <v>39</v>
      </c>
      <c r="P75" t="s">
        <v>399</v>
      </c>
    </row>
    <row r="76" spans="1:16" ht="15.75" thickBot="1" x14ac:dyDescent="0.3">
      <c r="A76" s="4" t="s">
        <v>398</v>
      </c>
      <c r="B76" s="3">
        <v>75</v>
      </c>
      <c r="E76" t="s">
        <v>398</v>
      </c>
      <c r="F76">
        <v>75</v>
      </c>
      <c r="L76" t="s">
        <v>40</v>
      </c>
      <c r="M76" t="s">
        <v>398</v>
      </c>
      <c r="N76" t="s">
        <v>40</v>
      </c>
      <c r="O76" t="s">
        <v>39</v>
      </c>
      <c r="P76" t="s">
        <v>397</v>
      </c>
    </row>
    <row r="77" spans="1:16" ht="15.75" thickBot="1" x14ac:dyDescent="0.3">
      <c r="A77" s="4" t="s">
        <v>396</v>
      </c>
      <c r="B77" s="3">
        <v>76</v>
      </c>
      <c r="E77" t="s">
        <v>396</v>
      </c>
      <c r="F77">
        <v>76</v>
      </c>
      <c r="L77" t="s">
        <v>40</v>
      </c>
      <c r="M77" t="s">
        <v>396</v>
      </c>
      <c r="N77" t="s">
        <v>40</v>
      </c>
      <c r="O77" t="s">
        <v>39</v>
      </c>
      <c r="P77" t="s">
        <v>395</v>
      </c>
    </row>
    <row r="78" spans="1:16" ht="15.75" thickBot="1" x14ac:dyDescent="0.3">
      <c r="A78" s="4" t="s">
        <v>394</v>
      </c>
      <c r="B78" s="3">
        <v>77</v>
      </c>
      <c r="E78" t="s">
        <v>394</v>
      </c>
      <c r="F78">
        <v>77</v>
      </c>
      <c r="L78" t="s">
        <v>40</v>
      </c>
      <c r="M78" t="s">
        <v>394</v>
      </c>
      <c r="N78" t="s">
        <v>40</v>
      </c>
      <c r="O78" t="s">
        <v>39</v>
      </c>
      <c r="P78" t="s">
        <v>393</v>
      </c>
    </row>
    <row r="79" spans="1:16" ht="15.75" thickBot="1" x14ac:dyDescent="0.3">
      <c r="A79" s="4" t="s">
        <v>392</v>
      </c>
      <c r="B79" s="3">
        <v>78</v>
      </c>
      <c r="E79" t="s">
        <v>392</v>
      </c>
      <c r="F79">
        <v>78</v>
      </c>
      <c r="L79" t="s">
        <v>40</v>
      </c>
      <c r="M79" t="s">
        <v>392</v>
      </c>
      <c r="N79" t="s">
        <v>40</v>
      </c>
      <c r="O79" t="s">
        <v>39</v>
      </c>
      <c r="P79" t="s">
        <v>391</v>
      </c>
    </row>
    <row r="80" spans="1:16" ht="15.75" thickBot="1" x14ac:dyDescent="0.3">
      <c r="A80" s="4" t="s">
        <v>390</v>
      </c>
      <c r="B80" s="3">
        <v>79</v>
      </c>
      <c r="E80" t="s">
        <v>390</v>
      </c>
      <c r="F80">
        <v>79</v>
      </c>
      <c r="L80" t="s">
        <v>40</v>
      </c>
      <c r="M80" t="s">
        <v>390</v>
      </c>
      <c r="N80" t="s">
        <v>40</v>
      </c>
      <c r="O80" t="s">
        <v>39</v>
      </c>
      <c r="P80" t="s">
        <v>389</v>
      </c>
    </row>
    <row r="81" spans="1:16" ht="15.75" thickBot="1" x14ac:dyDescent="0.3">
      <c r="A81" s="4" t="s">
        <v>388</v>
      </c>
      <c r="B81" s="3">
        <v>80</v>
      </c>
      <c r="E81" t="s">
        <v>388</v>
      </c>
      <c r="F81">
        <v>80</v>
      </c>
      <c r="L81" t="s">
        <v>40</v>
      </c>
      <c r="M81" t="s">
        <v>388</v>
      </c>
      <c r="N81" t="s">
        <v>40</v>
      </c>
      <c r="O81" t="s">
        <v>39</v>
      </c>
      <c r="P81" t="s">
        <v>387</v>
      </c>
    </row>
    <row r="82" spans="1:16" ht="15.75" thickBot="1" x14ac:dyDescent="0.3">
      <c r="A82" s="4" t="s">
        <v>386</v>
      </c>
      <c r="B82" s="3">
        <v>81</v>
      </c>
      <c r="E82" t="s">
        <v>386</v>
      </c>
      <c r="F82">
        <v>81</v>
      </c>
      <c r="L82" t="s">
        <v>40</v>
      </c>
      <c r="M82" t="s">
        <v>386</v>
      </c>
      <c r="N82" t="s">
        <v>40</v>
      </c>
      <c r="O82" t="s">
        <v>39</v>
      </c>
      <c r="P82" t="s">
        <v>385</v>
      </c>
    </row>
    <row r="83" spans="1:16" ht="15.75" thickBot="1" x14ac:dyDescent="0.3">
      <c r="A83" s="4" t="s">
        <v>384</v>
      </c>
      <c r="B83" s="3">
        <v>82</v>
      </c>
      <c r="E83" t="s">
        <v>384</v>
      </c>
      <c r="F83">
        <v>82</v>
      </c>
      <c r="L83" t="s">
        <v>40</v>
      </c>
      <c r="M83" t="s">
        <v>384</v>
      </c>
      <c r="N83" t="s">
        <v>40</v>
      </c>
      <c r="O83" t="s">
        <v>39</v>
      </c>
      <c r="P83" t="s">
        <v>383</v>
      </c>
    </row>
    <row r="84" spans="1:16" ht="15.75" thickBot="1" x14ac:dyDescent="0.3">
      <c r="A84" s="4" t="s">
        <v>382</v>
      </c>
      <c r="B84" s="3">
        <v>83</v>
      </c>
      <c r="E84" t="s">
        <v>382</v>
      </c>
      <c r="F84">
        <v>83</v>
      </c>
      <c r="L84" t="s">
        <v>40</v>
      </c>
      <c r="M84" t="s">
        <v>382</v>
      </c>
      <c r="N84" t="s">
        <v>40</v>
      </c>
      <c r="O84" t="s">
        <v>39</v>
      </c>
      <c r="P84" t="s">
        <v>381</v>
      </c>
    </row>
    <row r="85" spans="1:16" ht="15.75" thickBot="1" x14ac:dyDescent="0.3">
      <c r="A85" s="4" t="s">
        <v>380</v>
      </c>
      <c r="B85" s="3">
        <v>84</v>
      </c>
      <c r="E85" t="s">
        <v>380</v>
      </c>
      <c r="F85">
        <v>84</v>
      </c>
      <c r="L85" t="s">
        <v>40</v>
      </c>
      <c r="M85" t="s">
        <v>380</v>
      </c>
      <c r="N85" t="s">
        <v>40</v>
      </c>
      <c r="O85" t="s">
        <v>39</v>
      </c>
      <c r="P85" t="s">
        <v>379</v>
      </c>
    </row>
    <row r="86" spans="1:16" ht="15.75" thickBot="1" x14ac:dyDescent="0.3">
      <c r="A86" s="4" t="s">
        <v>378</v>
      </c>
      <c r="B86" s="3">
        <v>85</v>
      </c>
      <c r="E86" t="s">
        <v>378</v>
      </c>
      <c r="F86">
        <v>85</v>
      </c>
      <c r="L86" t="s">
        <v>40</v>
      </c>
      <c r="M86" t="s">
        <v>378</v>
      </c>
      <c r="N86" t="s">
        <v>40</v>
      </c>
      <c r="O86" t="s">
        <v>39</v>
      </c>
      <c r="P86" t="s">
        <v>377</v>
      </c>
    </row>
    <row r="87" spans="1:16" ht="15.75" thickBot="1" x14ac:dyDescent="0.3">
      <c r="A87" s="4" t="s">
        <v>376</v>
      </c>
      <c r="B87" s="3">
        <v>86</v>
      </c>
      <c r="E87" t="s">
        <v>376</v>
      </c>
      <c r="F87">
        <v>86</v>
      </c>
      <c r="L87" t="s">
        <v>40</v>
      </c>
      <c r="M87" t="s">
        <v>376</v>
      </c>
      <c r="N87" t="s">
        <v>40</v>
      </c>
      <c r="O87" t="s">
        <v>39</v>
      </c>
      <c r="P87" t="s">
        <v>375</v>
      </c>
    </row>
    <row r="88" spans="1:16" ht="15.75" thickBot="1" x14ac:dyDescent="0.3">
      <c r="A88" s="4" t="s">
        <v>374</v>
      </c>
      <c r="B88" s="3">
        <v>87</v>
      </c>
      <c r="E88" t="s">
        <v>374</v>
      </c>
      <c r="F88">
        <v>87</v>
      </c>
      <c r="L88" t="s">
        <v>40</v>
      </c>
      <c r="M88" t="s">
        <v>374</v>
      </c>
      <c r="N88" t="s">
        <v>40</v>
      </c>
      <c r="O88" t="s">
        <v>39</v>
      </c>
      <c r="P88" t="s">
        <v>373</v>
      </c>
    </row>
    <row r="89" spans="1:16" ht="15.75" thickBot="1" x14ac:dyDescent="0.3">
      <c r="A89" s="4" t="s">
        <v>372</v>
      </c>
      <c r="B89" s="3">
        <v>88</v>
      </c>
      <c r="E89" t="s">
        <v>372</v>
      </c>
      <c r="F89">
        <v>88</v>
      </c>
      <c r="L89" t="s">
        <v>40</v>
      </c>
      <c r="M89" t="s">
        <v>372</v>
      </c>
      <c r="N89" t="s">
        <v>40</v>
      </c>
      <c r="O89" t="s">
        <v>39</v>
      </c>
      <c r="P89" t="s">
        <v>371</v>
      </c>
    </row>
    <row r="90" spans="1:16" ht="15.75" thickBot="1" x14ac:dyDescent="0.3">
      <c r="A90" s="4" t="s">
        <v>370</v>
      </c>
      <c r="B90" s="3">
        <v>89</v>
      </c>
      <c r="E90" t="s">
        <v>370</v>
      </c>
      <c r="F90">
        <v>89</v>
      </c>
      <c r="L90" t="s">
        <v>40</v>
      </c>
      <c r="M90" t="s">
        <v>370</v>
      </c>
      <c r="N90" t="s">
        <v>40</v>
      </c>
      <c r="O90" t="s">
        <v>39</v>
      </c>
      <c r="P90" t="s">
        <v>369</v>
      </c>
    </row>
    <row r="91" spans="1:16" ht="15.75" thickBot="1" x14ac:dyDescent="0.3">
      <c r="A91" s="4" t="s">
        <v>368</v>
      </c>
      <c r="B91" s="3">
        <v>90</v>
      </c>
      <c r="E91" t="s">
        <v>368</v>
      </c>
      <c r="F91">
        <v>90</v>
      </c>
      <c r="L91" t="s">
        <v>40</v>
      </c>
      <c r="M91" t="s">
        <v>368</v>
      </c>
      <c r="N91" t="s">
        <v>40</v>
      </c>
      <c r="O91" t="s">
        <v>39</v>
      </c>
      <c r="P91" t="s">
        <v>367</v>
      </c>
    </row>
    <row r="92" spans="1:16" ht="15.75" thickBot="1" x14ac:dyDescent="0.3">
      <c r="A92" s="4" t="s">
        <v>366</v>
      </c>
      <c r="B92" s="3">
        <v>91</v>
      </c>
      <c r="E92" t="s">
        <v>366</v>
      </c>
      <c r="F92">
        <v>91</v>
      </c>
      <c r="L92" t="s">
        <v>40</v>
      </c>
      <c r="M92" t="s">
        <v>366</v>
      </c>
      <c r="N92" t="s">
        <v>40</v>
      </c>
      <c r="O92" t="s">
        <v>39</v>
      </c>
      <c r="P92" t="s">
        <v>365</v>
      </c>
    </row>
    <row r="93" spans="1:16" ht="15.75" thickBot="1" x14ac:dyDescent="0.3">
      <c r="A93" s="4" t="s">
        <v>364</v>
      </c>
      <c r="B93" s="3">
        <v>92</v>
      </c>
      <c r="E93" t="s">
        <v>364</v>
      </c>
      <c r="F93">
        <v>92</v>
      </c>
      <c r="L93" t="s">
        <v>40</v>
      </c>
      <c r="M93" t="s">
        <v>364</v>
      </c>
      <c r="N93" t="s">
        <v>40</v>
      </c>
      <c r="O93" t="s">
        <v>39</v>
      </c>
      <c r="P93" t="s">
        <v>363</v>
      </c>
    </row>
    <row r="94" spans="1:16" ht="15.75" thickBot="1" x14ac:dyDescent="0.3">
      <c r="A94" s="4" t="s">
        <v>362</v>
      </c>
      <c r="B94" s="3">
        <v>93</v>
      </c>
      <c r="E94" t="s">
        <v>362</v>
      </c>
      <c r="F94">
        <v>93</v>
      </c>
      <c r="L94" t="s">
        <v>40</v>
      </c>
      <c r="M94" t="s">
        <v>362</v>
      </c>
      <c r="N94" t="s">
        <v>40</v>
      </c>
      <c r="O94" t="s">
        <v>39</v>
      </c>
      <c r="P94" t="s">
        <v>361</v>
      </c>
    </row>
    <row r="95" spans="1:16" ht="15.75" thickBot="1" x14ac:dyDescent="0.3">
      <c r="A95" s="4" t="s">
        <v>360</v>
      </c>
      <c r="B95" s="3">
        <v>94</v>
      </c>
      <c r="E95" t="s">
        <v>360</v>
      </c>
      <c r="F95">
        <v>94</v>
      </c>
      <c r="L95" t="s">
        <v>40</v>
      </c>
      <c r="M95" t="s">
        <v>360</v>
      </c>
      <c r="N95" t="s">
        <v>40</v>
      </c>
      <c r="O95" t="s">
        <v>39</v>
      </c>
      <c r="P95" t="s">
        <v>359</v>
      </c>
    </row>
    <row r="96" spans="1:16" ht="15.75" thickBot="1" x14ac:dyDescent="0.3">
      <c r="A96" s="4" t="s">
        <v>358</v>
      </c>
      <c r="B96" s="3">
        <v>95</v>
      </c>
      <c r="E96" t="s">
        <v>358</v>
      </c>
      <c r="F96">
        <v>95</v>
      </c>
      <c r="L96" t="s">
        <v>40</v>
      </c>
      <c r="M96" t="s">
        <v>358</v>
      </c>
      <c r="N96" t="s">
        <v>40</v>
      </c>
      <c r="O96" t="s">
        <v>39</v>
      </c>
      <c r="P96" t="s">
        <v>357</v>
      </c>
    </row>
    <row r="97" spans="1:16" ht="15.75" thickBot="1" x14ac:dyDescent="0.3">
      <c r="A97" s="4" t="s">
        <v>356</v>
      </c>
      <c r="B97" s="3">
        <v>96</v>
      </c>
      <c r="E97" t="s">
        <v>356</v>
      </c>
      <c r="F97">
        <v>96</v>
      </c>
      <c r="L97" t="s">
        <v>40</v>
      </c>
      <c r="M97" t="s">
        <v>356</v>
      </c>
      <c r="N97" t="s">
        <v>40</v>
      </c>
      <c r="O97" t="s">
        <v>39</v>
      </c>
      <c r="P97" t="s">
        <v>355</v>
      </c>
    </row>
    <row r="98" spans="1:16" ht="15.75" thickBot="1" x14ac:dyDescent="0.3">
      <c r="A98" s="4" t="s">
        <v>354</v>
      </c>
      <c r="B98" s="3">
        <v>97</v>
      </c>
      <c r="E98" t="s">
        <v>354</v>
      </c>
      <c r="F98">
        <v>97</v>
      </c>
      <c r="L98" t="s">
        <v>40</v>
      </c>
      <c r="M98" t="s">
        <v>354</v>
      </c>
      <c r="N98" t="s">
        <v>40</v>
      </c>
      <c r="O98" t="s">
        <v>39</v>
      </c>
      <c r="P98" t="s">
        <v>353</v>
      </c>
    </row>
    <row r="99" spans="1:16" ht="15.75" thickBot="1" x14ac:dyDescent="0.3">
      <c r="A99" s="4" t="s">
        <v>352</v>
      </c>
      <c r="B99" s="3">
        <v>98</v>
      </c>
      <c r="E99" t="s">
        <v>352</v>
      </c>
      <c r="F99">
        <v>98</v>
      </c>
      <c r="L99" t="s">
        <v>40</v>
      </c>
      <c r="M99" t="s">
        <v>352</v>
      </c>
      <c r="N99" t="s">
        <v>40</v>
      </c>
      <c r="O99" t="s">
        <v>39</v>
      </c>
      <c r="P99" t="s">
        <v>351</v>
      </c>
    </row>
    <row r="100" spans="1:16" ht="15.75" thickBot="1" x14ac:dyDescent="0.3">
      <c r="A100" s="4" t="s">
        <v>350</v>
      </c>
      <c r="B100" s="3">
        <v>99</v>
      </c>
      <c r="E100" t="s">
        <v>350</v>
      </c>
      <c r="F100">
        <v>99</v>
      </c>
      <c r="L100" t="s">
        <v>40</v>
      </c>
      <c r="M100" t="s">
        <v>350</v>
      </c>
      <c r="N100" t="s">
        <v>40</v>
      </c>
      <c r="O100" t="s">
        <v>39</v>
      </c>
      <c r="P100" t="s">
        <v>349</v>
      </c>
    </row>
    <row r="101" spans="1:16" ht="15.75" thickBot="1" x14ac:dyDescent="0.3">
      <c r="A101" s="4" t="s">
        <v>348</v>
      </c>
      <c r="B101" s="3">
        <v>100</v>
      </c>
      <c r="E101" t="s">
        <v>348</v>
      </c>
      <c r="F101">
        <v>100</v>
      </c>
      <c r="L101" t="s">
        <v>40</v>
      </c>
      <c r="M101" t="s">
        <v>348</v>
      </c>
      <c r="N101" t="s">
        <v>40</v>
      </c>
      <c r="O101" t="s">
        <v>39</v>
      </c>
      <c r="P101" t="s">
        <v>347</v>
      </c>
    </row>
    <row r="102" spans="1:16" ht="15.75" thickBot="1" x14ac:dyDescent="0.3">
      <c r="A102" s="4" t="s">
        <v>346</v>
      </c>
      <c r="B102" s="3">
        <v>101</v>
      </c>
      <c r="E102" t="s">
        <v>346</v>
      </c>
      <c r="F102">
        <v>101</v>
      </c>
      <c r="L102" t="s">
        <v>40</v>
      </c>
      <c r="M102" t="s">
        <v>346</v>
      </c>
      <c r="N102" t="s">
        <v>40</v>
      </c>
      <c r="O102" t="s">
        <v>39</v>
      </c>
      <c r="P102" t="s">
        <v>345</v>
      </c>
    </row>
    <row r="103" spans="1:16" ht="15.75" thickBot="1" x14ac:dyDescent="0.3">
      <c r="A103" s="4" t="s">
        <v>344</v>
      </c>
      <c r="B103" s="3">
        <v>102</v>
      </c>
      <c r="E103" t="s">
        <v>344</v>
      </c>
      <c r="F103">
        <v>102</v>
      </c>
      <c r="L103" t="s">
        <v>40</v>
      </c>
      <c r="M103" t="s">
        <v>344</v>
      </c>
      <c r="N103" t="s">
        <v>40</v>
      </c>
      <c r="O103" t="s">
        <v>39</v>
      </c>
      <c r="P103" t="s">
        <v>343</v>
      </c>
    </row>
    <row r="104" spans="1:16" ht="15.75" thickBot="1" x14ac:dyDescent="0.3">
      <c r="A104" s="4" t="s">
        <v>342</v>
      </c>
      <c r="B104" s="3">
        <v>103</v>
      </c>
      <c r="E104" t="s">
        <v>342</v>
      </c>
      <c r="F104">
        <v>103</v>
      </c>
      <c r="L104" t="s">
        <v>40</v>
      </c>
      <c r="M104" t="s">
        <v>342</v>
      </c>
      <c r="N104" t="s">
        <v>40</v>
      </c>
      <c r="O104" t="s">
        <v>39</v>
      </c>
      <c r="P104" t="s">
        <v>341</v>
      </c>
    </row>
    <row r="105" spans="1:16" ht="15.75" thickBot="1" x14ac:dyDescent="0.3">
      <c r="A105" s="4" t="s">
        <v>340</v>
      </c>
      <c r="B105" s="3">
        <v>104</v>
      </c>
      <c r="E105" t="s">
        <v>340</v>
      </c>
      <c r="F105">
        <v>104</v>
      </c>
      <c r="L105" t="s">
        <v>40</v>
      </c>
      <c r="M105" t="s">
        <v>340</v>
      </c>
      <c r="N105" t="s">
        <v>40</v>
      </c>
      <c r="O105" t="s">
        <v>39</v>
      </c>
      <c r="P105" t="s">
        <v>339</v>
      </c>
    </row>
    <row r="106" spans="1:16" ht="15.75" thickBot="1" x14ac:dyDescent="0.3">
      <c r="A106" s="4" t="s">
        <v>338</v>
      </c>
      <c r="B106" s="3">
        <v>105</v>
      </c>
      <c r="E106" t="s">
        <v>338</v>
      </c>
      <c r="F106">
        <v>105</v>
      </c>
      <c r="L106" t="s">
        <v>40</v>
      </c>
      <c r="M106" t="s">
        <v>338</v>
      </c>
      <c r="N106" t="s">
        <v>40</v>
      </c>
      <c r="O106" t="s">
        <v>39</v>
      </c>
      <c r="P106" t="s">
        <v>337</v>
      </c>
    </row>
    <row r="107" spans="1:16" ht="15.75" thickBot="1" x14ac:dyDescent="0.3">
      <c r="A107" s="4" t="s">
        <v>336</v>
      </c>
      <c r="B107" s="3">
        <v>106</v>
      </c>
      <c r="E107" t="s">
        <v>336</v>
      </c>
      <c r="F107">
        <v>106</v>
      </c>
      <c r="L107" t="s">
        <v>40</v>
      </c>
      <c r="M107" t="s">
        <v>336</v>
      </c>
      <c r="N107" t="s">
        <v>40</v>
      </c>
      <c r="O107" t="s">
        <v>39</v>
      </c>
      <c r="P107" t="s">
        <v>335</v>
      </c>
    </row>
    <row r="108" spans="1:16" ht="15.75" thickBot="1" x14ac:dyDescent="0.3">
      <c r="A108" s="4" t="s">
        <v>334</v>
      </c>
      <c r="B108" s="3">
        <v>107</v>
      </c>
      <c r="E108" t="s">
        <v>334</v>
      </c>
      <c r="F108">
        <v>107</v>
      </c>
      <c r="L108" t="s">
        <v>40</v>
      </c>
      <c r="M108" t="s">
        <v>334</v>
      </c>
      <c r="N108" t="s">
        <v>40</v>
      </c>
      <c r="O108" t="s">
        <v>39</v>
      </c>
      <c r="P108" t="s">
        <v>333</v>
      </c>
    </row>
    <row r="109" spans="1:16" ht="15.75" thickBot="1" x14ac:dyDescent="0.3">
      <c r="A109" s="4" t="s">
        <v>332</v>
      </c>
      <c r="B109" s="3">
        <v>108</v>
      </c>
      <c r="E109" t="s">
        <v>332</v>
      </c>
      <c r="F109">
        <v>108</v>
      </c>
      <c r="L109" t="s">
        <v>40</v>
      </c>
      <c r="M109" t="s">
        <v>332</v>
      </c>
      <c r="N109" t="s">
        <v>40</v>
      </c>
      <c r="O109" t="s">
        <v>39</v>
      </c>
      <c r="P109" t="s">
        <v>331</v>
      </c>
    </row>
    <row r="110" spans="1:16" ht="15.75" thickBot="1" x14ac:dyDescent="0.3">
      <c r="A110" s="4" t="s">
        <v>330</v>
      </c>
      <c r="B110" s="3">
        <v>109</v>
      </c>
      <c r="E110" t="s">
        <v>330</v>
      </c>
      <c r="F110">
        <v>109</v>
      </c>
      <c r="L110" t="s">
        <v>40</v>
      </c>
      <c r="M110" t="s">
        <v>330</v>
      </c>
      <c r="N110" t="s">
        <v>40</v>
      </c>
      <c r="O110" t="s">
        <v>39</v>
      </c>
      <c r="P110" t="s">
        <v>329</v>
      </c>
    </row>
    <row r="111" spans="1:16" ht="15.75" thickBot="1" x14ac:dyDescent="0.3">
      <c r="A111" s="4" t="s">
        <v>328</v>
      </c>
      <c r="B111" s="3">
        <v>110</v>
      </c>
      <c r="E111" t="s">
        <v>328</v>
      </c>
      <c r="F111">
        <v>110</v>
      </c>
      <c r="L111" t="s">
        <v>40</v>
      </c>
      <c r="M111" t="s">
        <v>328</v>
      </c>
      <c r="N111" t="s">
        <v>40</v>
      </c>
      <c r="O111" t="s">
        <v>39</v>
      </c>
      <c r="P111" t="s">
        <v>327</v>
      </c>
    </row>
    <row r="112" spans="1:16" ht="15.75" thickBot="1" x14ac:dyDescent="0.3">
      <c r="A112" s="4" t="s">
        <v>326</v>
      </c>
      <c r="B112" s="3">
        <v>111</v>
      </c>
      <c r="E112" t="s">
        <v>326</v>
      </c>
      <c r="F112">
        <v>111</v>
      </c>
      <c r="L112" t="s">
        <v>40</v>
      </c>
      <c r="M112" t="s">
        <v>326</v>
      </c>
      <c r="N112" t="s">
        <v>40</v>
      </c>
      <c r="O112" t="s">
        <v>39</v>
      </c>
      <c r="P112" t="s">
        <v>325</v>
      </c>
    </row>
    <row r="113" spans="1:16" ht="15.75" thickBot="1" x14ac:dyDescent="0.3">
      <c r="A113" s="4" t="s">
        <v>324</v>
      </c>
      <c r="B113" s="3">
        <v>112</v>
      </c>
      <c r="E113" t="s">
        <v>324</v>
      </c>
      <c r="F113">
        <v>112</v>
      </c>
      <c r="L113" t="s">
        <v>40</v>
      </c>
      <c r="M113" t="s">
        <v>324</v>
      </c>
      <c r="N113" t="s">
        <v>40</v>
      </c>
      <c r="O113" t="s">
        <v>39</v>
      </c>
      <c r="P113" t="s">
        <v>323</v>
      </c>
    </row>
    <row r="114" spans="1:16" ht="15.75" thickBot="1" x14ac:dyDescent="0.3">
      <c r="A114" s="4" t="s">
        <v>322</v>
      </c>
      <c r="B114" s="3">
        <v>113</v>
      </c>
      <c r="E114" t="s">
        <v>322</v>
      </c>
      <c r="F114">
        <v>113</v>
      </c>
      <c r="L114" t="s">
        <v>40</v>
      </c>
      <c r="M114" t="s">
        <v>322</v>
      </c>
      <c r="N114" t="s">
        <v>40</v>
      </c>
      <c r="O114" t="s">
        <v>39</v>
      </c>
      <c r="P114" t="s">
        <v>321</v>
      </c>
    </row>
    <row r="115" spans="1:16" ht="15.75" thickBot="1" x14ac:dyDescent="0.3">
      <c r="A115" s="4" t="s">
        <v>320</v>
      </c>
      <c r="B115" s="3">
        <v>114</v>
      </c>
      <c r="E115" t="s">
        <v>320</v>
      </c>
      <c r="F115">
        <v>114</v>
      </c>
      <c r="L115" t="s">
        <v>40</v>
      </c>
      <c r="M115" t="s">
        <v>320</v>
      </c>
      <c r="N115" t="s">
        <v>40</v>
      </c>
      <c r="O115" t="s">
        <v>39</v>
      </c>
      <c r="P115" t="s">
        <v>319</v>
      </c>
    </row>
    <row r="116" spans="1:16" ht="15.75" thickBot="1" x14ac:dyDescent="0.3">
      <c r="A116" s="4" t="s">
        <v>318</v>
      </c>
      <c r="B116" s="3">
        <v>115</v>
      </c>
      <c r="E116" t="s">
        <v>318</v>
      </c>
      <c r="F116">
        <v>115</v>
      </c>
      <c r="L116" t="s">
        <v>40</v>
      </c>
      <c r="M116" t="s">
        <v>318</v>
      </c>
      <c r="N116" t="s">
        <v>40</v>
      </c>
      <c r="O116" t="s">
        <v>39</v>
      </c>
      <c r="P116" t="s">
        <v>317</v>
      </c>
    </row>
    <row r="117" spans="1:16" ht="15.75" thickBot="1" x14ac:dyDescent="0.3">
      <c r="A117" s="4" t="s">
        <v>21</v>
      </c>
      <c r="B117" s="3">
        <v>116</v>
      </c>
      <c r="E117" t="s">
        <v>21</v>
      </c>
      <c r="F117">
        <v>116</v>
      </c>
      <c r="L117" t="s">
        <v>40</v>
      </c>
      <c r="M117" t="s">
        <v>21</v>
      </c>
      <c r="N117" t="s">
        <v>40</v>
      </c>
      <c r="O117" t="s">
        <v>39</v>
      </c>
      <c r="P117" t="s">
        <v>316</v>
      </c>
    </row>
    <row r="118" spans="1:16" ht="15.75" thickBot="1" x14ac:dyDescent="0.3">
      <c r="A118" s="4" t="s">
        <v>315</v>
      </c>
      <c r="B118" s="3">
        <v>117</v>
      </c>
      <c r="E118" t="s">
        <v>315</v>
      </c>
      <c r="F118">
        <v>117</v>
      </c>
      <c r="L118" t="s">
        <v>40</v>
      </c>
      <c r="M118" t="s">
        <v>315</v>
      </c>
      <c r="N118" t="s">
        <v>40</v>
      </c>
      <c r="O118" t="s">
        <v>39</v>
      </c>
      <c r="P118" t="s">
        <v>314</v>
      </c>
    </row>
    <row r="119" spans="1:16" ht="15.75" thickBot="1" x14ac:dyDescent="0.3">
      <c r="A119" s="4" t="s">
        <v>313</v>
      </c>
      <c r="B119" s="3">
        <v>118</v>
      </c>
      <c r="E119" t="s">
        <v>313</v>
      </c>
      <c r="F119">
        <v>118</v>
      </c>
      <c r="L119" t="s">
        <v>40</v>
      </c>
      <c r="M119" t="s">
        <v>313</v>
      </c>
      <c r="N119" t="s">
        <v>40</v>
      </c>
      <c r="O119" t="s">
        <v>39</v>
      </c>
      <c r="P119" t="s">
        <v>312</v>
      </c>
    </row>
    <row r="120" spans="1:16" ht="15.75" thickBot="1" x14ac:dyDescent="0.3">
      <c r="A120" s="4" t="s">
        <v>311</v>
      </c>
      <c r="B120" s="3">
        <v>119</v>
      </c>
      <c r="E120" t="s">
        <v>311</v>
      </c>
      <c r="F120">
        <v>119</v>
      </c>
      <c r="L120" t="s">
        <v>40</v>
      </c>
      <c r="M120" t="s">
        <v>311</v>
      </c>
      <c r="N120" t="s">
        <v>40</v>
      </c>
      <c r="O120" t="s">
        <v>39</v>
      </c>
      <c r="P120" t="s">
        <v>310</v>
      </c>
    </row>
    <row r="121" spans="1:16" ht="15.75" thickBot="1" x14ac:dyDescent="0.3">
      <c r="A121" s="4" t="s">
        <v>309</v>
      </c>
      <c r="B121" s="3">
        <v>120</v>
      </c>
      <c r="E121" t="s">
        <v>309</v>
      </c>
      <c r="F121">
        <v>120</v>
      </c>
      <c r="L121" t="s">
        <v>40</v>
      </c>
      <c r="M121" t="s">
        <v>309</v>
      </c>
      <c r="N121" t="s">
        <v>40</v>
      </c>
      <c r="O121" t="s">
        <v>39</v>
      </c>
      <c r="P121" t="s">
        <v>308</v>
      </c>
    </row>
    <row r="122" spans="1:16" ht="15.75" thickBot="1" x14ac:dyDescent="0.3">
      <c r="A122" s="4" t="s">
        <v>307</v>
      </c>
      <c r="B122" s="3">
        <v>121</v>
      </c>
      <c r="E122" t="s">
        <v>307</v>
      </c>
      <c r="F122">
        <v>121</v>
      </c>
      <c r="L122" t="s">
        <v>40</v>
      </c>
      <c r="M122" t="s">
        <v>307</v>
      </c>
      <c r="N122" t="s">
        <v>40</v>
      </c>
      <c r="O122" t="s">
        <v>39</v>
      </c>
      <c r="P122" t="s">
        <v>306</v>
      </c>
    </row>
    <row r="123" spans="1:16" ht="15.75" thickBot="1" x14ac:dyDescent="0.3">
      <c r="A123" s="4" t="s">
        <v>305</v>
      </c>
      <c r="B123" s="3">
        <v>122</v>
      </c>
      <c r="E123" t="s">
        <v>305</v>
      </c>
      <c r="F123">
        <v>122</v>
      </c>
      <c r="L123" t="s">
        <v>40</v>
      </c>
      <c r="M123" t="s">
        <v>305</v>
      </c>
      <c r="N123" t="s">
        <v>40</v>
      </c>
      <c r="O123" t="s">
        <v>39</v>
      </c>
      <c r="P123" t="s">
        <v>304</v>
      </c>
    </row>
    <row r="124" spans="1:16" ht="15.75" thickBot="1" x14ac:dyDescent="0.3">
      <c r="A124" s="4" t="s">
        <v>303</v>
      </c>
      <c r="B124" s="3">
        <v>123</v>
      </c>
      <c r="E124" t="s">
        <v>303</v>
      </c>
      <c r="F124">
        <v>123</v>
      </c>
      <c r="L124" t="s">
        <v>40</v>
      </c>
      <c r="M124" t="s">
        <v>303</v>
      </c>
      <c r="N124" t="s">
        <v>40</v>
      </c>
      <c r="O124" t="s">
        <v>39</v>
      </c>
      <c r="P124" t="s">
        <v>302</v>
      </c>
    </row>
    <row r="125" spans="1:16" ht="15.75" thickBot="1" x14ac:dyDescent="0.3">
      <c r="A125" s="4" t="s">
        <v>301</v>
      </c>
      <c r="B125" s="3">
        <v>124</v>
      </c>
      <c r="E125" t="s">
        <v>301</v>
      </c>
      <c r="F125">
        <v>124</v>
      </c>
      <c r="L125" t="s">
        <v>40</v>
      </c>
      <c r="M125" t="s">
        <v>301</v>
      </c>
      <c r="N125" t="s">
        <v>40</v>
      </c>
      <c r="O125" t="s">
        <v>39</v>
      </c>
      <c r="P125" t="s">
        <v>300</v>
      </c>
    </row>
    <row r="126" spans="1:16" ht="15.75" thickBot="1" x14ac:dyDescent="0.3">
      <c r="A126" s="4" t="s">
        <v>299</v>
      </c>
      <c r="B126" s="3">
        <v>125</v>
      </c>
      <c r="E126" t="s">
        <v>299</v>
      </c>
      <c r="F126">
        <v>125</v>
      </c>
      <c r="L126" t="s">
        <v>40</v>
      </c>
      <c r="M126" t="s">
        <v>299</v>
      </c>
      <c r="N126" t="s">
        <v>40</v>
      </c>
      <c r="O126" t="s">
        <v>39</v>
      </c>
      <c r="P126" t="s">
        <v>298</v>
      </c>
    </row>
    <row r="127" spans="1:16" ht="15.75" thickBot="1" x14ac:dyDescent="0.3">
      <c r="A127" s="4" t="s">
        <v>297</v>
      </c>
      <c r="B127" s="3">
        <v>126</v>
      </c>
      <c r="E127" t="s">
        <v>297</v>
      </c>
      <c r="F127">
        <v>126</v>
      </c>
      <c r="L127" t="s">
        <v>40</v>
      </c>
      <c r="M127" t="s">
        <v>297</v>
      </c>
      <c r="N127" t="s">
        <v>40</v>
      </c>
      <c r="O127" t="s">
        <v>39</v>
      </c>
      <c r="P127" t="s">
        <v>296</v>
      </c>
    </row>
    <row r="128" spans="1:16" ht="15.75" thickBot="1" x14ac:dyDescent="0.3">
      <c r="A128" s="4" t="s">
        <v>295</v>
      </c>
      <c r="B128" s="3">
        <v>127</v>
      </c>
      <c r="E128" t="s">
        <v>295</v>
      </c>
      <c r="F128">
        <v>127</v>
      </c>
      <c r="L128" t="s">
        <v>40</v>
      </c>
      <c r="M128" t="s">
        <v>295</v>
      </c>
      <c r="N128" t="s">
        <v>40</v>
      </c>
      <c r="O128" t="s">
        <v>39</v>
      </c>
      <c r="P128" t="s">
        <v>294</v>
      </c>
    </row>
    <row r="129" spans="1:16" ht="15.75" thickBot="1" x14ac:dyDescent="0.3">
      <c r="A129" s="4" t="s">
        <v>293</v>
      </c>
      <c r="B129" s="3">
        <v>128</v>
      </c>
      <c r="E129" t="s">
        <v>293</v>
      </c>
      <c r="F129">
        <v>128</v>
      </c>
      <c r="L129" t="s">
        <v>40</v>
      </c>
      <c r="M129" t="s">
        <v>293</v>
      </c>
      <c r="N129" t="s">
        <v>40</v>
      </c>
      <c r="O129" t="s">
        <v>39</v>
      </c>
      <c r="P129" t="s">
        <v>292</v>
      </c>
    </row>
    <row r="130" spans="1:16" ht="15.75" thickBot="1" x14ac:dyDescent="0.3">
      <c r="A130" s="4" t="s">
        <v>291</v>
      </c>
      <c r="B130" s="3">
        <v>129</v>
      </c>
      <c r="E130" t="s">
        <v>291</v>
      </c>
      <c r="F130">
        <v>129</v>
      </c>
      <c r="L130" t="s">
        <v>40</v>
      </c>
      <c r="M130" t="s">
        <v>291</v>
      </c>
      <c r="N130" t="s">
        <v>40</v>
      </c>
      <c r="O130" t="s">
        <v>39</v>
      </c>
      <c r="P130" t="s">
        <v>290</v>
      </c>
    </row>
    <row r="131" spans="1:16" ht="15.75" thickBot="1" x14ac:dyDescent="0.3">
      <c r="A131" s="4" t="s">
        <v>289</v>
      </c>
      <c r="B131" s="3">
        <v>130</v>
      </c>
      <c r="E131" t="s">
        <v>289</v>
      </c>
      <c r="F131">
        <v>130</v>
      </c>
      <c r="L131" t="s">
        <v>40</v>
      </c>
      <c r="M131" t="s">
        <v>289</v>
      </c>
      <c r="N131" t="s">
        <v>40</v>
      </c>
      <c r="O131" t="s">
        <v>39</v>
      </c>
      <c r="P131" t="s">
        <v>288</v>
      </c>
    </row>
    <row r="132" spans="1:16" ht="15.75" thickBot="1" x14ac:dyDescent="0.3">
      <c r="A132" s="4" t="s">
        <v>287</v>
      </c>
      <c r="B132" s="3">
        <v>131</v>
      </c>
      <c r="E132" t="s">
        <v>287</v>
      </c>
      <c r="F132">
        <v>131</v>
      </c>
      <c r="L132" t="s">
        <v>40</v>
      </c>
      <c r="M132" t="s">
        <v>287</v>
      </c>
      <c r="N132" t="s">
        <v>40</v>
      </c>
      <c r="O132" t="s">
        <v>39</v>
      </c>
      <c r="P132" t="s">
        <v>286</v>
      </c>
    </row>
    <row r="133" spans="1:16" ht="15.75" thickBot="1" x14ac:dyDescent="0.3">
      <c r="A133" s="4" t="s">
        <v>285</v>
      </c>
      <c r="B133" s="3">
        <v>132</v>
      </c>
      <c r="E133" t="s">
        <v>285</v>
      </c>
      <c r="F133">
        <v>132</v>
      </c>
      <c r="L133" t="s">
        <v>40</v>
      </c>
      <c r="M133" t="s">
        <v>285</v>
      </c>
      <c r="N133" t="s">
        <v>40</v>
      </c>
      <c r="O133" t="s">
        <v>39</v>
      </c>
      <c r="P133" t="s">
        <v>284</v>
      </c>
    </row>
    <row r="134" spans="1:16" ht="15.75" thickBot="1" x14ac:dyDescent="0.3">
      <c r="A134" s="4" t="s">
        <v>283</v>
      </c>
      <c r="B134" s="3">
        <v>133</v>
      </c>
      <c r="E134" t="s">
        <v>283</v>
      </c>
      <c r="F134">
        <v>133</v>
      </c>
      <c r="L134" t="s">
        <v>40</v>
      </c>
      <c r="M134" t="s">
        <v>283</v>
      </c>
      <c r="N134" t="s">
        <v>40</v>
      </c>
      <c r="O134" t="s">
        <v>39</v>
      </c>
      <c r="P134" t="s">
        <v>282</v>
      </c>
    </row>
    <row r="135" spans="1:16" ht="15.75" thickBot="1" x14ac:dyDescent="0.3">
      <c r="A135" s="4" t="s">
        <v>281</v>
      </c>
      <c r="B135" s="3">
        <v>134</v>
      </c>
      <c r="E135" t="s">
        <v>281</v>
      </c>
      <c r="F135">
        <v>134</v>
      </c>
      <c r="L135" t="s">
        <v>40</v>
      </c>
      <c r="M135" t="s">
        <v>281</v>
      </c>
      <c r="N135" t="s">
        <v>40</v>
      </c>
      <c r="O135" t="s">
        <v>39</v>
      </c>
      <c r="P135" t="s">
        <v>280</v>
      </c>
    </row>
    <row r="136" spans="1:16" ht="15.75" thickBot="1" x14ac:dyDescent="0.3">
      <c r="A136" s="4" t="s">
        <v>279</v>
      </c>
      <c r="B136" s="3">
        <v>135</v>
      </c>
      <c r="E136" t="s">
        <v>279</v>
      </c>
      <c r="F136">
        <v>135</v>
      </c>
      <c r="L136" t="s">
        <v>40</v>
      </c>
      <c r="M136" t="s">
        <v>279</v>
      </c>
      <c r="N136" t="s">
        <v>40</v>
      </c>
      <c r="O136" t="s">
        <v>39</v>
      </c>
      <c r="P136" t="s">
        <v>278</v>
      </c>
    </row>
    <row r="137" spans="1:16" ht="15.75" thickBot="1" x14ac:dyDescent="0.3">
      <c r="A137" s="4" t="s">
        <v>277</v>
      </c>
      <c r="B137" s="3">
        <v>136</v>
      </c>
      <c r="E137" t="s">
        <v>277</v>
      </c>
      <c r="F137">
        <v>136</v>
      </c>
      <c r="L137" t="s">
        <v>40</v>
      </c>
      <c r="M137" t="s">
        <v>277</v>
      </c>
      <c r="N137" t="s">
        <v>40</v>
      </c>
      <c r="O137" t="s">
        <v>39</v>
      </c>
      <c r="P137" t="s">
        <v>276</v>
      </c>
    </row>
    <row r="138" spans="1:16" ht="15.75" thickBot="1" x14ac:dyDescent="0.3">
      <c r="A138" s="4" t="s">
        <v>275</v>
      </c>
      <c r="B138" s="3">
        <v>137</v>
      </c>
      <c r="E138" t="s">
        <v>275</v>
      </c>
      <c r="F138">
        <v>137</v>
      </c>
      <c r="L138" t="s">
        <v>40</v>
      </c>
      <c r="M138" t="s">
        <v>275</v>
      </c>
      <c r="N138" t="s">
        <v>40</v>
      </c>
      <c r="O138" t="s">
        <v>39</v>
      </c>
      <c r="P138" t="s">
        <v>274</v>
      </c>
    </row>
    <row r="139" spans="1:16" ht="15.75" thickBot="1" x14ac:dyDescent="0.3">
      <c r="A139" s="4" t="s">
        <v>273</v>
      </c>
      <c r="B139" s="3">
        <v>138</v>
      </c>
      <c r="E139" t="s">
        <v>273</v>
      </c>
      <c r="F139">
        <v>138</v>
      </c>
      <c r="L139" t="s">
        <v>40</v>
      </c>
      <c r="M139" t="s">
        <v>273</v>
      </c>
      <c r="N139" t="s">
        <v>40</v>
      </c>
      <c r="O139" t="s">
        <v>39</v>
      </c>
      <c r="P139" t="s">
        <v>272</v>
      </c>
    </row>
    <row r="140" spans="1:16" ht="15.75" thickBot="1" x14ac:dyDescent="0.3">
      <c r="A140" s="4" t="s">
        <v>271</v>
      </c>
      <c r="B140" s="3">
        <v>139</v>
      </c>
      <c r="E140" t="s">
        <v>271</v>
      </c>
      <c r="F140">
        <v>139</v>
      </c>
      <c r="L140" t="s">
        <v>40</v>
      </c>
      <c r="M140" t="s">
        <v>271</v>
      </c>
      <c r="N140" t="s">
        <v>40</v>
      </c>
      <c r="O140" t="s">
        <v>39</v>
      </c>
      <c r="P140" t="s">
        <v>270</v>
      </c>
    </row>
    <row r="141" spans="1:16" ht="15.75" thickBot="1" x14ac:dyDescent="0.3">
      <c r="A141" s="4" t="s">
        <v>269</v>
      </c>
      <c r="B141" s="3">
        <v>140</v>
      </c>
      <c r="E141" t="s">
        <v>269</v>
      </c>
      <c r="F141">
        <v>140</v>
      </c>
      <c r="L141" t="s">
        <v>40</v>
      </c>
      <c r="M141" t="s">
        <v>269</v>
      </c>
      <c r="N141" t="s">
        <v>40</v>
      </c>
      <c r="O141" t="s">
        <v>39</v>
      </c>
      <c r="P141" t="s">
        <v>268</v>
      </c>
    </row>
    <row r="142" spans="1:16" ht="15.75" thickBot="1" x14ac:dyDescent="0.3">
      <c r="A142" s="4" t="s">
        <v>267</v>
      </c>
      <c r="B142" s="3">
        <v>141</v>
      </c>
      <c r="E142" t="s">
        <v>267</v>
      </c>
      <c r="F142">
        <v>141</v>
      </c>
      <c r="L142" t="s">
        <v>40</v>
      </c>
      <c r="M142" t="s">
        <v>267</v>
      </c>
      <c r="N142" t="s">
        <v>40</v>
      </c>
      <c r="O142" t="s">
        <v>39</v>
      </c>
      <c r="P142" t="s">
        <v>266</v>
      </c>
    </row>
    <row r="143" spans="1:16" ht="15.75" thickBot="1" x14ac:dyDescent="0.3">
      <c r="A143" s="4" t="s">
        <v>265</v>
      </c>
      <c r="B143" s="3">
        <v>142</v>
      </c>
      <c r="E143" t="s">
        <v>265</v>
      </c>
      <c r="F143">
        <v>142</v>
      </c>
      <c r="L143" t="s">
        <v>40</v>
      </c>
      <c r="M143" t="s">
        <v>265</v>
      </c>
      <c r="N143" t="s">
        <v>40</v>
      </c>
      <c r="O143" t="s">
        <v>39</v>
      </c>
      <c r="P143" t="s">
        <v>264</v>
      </c>
    </row>
    <row r="144" spans="1:16" ht="15.75" thickBot="1" x14ac:dyDescent="0.3">
      <c r="A144" s="4" t="s">
        <v>263</v>
      </c>
      <c r="B144" s="3">
        <v>143</v>
      </c>
      <c r="E144" t="s">
        <v>263</v>
      </c>
      <c r="F144">
        <v>143</v>
      </c>
      <c r="L144" t="s">
        <v>40</v>
      </c>
      <c r="M144" t="s">
        <v>263</v>
      </c>
      <c r="N144" t="s">
        <v>40</v>
      </c>
      <c r="O144" t="s">
        <v>39</v>
      </c>
      <c r="P144" t="s">
        <v>262</v>
      </c>
    </row>
    <row r="145" spans="1:16" ht="15.75" thickBot="1" x14ac:dyDescent="0.3">
      <c r="A145" s="4" t="s">
        <v>261</v>
      </c>
      <c r="B145" s="3">
        <v>144</v>
      </c>
      <c r="E145" t="s">
        <v>261</v>
      </c>
      <c r="F145">
        <v>144</v>
      </c>
      <c r="L145" t="s">
        <v>40</v>
      </c>
      <c r="M145" t="s">
        <v>261</v>
      </c>
      <c r="N145" t="s">
        <v>40</v>
      </c>
      <c r="O145" t="s">
        <v>39</v>
      </c>
      <c r="P145" t="s">
        <v>260</v>
      </c>
    </row>
    <row r="146" spans="1:16" ht="15.75" thickBot="1" x14ac:dyDescent="0.3">
      <c r="A146" s="4" t="s">
        <v>259</v>
      </c>
      <c r="B146" s="3">
        <v>145</v>
      </c>
      <c r="E146" t="s">
        <v>259</v>
      </c>
      <c r="F146">
        <v>145</v>
      </c>
      <c r="L146" t="s">
        <v>40</v>
      </c>
      <c r="M146" t="s">
        <v>259</v>
      </c>
      <c r="N146" t="s">
        <v>40</v>
      </c>
      <c r="O146" t="s">
        <v>39</v>
      </c>
      <c r="P146" t="s">
        <v>258</v>
      </c>
    </row>
    <row r="147" spans="1:16" ht="15.75" thickBot="1" x14ac:dyDescent="0.3">
      <c r="A147" s="4" t="s">
        <v>257</v>
      </c>
      <c r="B147" s="3">
        <v>146</v>
      </c>
      <c r="E147" t="s">
        <v>257</v>
      </c>
      <c r="F147">
        <v>146</v>
      </c>
      <c r="L147" t="s">
        <v>40</v>
      </c>
      <c r="M147" t="s">
        <v>257</v>
      </c>
      <c r="N147" t="s">
        <v>40</v>
      </c>
      <c r="O147" t="s">
        <v>39</v>
      </c>
      <c r="P147" t="s">
        <v>256</v>
      </c>
    </row>
    <row r="148" spans="1:16" ht="15.75" thickBot="1" x14ac:dyDescent="0.3">
      <c r="A148" s="4" t="s">
        <v>255</v>
      </c>
      <c r="B148" s="3">
        <v>147</v>
      </c>
      <c r="E148" t="s">
        <v>255</v>
      </c>
      <c r="F148">
        <v>147</v>
      </c>
      <c r="L148" t="s">
        <v>40</v>
      </c>
      <c r="M148" t="s">
        <v>255</v>
      </c>
      <c r="N148" t="s">
        <v>40</v>
      </c>
      <c r="O148" t="s">
        <v>39</v>
      </c>
      <c r="P148" t="s">
        <v>254</v>
      </c>
    </row>
    <row r="149" spans="1:16" ht="15.75" thickBot="1" x14ac:dyDescent="0.3">
      <c r="A149" s="4" t="s">
        <v>253</v>
      </c>
      <c r="B149" s="3">
        <v>148</v>
      </c>
      <c r="E149" t="s">
        <v>253</v>
      </c>
      <c r="F149">
        <v>148</v>
      </c>
      <c r="L149" t="s">
        <v>40</v>
      </c>
      <c r="M149" t="s">
        <v>253</v>
      </c>
      <c r="N149" t="s">
        <v>40</v>
      </c>
      <c r="O149" t="s">
        <v>39</v>
      </c>
      <c r="P149" t="s">
        <v>252</v>
      </c>
    </row>
    <row r="150" spans="1:16" ht="15.75" thickBot="1" x14ac:dyDescent="0.3">
      <c r="A150" s="4" t="s">
        <v>251</v>
      </c>
      <c r="B150" s="3">
        <v>149</v>
      </c>
      <c r="E150" t="s">
        <v>251</v>
      </c>
      <c r="F150">
        <v>149</v>
      </c>
      <c r="L150" t="s">
        <v>40</v>
      </c>
      <c r="M150" t="s">
        <v>251</v>
      </c>
      <c r="N150" t="s">
        <v>40</v>
      </c>
      <c r="O150" t="s">
        <v>39</v>
      </c>
      <c r="P150" t="s">
        <v>250</v>
      </c>
    </row>
    <row r="151" spans="1:16" ht="15.75" thickBot="1" x14ac:dyDescent="0.3">
      <c r="A151" s="4" t="s">
        <v>249</v>
      </c>
      <c r="B151" s="3">
        <v>150</v>
      </c>
      <c r="E151" t="s">
        <v>249</v>
      </c>
      <c r="F151">
        <v>150</v>
      </c>
      <c r="L151" t="s">
        <v>40</v>
      </c>
      <c r="M151" t="s">
        <v>249</v>
      </c>
      <c r="N151" t="s">
        <v>40</v>
      </c>
      <c r="O151" t="s">
        <v>39</v>
      </c>
      <c r="P151" t="s">
        <v>248</v>
      </c>
    </row>
    <row r="152" spans="1:16" ht="15.75" thickBot="1" x14ac:dyDescent="0.3">
      <c r="A152" s="4" t="s">
        <v>247</v>
      </c>
      <c r="B152" s="3">
        <v>151</v>
      </c>
      <c r="E152" t="s">
        <v>247</v>
      </c>
      <c r="F152">
        <v>151</v>
      </c>
      <c r="L152" t="s">
        <v>40</v>
      </c>
      <c r="M152" t="s">
        <v>247</v>
      </c>
      <c r="N152" t="s">
        <v>40</v>
      </c>
      <c r="O152" t="s">
        <v>39</v>
      </c>
      <c r="P152" t="s">
        <v>246</v>
      </c>
    </row>
    <row r="153" spans="1:16" ht="15.75" thickBot="1" x14ac:dyDescent="0.3">
      <c r="A153" s="4" t="s">
        <v>245</v>
      </c>
      <c r="B153" s="3">
        <v>152</v>
      </c>
      <c r="E153" t="s">
        <v>245</v>
      </c>
      <c r="F153">
        <v>152</v>
      </c>
      <c r="L153" t="s">
        <v>40</v>
      </c>
      <c r="M153" t="s">
        <v>245</v>
      </c>
      <c r="N153" t="s">
        <v>40</v>
      </c>
      <c r="O153" t="s">
        <v>39</v>
      </c>
      <c r="P153" t="s">
        <v>244</v>
      </c>
    </row>
    <row r="154" spans="1:16" ht="15.75" thickBot="1" x14ac:dyDescent="0.3">
      <c r="A154" s="4" t="s">
        <v>243</v>
      </c>
      <c r="B154" s="3">
        <v>153</v>
      </c>
      <c r="E154" t="s">
        <v>243</v>
      </c>
      <c r="F154">
        <v>153</v>
      </c>
      <c r="L154" t="s">
        <v>40</v>
      </c>
      <c r="M154" t="s">
        <v>243</v>
      </c>
      <c r="N154" t="s">
        <v>40</v>
      </c>
      <c r="O154" t="s">
        <v>39</v>
      </c>
      <c r="P154" t="s">
        <v>242</v>
      </c>
    </row>
    <row r="155" spans="1:16" ht="15.75" thickBot="1" x14ac:dyDescent="0.3">
      <c r="A155" s="4" t="s">
        <v>241</v>
      </c>
      <c r="B155" s="3">
        <v>154</v>
      </c>
      <c r="E155" t="s">
        <v>241</v>
      </c>
      <c r="F155">
        <v>154</v>
      </c>
      <c r="L155" t="s">
        <v>40</v>
      </c>
      <c r="M155" t="s">
        <v>241</v>
      </c>
      <c r="N155" t="s">
        <v>40</v>
      </c>
      <c r="O155" t="s">
        <v>39</v>
      </c>
      <c r="P155" t="s">
        <v>240</v>
      </c>
    </row>
    <row r="156" spans="1:16" ht="15.75" thickBot="1" x14ac:dyDescent="0.3">
      <c r="A156" s="4" t="s">
        <v>239</v>
      </c>
      <c r="B156" s="3">
        <v>155</v>
      </c>
      <c r="E156" t="s">
        <v>239</v>
      </c>
      <c r="F156">
        <v>155</v>
      </c>
      <c r="L156" t="s">
        <v>40</v>
      </c>
      <c r="M156" t="s">
        <v>239</v>
      </c>
      <c r="N156" t="s">
        <v>40</v>
      </c>
      <c r="O156" t="s">
        <v>39</v>
      </c>
      <c r="P156" t="s">
        <v>238</v>
      </c>
    </row>
    <row r="157" spans="1:16" ht="15.75" thickBot="1" x14ac:dyDescent="0.3">
      <c r="A157" s="4" t="s">
        <v>237</v>
      </c>
      <c r="B157" s="3">
        <v>156</v>
      </c>
      <c r="E157" t="s">
        <v>237</v>
      </c>
      <c r="F157">
        <v>156</v>
      </c>
      <c r="L157" t="s">
        <v>40</v>
      </c>
      <c r="M157" t="s">
        <v>237</v>
      </c>
      <c r="N157" t="s">
        <v>40</v>
      </c>
      <c r="O157" t="s">
        <v>39</v>
      </c>
      <c r="P157" t="s">
        <v>236</v>
      </c>
    </row>
    <row r="158" spans="1:16" ht="15.75" thickBot="1" x14ac:dyDescent="0.3">
      <c r="A158" s="4" t="s">
        <v>235</v>
      </c>
      <c r="B158" s="3">
        <v>157</v>
      </c>
      <c r="E158" t="s">
        <v>235</v>
      </c>
      <c r="F158">
        <v>157</v>
      </c>
      <c r="L158" t="s">
        <v>40</v>
      </c>
      <c r="M158" t="s">
        <v>235</v>
      </c>
      <c r="N158" t="s">
        <v>40</v>
      </c>
      <c r="O158" t="s">
        <v>39</v>
      </c>
      <c r="P158" t="s">
        <v>234</v>
      </c>
    </row>
    <row r="159" spans="1:16" ht="15.75" thickBot="1" x14ac:dyDescent="0.3">
      <c r="A159" s="4" t="s">
        <v>233</v>
      </c>
      <c r="B159" s="3">
        <v>158</v>
      </c>
      <c r="E159" t="s">
        <v>233</v>
      </c>
      <c r="F159">
        <v>158</v>
      </c>
      <c r="L159" t="s">
        <v>40</v>
      </c>
      <c r="M159" t="s">
        <v>233</v>
      </c>
      <c r="N159" t="s">
        <v>40</v>
      </c>
      <c r="O159" t="s">
        <v>39</v>
      </c>
      <c r="P159" t="s">
        <v>232</v>
      </c>
    </row>
    <row r="160" spans="1:16" ht="15.75" thickBot="1" x14ac:dyDescent="0.3">
      <c r="A160" s="4" t="s">
        <v>231</v>
      </c>
      <c r="B160" s="3">
        <v>159</v>
      </c>
      <c r="E160" t="s">
        <v>231</v>
      </c>
      <c r="F160">
        <v>159</v>
      </c>
      <c r="L160" t="s">
        <v>40</v>
      </c>
      <c r="M160" t="s">
        <v>231</v>
      </c>
      <c r="N160" t="s">
        <v>40</v>
      </c>
      <c r="O160" t="s">
        <v>39</v>
      </c>
      <c r="P160" t="s">
        <v>230</v>
      </c>
    </row>
    <row r="161" spans="1:16" ht="15.75" thickBot="1" x14ac:dyDescent="0.3">
      <c r="A161" s="4"/>
      <c r="B161" s="3">
        <v>160</v>
      </c>
      <c r="F161">
        <v>160</v>
      </c>
      <c r="L161" t="s">
        <v>40</v>
      </c>
      <c r="N161" t="s">
        <v>40</v>
      </c>
      <c r="O161" t="s">
        <v>39</v>
      </c>
      <c r="P161" t="s">
        <v>229</v>
      </c>
    </row>
    <row r="162" spans="1:16" ht="15.75" thickBot="1" x14ac:dyDescent="0.3">
      <c r="A162" s="4" t="s">
        <v>228</v>
      </c>
      <c r="B162" s="3">
        <v>161</v>
      </c>
      <c r="E162" t="s">
        <v>228</v>
      </c>
      <c r="F162">
        <v>161</v>
      </c>
      <c r="L162" t="s">
        <v>40</v>
      </c>
      <c r="M162" t="s">
        <v>228</v>
      </c>
      <c r="N162" t="s">
        <v>40</v>
      </c>
      <c r="O162" t="s">
        <v>39</v>
      </c>
      <c r="P162" t="s">
        <v>227</v>
      </c>
    </row>
    <row r="163" spans="1:16" ht="15.75" thickBot="1" x14ac:dyDescent="0.3">
      <c r="A163" s="4" t="s">
        <v>226</v>
      </c>
      <c r="B163" s="3">
        <v>162</v>
      </c>
      <c r="E163" t="s">
        <v>226</v>
      </c>
      <c r="F163">
        <v>162</v>
      </c>
      <c r="L163" t="s">
        <v>40</v>
      </c>
      <c r="M163" t="s">
        <v>226</v>
      </c>
      <c r="N163" t="s">
        <v>40</v>
      </c>
      <c r="O163" t="s">
        <v>39</v>
      </c>
      <c r="P163" t="s">
        <v>225</v>
      </c>
    </row>
    <row r="164" spans="1:16" ht="15.75" thickBot="1" x14ac:dyDescent="0.3">
      <c r="A164" s="4" t="s">
        <v>224</v>
      </c>
      <c r="B164" s="3">
        <v>163</v>
      </c>
      <c r="E164" t="s">
        <v>224</v>
      </c>
      <c r="F164">
        <v>163</v>
      </c>
      <c r="L164" t="s">
        <v>40</v>
      </c>
      <c r="M164" t="s">
        <v>224</v>
      </c>
      <c r="N164" t="s">
        <v>40</v>
      </c>
      <c r="O164" t="s">
        <v>39</v>
      </c>
      <c r="P164" t="s">
        <v>223</v>
      </c>
    </row>
    <row r="165" spans="1:16" ht="15.75" thickBot="1" x14ac:dyDescent="0.3">
      <c r="A165" s="4" t="s">
        <v>222</v>
      </c>
      <c r="B165" s="3">
        <v>164</v>
      </c>
      <c r="E165" t="s">
        <v>222</v>
      </c>
      <c r="F165">
        <v>164</v>
      </c>
      <c r="L165" t="s">
        <v>40</v>
      </c>
      <c r="M165" t="s">
        <v>222</v>
      </c>
      <c r="N165" t="s">
        <v>40</v>
      </c>
      <c r="O165" t="s">
        <v>39</v>
      </c>
      <c r="P165" t="s">
        <v>221</v>
      </c>
    </row>
    <row r="166" spans="1:16" ht="15.75" thickBot="1" x14ac:dyDescent="0.3">
      <c r="A166" s="4" t="s">
        <v>220</v>
      </c>
      <c r="B166" s="3">
        <v>165</v>
      </c>
      <c r="E166" t="s">
        <v>220</v>
      </c>
      <c r="F166">
        <v>165</v>
      </c>
      <c r="L166" t="s">
        <v>40</v>
      </c>
      <c r="M166" t="s">
        <v>220</v>
      </c>
      <c r="N166" t="s">
        <v>40</v>
      </c>
      <c r="O166" t="s">
        <v>39</v>
      </c>
      <c r="P166" t="s">
        <v>219</v>
      </c>
    </row>
    <row r="167" spans="1:16" ht="15.75" thickBot="1" x14ac:dyDescent="0.3">
      <c r="A167" s="4" t="s">
        <v>218</v>
      </c>
      <c r="B167" s="3">
        <v>166</v>
      </c>
      <c r="E167" t="s">
        <v>218</v>
      </c>
      <c r="F167">
        <v>166</v>
      </c>
      <c r="L167" t="s">
        <v>40</v>
      </c>
      <c r="M167" t="s">
        <v>218</v>
      </c>
      <c r="N167" t="s">
        <v>40</v>
      </c>
      <c r="O167" t="s">
        <v>39</v>
      </c>
      <c r="P167" t="s">
        <v>217</v>
      </c>
    </row>
    <row r="168" spans="1:16" ht="15.75" thickBot="1" x14ac:dyDescent="0.3">
      <c r="A168" s="4" t="s">
        <v>216</v>
      </c>
      <c r="B168" s="3">
        <v>167</v>
      </c>
      <c r="E168" t="s">
        <v>216</v>
      </c>
      <c r="F168">
        <v>167</v>
      </c>
      <c r="L168" t="s">
        <v>40</v>
      </c>
      <c r="M168" t="s">
        <v>216</v>
      </c>
      <c r="N168" t="s">
        <v>40</v>
      </c>
      <c r="O168" t="s">
        <v>39</v>
      </c>
      <c r="P168" t="s">
        <v>215</v>
      </c>
    </row>
    <row r="169" spans="1:16" ht="15.75" thickBot="1" x14ac:dyDescent="0.3">
      <c r="A169" s="4" t="s">
        <v>214</v>
      </c>
      <c r="B169" s="3">
        <v>168</v>
      </c>
      <c r="E169" t="s">
        <v>214</v>
      </c>
      <c r="F169">
        <v>168</v>
      </c>
      <c r="L169" t="s">
        <v>40</v>
      </c>
      <c r="M169" t="s">
        <v>214</v>
      </c>
      <c r="N169" t="s">
        <v>40</v>
      </c>
      <c r="O169" t="s">
        <v>39</v>
      </c>
      <c r="P169" t="s">
        <v>213</v>
      </c>
    </row>
    <row r="170" spans="1:16" ht="15.75" thickBot="1" x14ac:dyDescent="0.3">
      <c r="A170" s="4" t="s">
        <v>212</v>
      </c>
      <c r="B170" s="3">
        <v>169</v>
      </c>
      <c r="E170" t="s">
        <v>212</v>
      </c>
      <c r="F170">
        <v>169</v>
      </c>
      <c r="L170" t="s">
        <v>40</v>
      </c>
      <c r="M170" t="s">
        <v>212</v>
      </c>
      <c r="N170" t="s">
        <v>40</v>
      </c>
      <c r="O170" t="s">
        <v>39</v>
      </c>
      <c r="P170" t="s">
        <v>211</v>
      </c>
    </row>
    <row r="171" spans="1:16" ht="15.75" thickBot="1" x14ac:dyDescent="0.3">
      <c r="A171" s="4" t="s">
        <v>210</v>
      </c>
      <c r="B171" s="3">
        <v>170</v>
      </c>
      <c r="E171" t="s">
        <v>210</v>
      </c>
      <c r="F171">
        <v>170</v>
      </c>
      <c r="L171" t="s">
        <v>40</v>
      </c>
      <c r="M171" t="s">
        <v>210</v>
      </c>
      <c r="N171" t="s">
        <v>40</v>
      </c>
      <c r="O171" t="s">
        <v>39</v>
      </c>
      <c r="P171" t="s">
        <v>209</v>
      </c>
    </row>
    <row r="172" spans="1:16" ht="15.75" thickBot="1" x14ac:dyDescent="0.3">
      <c r="A172" s="4" t="s">
        <v>208</v>
      </c>
      <c r="B172" s="3">
        <v>171</v>
      </c>
      <c r="E172" t="s">
        <v>208</v>
      </c>
      <c r="F172">
        <v>171</v>
      </c>
      <c r="L172" t="s">
        <v>40</v>
      </c>
      <c r="M172" t="s">
        <v>208</v>
      </c>
      <c r="N172" t="s">
        <v>40</v>
      </c>
      <c r="O172" t="s">
        <v>39</v>
      </c>
      <c r="P172" t="s">
        <v>207</v>
      </c>
    </row>
    <row r="173" spans="1:16" ht="15.75" thickBot="1" x14ac:dyDescent="0.3">
      <c r="A173" s="4" t="s">
        <v>206</v>
      </c>
      <c r="B173" s="3">
        <v>172</v>
      </c>
      <c r="E173" t="s">
        <v>206</v>
      </c>
      <c r="F173">
        <v>172</v>
      </c>
      <c r="L173" t="s">
        <v>40</v>
      </c>
      <c r="M173" t="s">
        <v>206</v>
      </c>
      <c r="N173" t="s">
        <v>40</v>
      </c>
      <c r="O173" t="s">
        <v>39</v>
      </c>
      <c r="P173" t="s">
        <v>205</v>
      </c>
    </row>
    <row r="174" spans="1:16" ht="15.75" thickBot="1" x14ac:dyDescent="0.3">
      <c r="A174" s="4"/>
      <c r="B174" s="3">
        <v>173</v>
      </c>
      <c r="F174">
        <v>173</v>
      </c>
      <c r="L174" t="s">
        <v>40</v>
      </c>
      <c r="N174" t="s">
        <v>40</v>
      </c>
      <c r="O174" t="s">
        <v>39</v>
      </c>
      <c r="P174" t="s">
        <v>204</v>
      </c>
    </row>
    <row r="175" spans="1:16" ht="15.75" thickBot="1" x14ac:dyDescent="0.3">
      <c r="A175" s="4" t="s">
        <v>203</v>
      </c>
      <c r="B175" s="3">
        <v>174</v>
      </c>
      <c r="E175" t="s">
        <v>203</v>
      </c>
      <c r="F175">
        <v>174</v>
      </c>
      <c r="L175" t="s">
        <v>40</v>
      </c>
      <c r="M175" t="s">
        <v>203</v>
      </c>
      <c r="N175" t="s">
        <v>40</v>
      </c>
      <c r="O175" t="s">
        <v>39</v>
      </c>
      <c r="P175" t="s">
        <v>202</v>
      </c>
    </row>
    <row r="176" spans="1:16" ht="15.75" thickBot="1" x14ac:dyDescent="0.3">
      <c r="A176" s="4" t="s">
        <v>201</v>
      </c>
      <c r="B176" s="3">
        <v>175</v>
      </c>
      <c r="E176" t="s">
        <v>201</v>
      </c>
      <c r="F176">
        <v>175</v>
      </c>
      <c r="L176" t="s">
        <v>40</v>
      </c>
      <c r="M176" t="s">
        <v>201</v>
      </c>
      <c r="N176" t="s">
        <v>40</v>
      </c>
      <c r="O176" t="s">
        <v>39</v>
      </c>
      <c r="P176" t="s">
        <v>200</v>
      </c>
    </row>
    <row r="177" spans="1:16" ht="15.75" thickBot="1" x14ac:dyDescent="0.3">
      <c r="A177" s="4" t="s">
        <v>199</v>
      </c>
      <c r="B177" s="3">
        <v>176</v>
      </c>
      <c r="E177" t="s">
        <v>199</v>
      </c>
      <c r="F177">
        <v>176</v>
      </c>
      <c r="L177" t="s">
        <v>40</v>
      </c>
      <c r="M177" t="s">
        <v>199</v>
      </c>
      <c r="N177" t="s">
        <v>40</v>
      </c>
      <c r="O177" t="s">
        <v>39</v>
      </c>
      <c r="P177" t="s">
        <v>198</v>
      </c>
    </row>
    <row r="178" spans="1:16" ht="15.75" thickBot="1" x14ac:dyDescent="0.3">
      <c r="A178" s="4" t="s">
        <v>197</v>
      </c>
      <c r="B178" s="3">
        <v>177</v>
      </c>
      <c r="E178" t="s">
        <v>197</v>
      </c>
      <c r="F178">
        <v>177</v>
      </c>
      <c r="L178" t="s">
        <v>40</v>
      </c>
      <c r="M178" t="s">
        <v>197</v>
      </c>
      <c r="N178" t="s">
        <v>40</v>
      </c>
      <c r="O178" t="s">
        <v>39</v>
      </c>
      <c r="P178" t="s">
        <v>196</v>
      </c>
    </row>
    <row r="179" spans="1:16" ht="15.75" thickBot="1" x14ac:dyDescent="0.3">
      <c r="A179" s="4" t="s">
        <v>195</v>
      </c>
      <c r="B179" s="3">
        <v>178</v>
      </c>
      <c r="E179" t="s">
        <v>195</v>
      </c>
      <c r="F179">
        <v>178</v>
      </c>
      <c r="L179" t="s">
        <v>40</v>
      </c>
      <c r="M179" t="s">
        <v>195</v>
      </c>
      <c r="N179" t="s">
        <v>40</v>
      </c>
      <c r="O179" t="s">
        <v>39</v>
      </c>
      <c r="P179" t="s">
        <v>194</v>
      </c>
    </row>
    <row r="180" spans="1:16" ht="15.75" thickBot="1" x14ac:dyDescent="0.3">
      <c r="A180" s="4" t="s">
        <v>193</v>
      </c>
      <c r="B180" s="3">
        <v>179</v>
      </c>
      <c r="E180" t="s">
        <v>193</v>
      </c>
      <c r="F180">
        <v>179</v>
      </c>
      <c r="L180" t="s">
        <v>40</v>
      </c>
      <c r="M180" t="s">
        <v>193</v>
      </c>
      <c r="N180" t="s">
        <v>40</v>
      </c>
      <c r="O180" t="s">
        <v>39</v>
      </c>
      <c r="P180" t="s">
        <v>192</v>
      </c>
    </row>
    <row r="181" spans="1:16" ht="15.75" thickBot="1" x14ac:dyDescent="0.3">
      <c r="A181" s="4" t="s">
        <v>191</v>
      </c>
      <c r="B181" s="3">
        <v>180</v>
      </c>
      <c r="E181" t="s">
        <v>191</v>
      </c>
      <c r="F181">
        <v>180</v>
      </c>
      <c r="L181" t="s">
        <v>40</v>
      </c>
      <c r="M181" t="s">
        <v>191</v>
      </c>
      <c r="N181" t="s">
        <v>40</v>
      </c>
      <c r="O181" t="s">
        <v>39</v>
      </c>
      <c r="P181" t="s">
        <v>190</v>
      </c>
    </row>
    <row r="182" spans="1:16" ht="15.75" thickBot="1" x14ac:dyDescent="0.3">
      <c r="A182" s="4" t="s">
        <v>189</v>
      </c>
      <c r="B182" s="3">
        <v>181</v>
      </c>
      <c r="E182" t="s">
        <v>189</v>
      </c>
      <c r="F182">
        <v>181</v>
      </c>
      <c r="L182" t="s">
        <v>40</v>
      </c>
      <c r="M182" t="s">
        <v>189</v>
      </c>
      <c r="N182" t="s">
        <v>40</v>
      </c>
      <c r="O182" t="s">
        <v>39</v>
      </c>
      <c r="P182" t="s">
        <v>188</v>
      </c>
    </row>
    <row r="183" spans="1:16" ht="15.75" thickBot="1" x14ac:dyDescent="0.3">
      <c r="A183" s="4" t="s">
        <v>187</v>
      </c>
      <c r="B183" s="3">
        <v>182</v>
      </c>
      <c r="E183" t="s">
        <v>187</v>
      </c>
      <c r="F183">
        <v>182</v>
      </c>
      <c r="L183" t="s">
        <v>40</v>
      </c>
      <c r="M183" t="s">
        <v>187</v>
      </c>
      <c r="N183" t="s">
        <v>40</v>
      </c>
      <c r="O183" t="s">
        <v>39</v>
      </c>
      <c r="P183" t="s">
        <v>186</v>
      </c>
    </row>
    <row r="184" spans="1:16" ht="15.75" thickBot="1" x14ac:dyDescent="0.3">
      <c r="A184" s="4" t="s">
        <v>185</v>
      </c>
      <c r="B184" s="3">
        <v>183</v>
      </c>
      <c r="E184" t="s">
        <v>185</v>
      </c>
      <c r="F184">
        <v>183</v>
      </c>
      <c r="L184" t="s">
        <v>40</v>
      </c>
      <c r="M184" t="s">
        <v>185</v>
      </c>
      <c r="N184" t="s">
        <v>40</v>
      </c>
      <c r="O184" t="s">
        <v>39</v>
      </c>
      <c r="P184" t="s">
        <v>184</v>
      </c>
    </row>
    <row r="185" spans="1:16" ht="15.75" thickBot="1" x14ac:dyDescent="0.3">
      <c r="A185" s="4" t="s">
        <v>183</v>
      </c>
      <c r="B185" s="3">
        <v>184</v>
      </c>
      <c r="E185" t="s">
        <v>183</v>
      </c>
      <c r="F185">
        <v>184</v>
      </c>
      <c r="L185" t="s">
        <v>40</v>
      </c>
      <c r="M185" t="s">
        <v>183</v>
      </c>
      <c r="N185" t="s">
        <v>40</v>
      </c>
      <c r="O185" t="s">
        <v>39</v>
      </c>
      <c r="P185" t="s">
        <v>182</v>
      </c>
    </row>
    <row r="186" spans="1:16" ht="15.75" thickBot="1" x14ac:dyDescent="0.3">
      <c r="A186" s="4" t="s">
        <v>181</v>
      </c>
      <c r="B186" s="3">
        <v>185</v>
      </c>
      <c r="E186" t="s">
        <v>181</v>
      </c>
      <c r="F186">
        <v>185</v>
      </c>
      <c r="L186" t="s">
        <v>40</v>
      </c>
      <c r="M186" t="s">
        <v>181</v>
      </c>
      <c r="N186" t="s">
        <v>40</v>
      </c>
      <c r="O186" t="s">
        <v>39</v>
      </c>
      <c r="P186" t="s">
        <v>180</v>
      </c>
    </row>
    <row r="187" spans="1:16" ht="15.75" thickBot="1" x14ac:dyDescent="0.3">
      <c r="A187" s="4" t="s">
        <v>179</v>
      </c>
      <c r="B187" s="3">
        <v>186</v>
      </c>
      <c r="E187" t="s">
        <v>179</v>
      </c>
      <c r="F187">
        <v>186</v>
      </c>
      <c r="L187" t="s">
        <v>40</v>
      </c>
      <c r="M187" t="s">
        <v>179</v>
      </c>
      <c r="N187" t="s">
        <v>40</v>
      </c>
      <c r="O187" t="s">
        <v>39</v>
      </c>
      <c r="P187" t="s">
        <v>178</v>
      </c>
    </row>
    <row r="188" spans="1:16" ht="15.75" thickBot="1" x14ac:dyDescent="0.3">
      <c r="A188" s="4" t="s">
        <v>177</v>
      </c>
      <c r="B188" s="3">
        <v>187</v>
      </c>
      <c r="E188" t="s">
        <v>177</v>
      </c>
      <c r="F188">
        <v>187</v>
      </c>
      <c r="L188" t="s">
        <v>40</v>
      </c>
      <c r="M188" t="s">
        <v>177</v>
      </c>
      <c r="N188" t="s">
        <v>40</v>
      </c>
      <c r="O188" t="s">
        <v>39</v>
      </c>
      <c r="P188" t="s">
        <v>176</v>
      </c>
    </row>
    <row r="189" spans="1:16" ht="15.75" thickBot="1" x14ac:dyDescent="0.3">
      <c r="A189" s="4" t="s">
        <v>175</v>
      </c>
      <c r="B189" s="3">
        <v>188</v>
      </c>
      <c r="E189" t="s">
        <v>175</v>
      </c>
      <c r="F189">
        <v>188</v>
      </c>
      <c r="L189" t="s">
        <v>40</v>
      </c>
      <c r="M189" t="s">
        <v>175</v>
      </c>
      <c r="N189" t="s">
        <v>40</v>
      </c>
      <c r="O189" t="s">
        <v>39</v>
      </c>
      <c r="P189" t="s">
        <v>174</v>
      </c>
    </row>
    <row r="190" spans="1:16" ht="15.75" thickBot="1" x14ac:dyDescent="0.3">
      <c r="A190" s="4" t="s">
        <v>173</v>
      </c>
      <c r="B190" s="3">
        <v>189</v>
      </c>
      <c r="E190" t="s">
        <v>173</v>
      </c>
      <c r="F190">
        <v>189</v>
      </c>
      <c r="L190" t="s">
        <v>40</v>
      </c>
      <c r="M190" t="s">
        <v>173</v>
      </c>
      <c r="N190" t="s">
        <v>40</v>
      </c>
      <c r="O190" t="s">
        <v>39</v>
      </c>
      <c r="P190" t="s">
        <v>172</v>
      </c>
    </row>
    <row r="191" spans="1:16" ht="15.75" thickBot="1" x14ac:dyDescent="0.3">
      <c r="A191" s="4" t="s">
        <v>171</v>
      </c>
      <c r="B191" s="3">
        <v>190</v>
      </c>
      <c r="E191" t="s">
        <v>171</v>
      </c>
      <c r="F191">
        <v>190</v>
      </c>
      <c r="L191" t="s">
        <v>40</v>
      </c>
      <c r="M191" t="s">
        <v>171</v>
      </c>
      <c r="N191" t="s">
        <v>40</v>
      </c>
      <c r="O191" t="s">
        <v>39</v>
      </c>
      <c r="P191" t="s">
        <v>170</v>
      </c>
    </row>
    <row r="192" spans="1:16" ht="15.75" thickBot="1" x14ac:dyDescent="0.3">
      <c r="A192" s="4" t="s">
        <v>169</v>
      </c>
      <c r="B192" s="3">
        <v>191</v>
      </c>
      <c r="E192" t="s">
        <v>169</v>
      </c>
      <c r="F192">
        <v>191</v>
      </c>
      <c r="L192" t="s">
        <v>40</v>
      </c>
      <c r="M192" t="s">
        <v>169</v>
      </c>
      <c r="N192" t="s">
        <v>40</v>
      </c>
      <c r="O192" t="s">
        <v>39</v>
      </c>
      <c r="P192" t="s">
        <v>168</v>
      </c>
    </row>
    <row r="193" spans="1:16" ht="15.75" thickBot="1" x14ac:dyDescent="0.3">
      <c r="A193" s="4" t="s">
        <v>167</v>
      </c>
      <c r="B193" s="3">
        <v>192</v>
      </c>
      <c r="E193" t="s">
        <v>167</v>
      </c>
      <c r="F193">
        <v>192</v>
      </c>
      <c r="L193" t="s">
        <v>40</v>
      </c>
      <c r="M193" t="s">
        <v>167</v>
      </c>
      <c r="N193" t="s">
        <v>40</v>
      </c>
      <c r="O193" t="s">
        <v>39</v>
      </c>
      <c r="P193" t="s">
        <v>166</v>
      </c>
    </row>
    <row r="194" spans="1:16" ht="15.75" thickBot="1" x14ac:dyDescent="0.3">
      <c r="A194" s="4" t="s">
        <v>165</v>
      </c>
      <c r="B194" s="3">
        <v>193</v>
      </c>
      <c r="E194" t="s">
        <v>165</v>
      </c>
      <c r="F194">
        <v>193</v>
      </c>
      <c r="L194" t="s">
        <v>40</v>
      </c>
      <c r="M194" t="s">
        <v>165</v>
      </c>
      <c r="N194" t="s">
        <v>40</v>
      </c>
      <c r="O194" t="s">
        <v>39</v>
      </c>
      <c r="P194" t="s">
        <v>164</v>
      </c>
    </row>
    <row r="195" spans="1:16" ht="15.75" thickBot="1" x14ac:dyDescent="0.3">
      <c r="A195" s="4" t="s">
        <v>163</v>
      </c>
      <c r="B195" s="3">
        <v>194</v>
      </c>
      <c r="E195" t="s">
        <v>163</v>
      </c>
      <c r="F195">
        <v>194</v>
      </c>
      <c r="L195" t="s">
        <v>40</v>
      </c>
      <c r="M195" t="s">
        <v>163</v>
      </c>
      <c r="N195" t="s">
        <v>40</v>
      </c>
      <c r="O195" t="s">
        <v>39</v>
      </c>
      <c r="P195" t="s">
        <v>162</v>
      </c>
    </row>
    <row r="196" spans="1:16" ht="15.75" thickBot="1" x14ac:dyDescent="0.3">
      <c r="A196" s="4" t="s">
        <v>161</v>
      </c>
      <c r="B196" s="3">
        <v>195</v>
      </c>
      <c r="E196" t="s">
        <v>161</v>
      </c>
      <c r="F196">
        <v>195</v>
      </c>
      <c r="L196" t="s">
        <v>40</v>
      </c>
      <c r="M196" t="s">
        <v>161</v>
      </c>
      <c r="N196" t="s">
        <v>40</v>
      </c>
      <c r="O196" t="s">
        <v>39</v>
      </c>
      <c r="P196" t="s">
        <v>160</v>
      </c>
    </row>
    <row r="197" spans="1:16" ht="15.75" thickBot="1" x14ac:dyDescent="0.3">
      <c r="A197" s="4" t="s">
        <v>159</v>
      </c>
      <c r="B197" s="3">
        <v>196</v>
      </c>
      <c r="E197" t="s">
        <v>159</v>
      </c>
      <c r="F197">
        <v>196</v>
      </c>
      <c r="L197" t="s">
        <v>40</v>
      </c>
      <c r="M197" t="s">
        <v>159</v>
      </c>
      <c r="N197" t="s">
        <v>40</v>
      </c>
      <c r="O197" t="s">
        <v>39</v>
      </c>
      <c r="P197" t="s">
        <v>158</v>
      </c>
    </row>
    <row r="198" spans="1:16" ht="15.75" thickBot="1" x14ac:dyDescent="0.3">
      <c r="A198" s="4" t="s">
        <v>157</v>
      </c>
      <c r="B198" s="3">
        <v>197</v>
      </c>
      <c r="E198" t="s">
        <v>157</v>
      </c>
      <c r="F198">
        <v>197</v>
      </c>
      <c r="L198" t="s">
        <v>40</v>
      </c>
      <c r="M198" t="s">
        <v>157</v>
      </c>
      <c r="N198" t="s">
        <v>40</v>
      </c>
      <c r="O198" t="s">
        <v>39</v>
      </c>
      <c r="P198" t="s">
        <v>156</v>
      </c>
    </row>
    <row r="199" spans="1:16" ht="15.75" thickBot="1" x14ac:dyDescent="0.3">
      <c r="A199" s="4" t="s">
        <v>155</v>
      </c>
      <c r="B199" s="3">
        <v>198</v>
      </c>
      <c r="E199" t="s">
        <v>155</v>
      </c>
      <c r="F199">
        <v>198</v>
      </c>
      <c r="L199" t="s">
        <v>40</v>
      </c>
      <c r="M199" t="s">
        <v>155</v>
      </c>
      <c r="N199" t="s">
        <v>40</v>
      </c>
      <c r="O199" t="s">
        <v>39</v>
      </c>
      <c r="P199" t="s">
        <v>154</v>
      </c>
    </row>
    <row r="200" spans="1:16" ht="15.75" thickBot="1" x14ac:dyDescent="0.3">
      <c r="A200" s="4" t="s">
        <v>153</v>
      </c>
      <c r="B200" s="3">
        <v>199</v>
      </c>
      <c r="E200" t="s">
        <v>153</v>
      </c>
      <c r="F200">
        <v>199</v>
      </c>
      <c r="L200" t="s">
        <v>40</v>
      </c>
      <c r="M200" t="s">
        <v>153</v>
      </c>
      <c r="N200" t="s">
        <v>40</v>
      </c>
      <c r="O200" t="s">
        <v>39</v>
      </c>
      <c r="P200" t="s">
        <v>152</v>
      </c>
    </row>
    <row r="201" spans="1:16" ht="15.75" thickBot="1" x14ac:dyDescent="0.3">
      <c r="A201" s="4" t="s">
        <v>151</v>
      </c>
      <c r="B201" s="3">
        <v>200</v>
      </c>
      <c r="E201" t="s">
        <v>151</v>
      </c>
      <c r="F201">
        <v>200</v>
      </c>
      <c r="L201" t="s">
        <v>40</v>
      </c>
      <c r="M201" t="s">
        <v>151</v>
      </c>
      <c r="N201" t="s">
        <v>40</v>
      </c>
      <c r="O201" t="s">
        <v>39</v>
      </c>
      <c r="P201" t="s">
        <v>150</v>
      </c>
    </row>
    <row r="202" spans="1:16" ht="15.75" thickBot="1" x14ac:dyDescent="0.3">
      <c r="A202" s="4" t="s">
        <v>149</v>
      </c>
      <c r="B202" s="3">
        <v>201</v>
      </c>
      <c r="E202" t="s">
        <v>149</v>
      </c>
      <c r="F202">
        <v>201</v>
      </c>
      <c r="L202" t="s">
        <v>40</v>
      </c>
      <c r="M202" t="s">
        <v>149</v>
      </c>
      <c r="N202" t="s">
        <v>40</v>
      </c>
      <c r="O202" t="s">
        <v>39</v>
      </c>
      <c r="P202" t="s">
        <v>148</v>
      </c>
    </row>
    <row r="203" spans="1:16" ht="15.75" thickBot="1" x14ac:dyDescent="0.3">
      <c r="A203" s="4" t="s">
        <v>147</v>
      </c>
      <c r="B203" s="3">
        <v>202</v>
      </c>
      <c r="E203" t="s">
        <v>147</v>
      </c>
      <c r="F203">
        <v>202</v>
      </c>
      <c r="L203" t="s">
        <v>40</v>
      </c>
      <c r="M203" t="s">
        <v>147</v>
      </c>
      <c r="N203" t="s">
        <v>40</v>
      </c>
      <c r="O203" t="s">
        <v>39</v>
      </c>
      <c r="P203" t="s">
        <v>146</v>
      </c>
    </row>
    <row r="204" spans="1:16" ht="15.75" thickBot="1" x14ac:dyDescent="0.3">
      <c r="A204" s="4" t="s">
        <v>145</v>
      </c>
      <c r="B204" s="3">
        <v>203</v>
      </c>
      <c r="E204" t="s">
        <v>145</v>
      </c>
      <c r="F204">
        <v>203</v>
      </c>
      <c r="L204" t="s">
        <v>40</v>
      </c>
      <c r="M204" t="s">
        <v>145</v>
      </c>
      <c r="N204" t="s">
        <v>40</v>
      </c>
      <c r="O204" t="s">
        <v>39</v>
      </c>
      <c r="P204" t="s">
        <v>144</v>
      </c>
    </row>
    <row r="205" spans="1:16" ht="15.75" thickBot="1" x14ac:dyDescent="0.3">
      <c r="A205" s="4" t="s">
        <v>143</v>
      </c>
      <c r="B205" s="3">
        <v>204</v>
      </c>
      <c r="E205" t="s">
        <v>143</v>
      </c>
      <c r="F205">
        <v>204</v>
      </c>
      <c r="L205" t="s">
        <v>40</v>
      </c>
      <c r="M205" t="s">
        <v>143</v>
      </c>
      <c r="N205" t="s">
        <v>40</v>
      </c>
      <c r="O205" t="s">
        <v>39</v>
      </c>
      <c r="P205" t="s">
        <v>142</v>
      </c>
    </row>
    <row r="206" spans="1:16" ht="15.75" thickBot="1" x14ac:dyDescent="0.3">
      <c r="A206" s="4" t="s">
        <v>141</v>
      </c>
      <c r="B206" s="3">
        <v>205</v>
      </c>
      <c r="E206" t="s">
        <v>141</v>
      </c>
      <c r="F206">
        <v>205</v>
      </c>
      <c r="L206" t="s">
        <v>40</v>
      </c>
      <c r="M206" t="s">
        <v>141</v>
      </c>
      <c r="N206" t="s">
        <v>40</v>
      </c>
      <c r="O206" t="s">
        <v>39</v>
      </c>
      <c r="P206" t="s">
        <v>140</v>
      </c>
    </row>
    <row r="207" spans="1:16" ht="15.75" thickBot="1" x14ac:dyDescent="0.3">
      <c r="A207" s="4" t="s">
        <v>139</v>
      </c>
      <c r="B207" s="3">
        <v>206</v>
      </c>
      <c r="E207" t="s">
        <v>139</v>
      </c>
      <c r="F207">
        <v>206</v>
      </c>
      <c r="L207" t="s">
        <v>40</v>
      </c>
      <c r="M207" t="s">
        <v>139</v>
      </c>
      <c r="N207" t="s">
        <v>40</v>
      </c>
      <c r="O207" t="s">
        <v>39</v>
      </c>
      <c r="P207" t="s">
        <v>138</v>
      </c>
    </row>
    <row r="208" spans="1:16" ht="15.75" thickBot="1" x14ac:dyDescent="0.3">
      <c r="A208" s="4" t="s">
        <v>137</v>
      </c>
      <c r="B208" s="3">
        <v>207</v>
      </c>
      <c r="E208" t="s">
        <v>137</v>
      </c>
      <c r="F208">
        <v>207</v>
      </c>
      <c r="L208" t="s">
        <v>40</v>
      </c>
      <c r="M208" t="s">
        <v>137</v>
      </c>
      <c r="N208" t="s">
        <v>40</v>
      </c>
      <c r="O208" t="s">
        <v>39</v>
      </c>
      <c r="P208" t="s">
        <v>136</v>
      </c>
    </row>
    <row r="209" spans="1:16" ht="15.75" thickBot="1" x14ac:dyDescent="0.3">
      <c r="A209" s="4" t="s">
        <v>135</v>
      </c>
      <c r="B209" s="3">
        <v>208</v>
      </c>
      <c r="E209" t="s">
        <v>135</v>
      </c>
      <c r="F209">
        <v>208</v>
      </c>
      <c r="L209" t="s">
        <v>40</v>
      </c>
      <c r="M209" t="s">
        <v>135</v>
      </c>
      <c r="N209" t="s">
        <v>40</v>
      </c>
      <c r="O209" t="s">
        <v>39</v>
      </c>
      <c r="P209" t="s">
        <v>134</v>
      </c>
    </row>
    <row r="210" spans="1:16" ht="15.75" thickBot="1" x14ac:dyDescent="0.3">
      <c r="A210" s="4" t="s">
        <v>133</v>
      </c>
      <c r="B210" s="3">
        <v>209</v>
      </c>
      <c r="E210" t="s">
        <v>133</v>
      </c>
      <c r="F210">
        <v>209</v>
      </c>
      <c r="L210" t="s">
        <v>40</v>
      </c>
      <c r="M210" t="s">
        <v>133</v>
      </c>
      <c r="N210" t="s">
        <v>40</v>
      </c>
      <c r="O210" t="s">
        <v>39</v>
      </c>
      <c r="P210" t="s">
        <v>132</v>
      </c>
    </row>
    <row r="211" spans="1:16" ht="15.75" thickBot="1" x14ac:dyDescent="0.3">
      <c r="A211" s="4" t="s">
        <v>131</v>
      </c>
      <c r="B211" s="3">
        <v>210</v>
      </c>
      <c r="E211" t="s">
        <v>131</v>
      </c>
      <c r="F211">
        <v>210</v>
      </c>
      <c r="L211" t="s">
        <v>40</v>
      </c>
      <c r="M211" t="s">
        <v>131</v>
      </c>
      <c r="N211" t="s">
        <v>40</v>
      </c>
      <c r="O211" t="s">
        <v>39</v>
      </c>
      <c r="P211" t="s">
        <v>130</v>
      </c>
    </row>
    <row r="212" spans="1:16" ht="15.75" thickBot="1" x14ac:dyDescent="0.3">
      <c r="A212" s="4" t="s">
        <v>129</v>
      </c>
      <c r="B212" s="3">
        <v>211</v>
      </c>
      <c r="E212" t="s">
        <v>129</v>
      </c>
      <c r="F212">
        <v>211</v>
      </c>
      <c r="L212" t="s">
        <v>40</v>
      </c>
      <c r="M212" t="s">
        <v>129</v>
      </c>
      <c r="N212" t="s">
        <v>40</v>
      </c>
      <c r="O212" t="s">
        <v>39</v>
      </c>
      <c r="P212" t="s">
        <v>128</v>
      </c>
    </row>
    <row r="213" spans="1:16" ht="15.75" thickBot="1" x14ac:dyDescent="0.3">
      <c r="A213" s="4" t="s">
        <v>127</v>
      </c>
      <c r="B213" s="3">
        <v>212</v>
      </c>
      <c r="E213" t="s">
        <v>127</v>
      </c>
      <c r="F213">
        <v>212</v>
      </c>
      <c r="L213" t="s">
        <v>40</v>
      </c>
      <c r="M213" t="s">
        <v>127</v>
      </c>
      <c r="N213" t="s">
        <v>40</v>
      </c>
      <c r="O213" t="s">
        <v>39</v>
      </c>
      <c r="P213" t="s">
        <v>126</v>
      </c>
    </row>
    <row r="214" spans="1:16" ht="15.75" thickBot="1" x14ac:dyDescent="0.3">
      <c r="A214" s="4" t="s">
        <v>125</v>
      </c>
      <c r="B214" s="3">
        <v>213</v>
      </c>
      <c r="E214" t="s">
        <v>125</v>
      </c>
      <c r="F214">
        <v>213</v>
      </c>
      <c r="L214" t="s">
        <v>40</v>
      </c>
      <c r="M214" t="s">
        <v>125</v>
      </c>
      <c r="N214" t="s">
        <v>40</v>
      </c>
      <c r="O214" t="s">
        <v>39</v>
      </c>
      <c r="P214" t="s">
        <v>124</v>
      </c>
    </row>
    <row r="215" spans="1:16" ht="15.75" thickBot="1" x14ac:dyDescent="0.3">
      <c r="A215" s="4" t="s">
        <v>123</v>
      </c>
      <c r="B215" s="3">
        <v>214</v>
      </c>
      <c r="E215" t="s">
        <v>123</v>
      </c>
      <c r="F215">
        <v>214</v>
      </c>
      <c r="L215" t="s">
        <v>40</v>
      </c>
      <c r="M215" t="s">
        <v>123</v>
      </c>
      <c r="N215" t="s">
        <v>40</v>
      </c>
      <c r="O215" t="s">
        <v>39</v>
      </c>
      <c r="P215" t="s">
        <v>122</v>
      </c>
    </row>
    <row r="216" spans="1:16" ht="15.75" thickBot="1" x14ac:dyDescent="0.3">
      <c r="A216" s="4" t="s">
        <v>121</v>
      </c>
      <c r="B216" s="3">
        <v>215</v>
      </c>
      <c r="E216" t="s">
        <v>121</v>
      </c>
      <c r="F216">
        <v>215</v>
      </c>
      <c r="L216" t="s">
        <v>40</v>
      </c>
      <c r="M216" t="s">
        <v>121</v>
      </c>
      <c r="N216" t="s">
        <v>40</v>
      </c>
      <c r="O216" t="s">
        <v>39</v>
      </c>
      <c r="P216" t="s">
        <v>120</v>
      </c>
    </row>
    <row r="217" spans="1:16" ht="15.75" thickBot="1" x14ac:dyDescent="0.3">
      <c r="A217" s="4" t="s">
        <v>119</v>
      </c>
      <c r="B217" s="3">
        <v>216</v>
      </c>
      <c r="E217" t="s">
        <v>119</v>
      </c>
      <c r="F217">
        <v>216</v>
      </c>
      <c r="L217" t="s">
        <v>40</v>
      </c>
      <c r="M217" t="s">
        <v>119</v>
      </c>
      <c r="N217" t="s">
        <v>40</v>
      </c>
      <c r="O217" t="s">
        <v>39</v>
      </c>
      <c r="P217" t="s">
        <v>118</v>
      </c>
    </row>
    <row r="218" spans="1:16" ht="15.75" thickBot="1" x14ac:dyDescent="0.3">
      <c r="A218" s="4" t="s">
        <v>117</v>
      </c>
      <c r="B218" s="3">
        <v>217</v>
      </c>
      <c r="E218" t="s">
        <v>117</v>
      </c>
      <c r="F218">
        <v>217</v>
      </c>
      <c r="L218" t="s">
        <v>40</v>
      </c>
      <c r="M218" t="s">
        <v>117</v>
      </c>
      <c r="N218" t="s">
        <v>40</v>
      </c>
      <c r="O218" t="s">
        <v>39</v>
      </c>
      <c r="P218" t="s">
        <v>116</v>
      </c>
    </row>
    <row r="219" spans="1:16" ht="15.75" thickBot="1" x14ac:dyDescent="0.3">
      <c r="A219" s="4" t="s">
        <v>115</v>
      </c>
      <c r="B219" s="3">
        <v>218</v>
      </c>
      <c r="E219" t="s">
        <v>115</v>
      </c>
      <c r="F219">
        <v>218</v>
      </c>
      <c r="L219" t="s">
        <v>40</v>
      </c>
      <c r="M219" t="s">
        <v>115</v>
      </c>
      <c r="N219" t="s">
        <v>40</v>
      </c>
      <c r="O219" t="s">
        <v>39</v>
      </c>
      <c r="P219" t="s">
        <v>114</v>
      </c>
    </row>
    <row r="220" spans="1:16" ht="15.75" thickBot="1" x14ac:dyDescent="0.3">
      <c r="A220" s="4" t="s">
        <v>113</v>
      </c>
      <c r="B220" s="3">
        <v>219</v>
      </c>
      <c r="E220" t="s">
        <v>113</v>
      </c>
      <c r="F220">
        <v>219</v>
      </c>
      <c r="L220" t="s">
        <v>40</v>
      </c>
      <c r="M220" t="s">
        <v>113</v>
      </c>
      <c r="N220" t="s">
        <v>40</v>
      </c>
      <c r="O220" t="s">
        <v>39</v>
      </c>
      <c r="P220" t="s">
        <v>112</v>
      </c>
    </row>
    <row r="221" spans="1:16" ht="15.75" thickBot="1" x14ac:dyDescent="0.3">
      <c r="A221" s="4" t="s">
        <v>111</v>
      </c>
      <c r="B221" s="3">
        <v>220</v>
      </c>
      <c r="E221" t="s">
        <v>111</v>
      </c>
      <c r="F221">
        <v>220</v>
      </c>
      <c r="L221" t="s">
        <v>40</v>
      </c>
      <c r="M221" t="s">
        <v>111</v>
      </c>
      <c r="N221" t="s">
        <v>40</v>
      </c>
      <c r="O221" t="s">
        <v>39</v>
      </c>
      <c r="P221" t="s">
        <v>110</v>
      </c>
    </row>
    <row r="222" spans="1:16" ht="15.75" thickBot="1" x14ac:dyDescent="0.3">
      <c r="A222" s="4" t="s">
        <v>109</v>
      </c>
      <c r="B222" s="3">
        <v>221</v>
      </c>
      <c r="E222" t="s">
        <v>109</v>
      </c>
      <c r="F222">
        <v>221</v>
      </c>
      <c r="L222" t="s">
        <v>40</v>
      </c>
      <c r="M222" t="s">
        <v>109</v>
      </c>
      <c r="N222" t="s">
        <v>40</v>
      </c>
      <c r="O222" t="s">
        <v>39</v>
      </c>
      <c r="P222" t="s">
        <v>108</v>
      </c>
    </row>
    <row r="223" spans="1:16" ht="15.75" thickBot="1" x14ac:dyDescent="0.3">
      <c r="A223" s="4" t="s">
        <v>107</v>
      </c>
      <c r="B223" s="3">
        <v>222</v>
      </c>
      <c r="E223" t="s">
        <v>107</v>
      </c>
      <c r="F223">
        <v>222</v>
      </c>
      <c r="L223" t="s">
        <v>40</v>
      </c>
      <c r="M223" t="s">
        <v>107</v>
      </c>
      <c r="N223" t="s">
        <v>40</v>
      </c>
      <c r="O223" t="s">
        <v>39</v>
      </c>
      <c r="P223" t="s">
        <v>106</v>
      </c>
    </row>
    <row r="224" spans="1:16" ht="15.75" thickBot="1" x14ac:dyDescent="0.3">
      <c r="A224" s="4" t="s">
        <v>105</v>
      </c>
      <c r="B224" s="3">
        <v>223</v>
      </c>
      <c r="E224" t="s">
        <v>105</v>
      </c>
      <c r="F224">
        <v>223</v>
      </c>
      <c r="L224" t="s">
        <v>40</v>
      </c>
      <c r="M224" t="s">
        <v>105</v>
      </c>
      <c r="N224" t="s">
        <v>40</v>
      </c>
      <c r="O224" t="s">
        <v>39</v>
      </c>
      <c r="P224" t="s">
        <v>104</v>
      </c>
    </row>
    <row r="225" spans="1:16" ht="15.75" thickBot="1" x14ac:dyDescent="0.3">
      <c r="A225" s="4" t="s">
        <v>103</v>
      </c>
      <c r="B225" s="3">
        <v>224</v>
      </c>
      <c r="E225" t="s">
        <v>103</v>
      </c>
      <c r="F225">
        <v>224</v>
      </c>
      <c r="L225" t="s">
        <v>40</v>
      </c>
      <c r="M225" t="s">
        <v>103</v>
      </c>
      <c r="N225" t="s">
        <v>40</v>
      </c>
      <c r="O225" t="s">
        <v>39</v>
      </c>
      <c r="P225" t="s">
        <v>102</v>
      </c>
    </row>
    <row r="226" spans="1:16" ht="15.75" thickBot="1" x14ac:dyDescent="0.3">
      <c r="A226" s="4" t="s">
        <v>101</v>
      </c>
      <c r="B226" s="3">
        <v>225</v>
      </c>
      <c r="E226" t="s">
        <v>101</v>
      </c>
      <c r="F226">
        <v>225</v>
      </c>
      <c r="L226" t="s">
        <v>40</v>
      </c>
      <c r="M226" t="s">
        <v>101</v>
      </c>
      <c r="N226" t="s">
        <v>40</v>
      </c>
      <c r="O226" t="s">
        <v>39</v>
      </c>
      <c r="P226" t="s">
        <v>100</v>
      </c>
    </row>
    <row r="227" spans="1:16" ht="15.75" thickBot="1" x14ac:dyDescent="0.3">
      <c r="A227" s="4" t="s">
        <v>99</v>
      </c>
      <c r="B227" s="3">
        <v>226</v>
      </c>
      <c r="E227" t="s">
        <v>99</v>
      </c>
      <c r="F227">
        <v>226</v>
      </c>
      <c r="L227" t="s">
        <v>40</v>
      </c>
      <c r="M227" t="s">
        <v>99</v>
      </c>
      <c r="N227" t="s">
        <v>40</v>
      </c>
      <c r="O227" t="s">
        <v>39</v>
      </c>
      <c r="P227" t="s">
        <v>98</v>
      </c>
    </row>
    <row r="228" spans="1:16" ht="15.75" thickBot="1" x14ac:dyDescent="0.3">
      <c r="A228" s="4" t="s">
        <v>97</v>
      </c>
      <c r="B228" s="3">
        <v>227</v>
      </c>
      <c r="E228" t="s">
        <v>97</v>
      </c>
      <c r="F228">
        <v>227</v>
      </c>
      <c r="L228" t="s">
        <v>40</v>
      </c>
      <c r="M228" t="s">
        <v>97</v>
      </c>
      <c r="N228" t="s">
        <v>40</v>
      </c>
      <c r="O228" t="s">
        <v>39</v>
      </c>
      <c r="P228" t="s">
        <v>96</v>
      </c>
    </row>
    <row r="229" spans="1:16" ht="15.75" thickBot="1" x14ac:dyDescent="0.3">
      <c r="A229" s="4" t="s">
        <v>95</v>
      </c>
      <c r="B229" s="3">
        <v>228</v>
      </c>
      <c r="E229" t="s">
        <v>95</v>
      </c>
      <c r="F229">
        <v>228</v>
      </c>
      <c r="L229" t="s">
        <v>40</v>
      </c>
      <c r="M229" t="s">
        <v>95</v>
      </c>
      <c r="N229" t="s">
        <v>40</v>
      </c>
      <c r="O229" t="s">
        <v>39</v>
      </c>
      <c r="P229" t="s">
        <v>94</v>
      </c>
    </row>
    <row r="230" spans="1:16" ht="15.75" thickBot="1" x14ac:dyDescent="0.3">
      <c r="A230" s="4" t="s">
        <v>93</v>
      </c>
      <c r="B230" s="3">
        <v>229</v>
      </c>
      <c r="E230" t="s">
        <v>93</v>
      </c>
      <c r="F230">
        <v>229</v>
      </c>
      <c r="L230" t="s">
        <v>40</v>
      </c>
      <c r="M230" t="s">
        <v>93</v>
      </c>
      <c r="N230" t="s">
        <v>40</v>
      </c>
      <c r="O230" t="s">
        <v>39</v>
      </c>
      <c r="P230" t="s">
        <v>92</v>
      </c>
    </row>
    <row r="231" spans="1:16" ht="15.75" thickBot="1" x14ac:dyDescent="0.3">
      <c r="A231" s="4" t="s">
        <v>91</v>
      </c>
      <c r="B231" s="3">
        <v>230</v>
      </c>
      <c r="E231" t="s">
        <v>91</v>
      </c>
      <c r="F231">
        <v>230</v>
      </c>
      <c r="L231" t="s">
        <v>40</v>
      </c>
      <c r="M231" t="s">
        <v>91</v>
      </c>
      <c r="N231" t="s">
        <v>40</v>
      </c>
      <c r="O231" t="s">
        <v>39</v>
      </c>
      <c r="P231" t="s">
        <v>90</v>
      </c>
    </row>
    <row r="232" spans="1:16" ht="15.75" thickBot="1" x14ac:dyDescent="0.3">
      <c r="A232" s="4" t="s">
        <v>89</v>
      </c>
      <c r="B232" s="3">
        <v>231</v>
      </c>
      <c r="E232" t="s">
        <v>89</v>
      </c>
      <c r="F232">
        <v>231</v>
      </c>
      <c r="L232" t="s">
        <v>40</v>
      </c>
      <c r="M232" t="s">
        <v>89</v>
      </c>
      <c r="N232" t="s">
        <v>40</v>
      </c>
      <c r="O232" t="s">
        <v>39</v>
      </c>
      <c r="P232" t="s">
        <v>88</v>
      </c>
    </row>
    <row r="233" spans="1:16" ht="15.75" thickBot="1" x14ac:dyDescent="0.3">
      <c r="A233" s="4" t="s">
        <v>87</v>
      </c>
      <c r="B233" s="3">
        <v>232</v>
      </c>
      <c r="E233" t="s">
        <v>87</v>
      </c>
      <c r="F233">
        <v>232</v>
      </c>
      <c r="L233" t="s">
        <v>40</v>
      </c>
      <c r="M233" t="s">
        <v>87</v>
      </c>
      <c r="N233" t="s">
        <v>40</v>
      </c>
      <c r="O233" t="s">
        <v>39</v>
      </c>
      <c r="P233" t="s">
        <v>86</v>
      </c>
    </row>
    <row r="234" spans="1:16" ht="15.75" thickBot="1" x14ac:dyDescent="0.3">
      <c r="A234" s="4" t="s">
        <v>85</v>
      </c>
      <c r="B234" s="3">
        <v>233</v>
      </c>
      <c r="E234" t="s">
        <v>85</v>
      </c>
      <c r="F234">
        <v>233</v>
      </c>
      <c r="L234" t="s">
        <v>40</v>
      </c>
      <c r="M234" t="s">
        <v>85</v>
      </c>
      <c r="N234" t="s">
        <v>40</v>
      </c>
      <c r="O234" t="s">
        <v>39</v>
      </c>
      <c r="P234" t="s">
        <v>84</v>
      </c>
    </row>
    <row r="235" spans="1:16" ht="15.75" thickBot="1" x14ac:dyDescent="0.3">
      <c r="A235" s="4" t="s">
        <v>83</v>
      </c>
      <c r="B235" s="3">
        <v>234</v>
      </c>
      <c r="E235" t="s">
        <v>83</v>
      </c>
      <c r="F235">
        <v>234</v>
      </c>
      <c r="L235" t="s">
        <v>40</v>
      </c>
      <c r="M235" t="s">
        <v>83</v>
      </c>
      <c r="N235" t="s">
        <v>40</v>
      </c>
      <c r="O235" t="s">
        <v>39</v>
      </c>
      <c r="P235" t="s">
        <v>82</v>
      </c>
    </row>
    <row r="236" spans="1:16" ht="15.75" thickBot="1" x14ac:dyDescent="0.3">
      <c r="A236" s="4" t="s">
        <v>81</v>
      </c>
      <c r="B236" s="3">
        <v>235</v>
      </c>
      <c r="E236" t="s">
        <v>81</v>
      </c>
      <c r="F236">
        <v>235</v>
      </c>
      <c r="L236" t="s">
        <v>40</v>
      </c>
      <c r="M236" t="s">
        <v>81</v>
      </c>
      <c r="N236" t="s">
        <v>40</v>
      </c>
      <c r="O236" t="s">
        <v>39</v>
      </c>
      <c r="P236" t="s">
        <v>80</v>
      </c>
    </row>
    <row r="237" spans="1:16" ht="15.75" thickBot="1" x14ac:dyDescent="0.3">
      <c r="A237" s="4" t="s">
        <v>79</v>
      </c>
      <c r="B237" s="3">
        <v>236</v>
      </c>
      <c r="E237" t="s">
        <v>79</v>
      </c>
      <c r="F237">
        <v>236</v>
      </c>
      <c r="L237" t="s">
        <v>40</v>
      </c>
      <c r="M237" t="s">
        <v>79</v>
      </c>
      <c r="N237" t="s">
        <v>40</v>
      </c>
      <c r="O237" t="s">
        <v>39</v>
      </c>
      <c r="P237" t="s">
        <v>78</v>
      </c>
    </row>
    <row r="238" spans="1:16" ht="15.75" thickBot="1" x14ac:dyDescent="0.3">
      <c r="A238" s="4" t="s">
        <v>77</v>
      </c>
      <c r="B238" s="3">
        <v>237</v>
      </c>
      <c r="E238" t="s">
        <v>77</v>
      </c>
      <c r="F238">
        <v>237</v>
      </c>
      <c r="L238" t="s">
        <v>40</v>
      </c>
      <c r="M238" t="s">
        <v>77</v>
      </c>
      <c r="N238" t="s">
        <v>40</v>
      </c>
      <c r="O238" t="s">
        <v>39</v>
      </c>
      <c r="P238" t="s">
        <v>76</v>
      </c>
    </row>
    <row r="239" spans="1:16" ht="15.75" thickBot="1" x14ac:dyDescent="0.3">
      <c r="A239" s="4" t="s">
        <v>75</v>
      </c>
      <c r="B239" s="3">
        <v>238</v>
      </c>
      <c r="E239" t="s">
        <v>75</v>
      </c>
      <c r="F239">
        <v>238</v>
      </c>
      <c r="L239" t="s">
        <v>40</v>
      </c>
      <c r="M239" t="s">
        <v>75</v>
      </c>
      <c r="N239" t="s">
        <v>40</v>
      </c>
      <c r="O239" t="s">
        <v>39</v>
      </c>
      <c r="P239" t="s">
        <v>74</v>
      </c>
    </row>
    <row r="240" spans="1:16" ht="15.75" thickBot="1" x14ac:dyDescent="0.3">
      <c r="A240" s="4" t="s">
        <v>73</v>
      </c>
      <c r="B240" s="3">
        <v>239</v>
      </c>
      <c r="E240" t="s">
        <v>73</v>
      </c>
      <c r="F240">
        <v>239</v>
      </c>
      <c r="L240" t="s">
        <v>40</v>
      </c>
      <c r="M240" t="s">
        <v>73</v>
      </c>
      <c r="N240" t="s">
        <v>40</v>
      </c>
      <c r="O240" t="s">
        <v>39</v>
      </c>
      <c r="P240" t="s">
        <v>72</v>
      </c>
    </row>
    <row r="241" spans="1:16" ht="15.75" thickBot="1" x14ac:dyDescent="0.3">
      <c r="A241" s="4" t="s">
        <v>71</v>
      </c>
      <c r="B241" s="3">
        <v>240</v>
      </c>
      <c r="E241" t="s">
        <v>71</v>
      </c>
      <c r="F241">
        <v>240</v>
      </c>
      <c r="L241" t="s">
        <v>40</v>
      </c>
      <c r="M241" t="s">
        <v>71</v>
      </c>
      <c r="N241" t="s">
        <v>40</v>
      </c>
      <c r="O241" t="s">
        <v>39</v>
      </c>
      <c r="P241" t="s">
        <v>70</v>
      </c>
    </row>
    <row r="242" spans="1:16" ht="15.75" thickBot="1" x14ac:dyDescent="0.3">
      <c r="A242" s="4" t="s">
        <v>69</v>
      </c>
      <c r="B242" s="3">
        <v>241</v>
      </c>
      <c r="E242" t="s">
        <v>69</v>
      </c>
      <c r="F242">
        <v>241</v>
      </c>
      <c r="L242" t="s">
        <v>40</v>
      </c>
      <c r="M242" t="s">
        <v>69</v>
      </c>
      <c r="N242" t="s">
        <v>40</v>
      </c>
      <c r="O242" t="s">
        <v>39</v>
      </c>
      <c r="P242" t="s">
        <v>68</v>
      </c>
    </row>
    <row r="243" spans="1:16" ht="15.75" thickBot="1" x14ac:dyDescent="0.3">
      <c r="A243" s="4" t="s">
        <v>67</v>
      </c>
      <c r="B243" s="3">
        <v>242</v>
      </c>
      <c r="E243" t="s">
        <v>67</v>
      </c>
      <c r="F243">
        <v>242</v>
      </c>
      <c r="L243" t="s">
        <v>40</v>
      </c>
      <c r="M243" t="s">
        <v>67</v>
      </c>
      <c r="N243" t="s">
        <v>40</v>
      </c>
      <c r="O243" t="s">
        <v>39</v>
      </c>
      <c r="P243" t="s">
        <v>66</v>
      </c>
    </row>
    <row r="244" spans="1:16" ht="15.75" thickBot="1" x14ac:dyDescent="0.3">
      <c r="A244" s="4" t="s">
        <v>65</v>
      </c>
      <c r="B244" s="3">
        <v>243</v>
      </c>
      <c r="E244" t="s">
        <v>65</v>
      </c>
      <c r="F244">
        <v>243</v>
      </c>
      <c r="L244" t="s">
        <v>40</v>
      </c>
      <c r="M244" t="s">
        <v>65</v>
      </c>
      <c r="N244" t="s">
        <v>40</v>
      </c>
      <c r="O244" t="s">
        <v>39</v>
      </c>
      <c r="P244" t="s">
        <v>64</v>
      </c>
    </row>
    <row r="245" spans="1:16" ht="15.75" thickBot="1" x14ac:dyDescent="0.3">
      <c r="A245" s="4" t="s">
        <v>63</v>
      </c>
      <c r="B245" s="3">
        <v>244</v>
      </c>
      <c r="E245" t="s">
        <v>63</v>
      </c>
      <c r="F245">
        <v>244</v>
      </c>
      <c r="L245" t="s">
        <v>40</v>
      </c>
      <c r="M245" t="s">
        <v>63</v>
      </c>
      <c r="N245" t="s">
        <v>40</v>
      </c>
      <c r="O245" t="s">
        <v>39</v>
      </c>
      <c r="P245" t="s">
        <v>62</v>
      </c>
    </row>
    <row r="246" spans="1:16" ht="15.75" thickBot="1" x14ac:dyDescent="0.3">
      <c r="A246" s="4" t="s">
        <v>61</v>
      </c>
      <c r="B246" s="3">
        <v>245</v>
      </c>
      <c r="E246" t="s">
        <v>61</v>
      </c>
      <c r="F246">
        <v>245</v>
      </c>
      <c r="L246" t="s">
        <v>40</v>
      </c>
      <c r="M246" t="s">
        <v>61</v>
      </c>
      <c r="N246" t="s">
        <v>40</v>
      </c>
      <c r="O246" t="s">
        <v>39</v>
      </c>
      <c r="P246" t="s">
        <v>60</v>
      </c>
    </row>
    <row r="247" spans="1:16" ht="15.75" thickBot="1" x14ac:dyDescent="0.3">
      <c r="A247" s="4" t="s">
        <v>59</v>
      </c>
      <c r="B247" s="3">
        <v>246</v>
      </c>
      <c r="E247" t="s">
        <v>59</v>
      </c>
      <c r="F247">
        <v>246</v>
      </c>
      <c r="L247" t="s">
        <v>40</v>
      </c>
      <c r="M247" t="s">
        <v>59</v>
      </c>
      <c r="N247" t="s">
        <v>40</v>
      </c>
      <c r="O247" t="s">
        <v>39</v>
      </c>
      <c r="P247" t="s">
        <v>58</v>
      </c>
    </row>
    <row r="248" spans="1:16" ht="15.75" thickBot="1" x14ac:dyDescent="0.3">
      <c r="A248" s="4" t="s">
        <v>57</v>
      </c>
      <c r="B248" s="3">
        <v>247</v>
      </c>
      <c r="E248" t="s">
        <v>57</v>
      </c>
      <c r="F248">
        <v>247</v>
      </c>
      <c r="L248" t="s">
        <v>40</v>
      </c>
      <c r="M248" t="s">
        <v>57</v>
      </c>
      <c r="N248" t="s">
        <v>40</v>
      </c>
      <c r="O248" t="s">
        <v>39</v>
      </c>
      <c r="P248" t="s">
        <v>56</v>
      </c>
    </row>
    <row r="249" spans="1:16" ht="15.75" thickBot="1" x14ac:dyDescent="0.3">
      <c r="A249" s="4" t="s">
        <v>55</v>
      </c>
      <c r="B249" s="3">
        <v>248</v>
      </c>
      <c r="E249" t="s">
        <v>55</v>
      </c>
      <c r="F249">
        <v>248</v>
      </c>
      <c r="L249" t="s">
        <v>40</v>
      </c>
      <c r="M249" t="s">
        <v>55</v>
      </c>
      <c r="N249" t="s">
        <v>40</v>
      </c>
      <c r="O249" t="s">
        <v>39</v>
      </c>
      <c r="P249" t="s">
        <v>54</v>
      </c>
    </row>
    <row r="250" spans="1:16" ht="15.75" thickBot="1" x14ac:dyDescent="0.3">
      <c r="A250" s="4" t="s">
        <v>53</v>
      </c>
      <c r="B250" s="3">
        <v>249</v>
      </c>
      <c r="E250" t="s">
        <v>53</v>
      </c>
      <c r="F250">
        <v>249</v>
      </c>
      <c r="L250" t="s">
        <v>40</v>
      </c>
      <c r="M250" t="s">
        <v>53</v>
      </c>
      <c r="N250" t="s">
        <v>40</v>
      </c>
      <c r="O250" t="s">
        <v>39</v>
      </c>
      <c r="P250" t="s">
        <v>52</v>
      </c>
    </row>
    <row r="251" spans="1:16" ht="15.75" thickBot="1" x14ac:dyDescent="0.3">
      <c r="A251" s="4" t="s">
        <v>51</v>
      </c>
      <c r="B251" s="3">
        <v>250</v>
      </c>
      <c r="E251" t="s">
        <v>51</v>
      </c>
      <c r="F251">
        <v>250</v>
      </c>
      <c r="L251" t="s">
        <v>40</v>
      </c>
      <c r="M251" t="s">
        <v>51</v>
      </c>
      <c r="N251" t="s">
        <v>40</v>
      </c>
      <c r="O251" t="s">
        <v>39</v>
      </c>
      <c r="P251" t="s">
        <v>50</v>
      </c>
    </row>
    <row r="252" spans="1:16" ht="15.75" thickBot="1" x14ac:dyDescent="0.3">
      <c r="A252" s="4" t="s">
        <v>49</v>
      </c>
      <c r="B252" s="3">
        <v>251</v>
      </c>
      <c r="E252" t="s">
        <v>49</v>
      </c>
      <c r="F252">
        <v>251</v>
      </c>
      <c r="L252" t="s">
        <v>40</v>
      </c>
      <c r="M252" t="s">
        <v>49</v>
      </c>
      <c r="N252" t="s">
        <v>40</v>
      </c>
      <c r="O252" t="s">
        <v>39</v>
      </c>
      <c r="P252" t="s">
        <v>48</v>
      </c>
    </row>
    <row r="253" spans="1:16" ht="15.75" thickBot="1" x14ac:dyDescent="0.3">
      <c r="A253" s="4" t="s">
        <v>47</v>
      </c>
      <c r="B253" s="3">
        <v>252</v>
      </c>
      <c r="E253" t="s">
        <v>47</v>
      </c>
      <c r="F253">
        <v>252</v>
      </c>
      <c r="L253" t="s">
        <v>40</v>
      </c>
      <c r="M253" t="s">
        <v>47</v>
      </c>
      <c r="N253" t="s">
        <v>40</v>
      </c>
      <c r="O253" t="s">
        <v>39</v>
      </c>
      <c r="P253" t="s">
        <v>46</v>
      </c>
    </row>
    <row r="254" spans="1:16" ht="15.75" thickBot="1" x14ac:dyDescent="0.3">
      <c r="A254" s="4" t="s">
        <v>45</v>
      </c>
      <c r="B254" s="3">
        <v>253</v>
      </c>
      <c r="E254" t="s">
        <v>45</v>
      </c>
      <c r="F254">
        <v>253</v>
      </c>
      <c r="L254" t="s">
        <v>40</v>
      </c>
      <c r="M254" t="s">
        <v>45</v>
      </c>
      <c r="N254" t="s">
        <v>40</v>
      </c>
      <c r="O254" t="s">
        <v>39</v>
      </c>
      <c r="P254" t="s">
        <v>44</v>
      </c>
    </row>
    <row r="255" spans="1:16" ht="15.75" thickBot="1" x14ac:dyDescent="0.3">
      <c r="A255" s="4" t="s">
        <v>43</v>
      </c>
      <c r="B255" s="3">
        <v>254</v>
      </c>
      <c r="E255" t="s">
        <v>43</v>
      </c>
      <c r="F255">
        <v>254</v>
      </c>
      <c r="L255" t="s">
        <v>40</v>
      </c>
      <c r="M255" t="s">
        <v>43</v>
      </c>
      <c r="N255" t="s">
        <v>40</v>
      </c>
      <c r="O255" t="s">
        <v>39</v>
      </c>
      <c r="P255" t="s">
        <v>42</v>
      </c>
    </row>
    <row r="256" spans="1:16" ht="15.75" thickBot="1" x14ac:dyDescent="0.3">
      <c r="A256" s="4" t="s">
        <v>41</v>
      </c>
      <c r="B256" s="3">
        <v>255</v>
      </c>
      <c r="E256" t="s">
        <v>41</v>
      </c>
      <c r="F256">
        <v>255</v>
      </c>
      <c r="L256" t="s">
        <v>40</v>
      </c>
      <c r="M256" t="s">
        <v>41</v>
      </c>
      <c r="N256" t="s">
        <v>40</v>
      </c>
      <c r="O256" t="s">
        <v>39</v>
      </c>
      <c r="P256" t="s">
        <v>38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30" zoomScaleNormal="130" workbookViewId="0">
      <selection activeCell="A7" sqref="A7"/>
    </sheetView>
  </sheetViews>
  <sheetFormatPr defaultRowHeight="15" x14ac:dyDescent="0.25"/>
  <cols>
    <col min="1" max="1" width="66.5703125" customWidth="1"/>
  </cols>
  <sheetData>
    <row r="1" spans="1:1" ht="24" customHeight="1" x14ac:dyDescent="0.35">
      <c r="A1" s="10" t="s">
        <v>604</v>
      </c>
    </row>
    <row r="2" spans="1:1" x14ac:dyDescent="0.25">
      <c r="A2" t="s">
        <v>605</v>
      </c>
    </row>
    <row r="3" spans="1:1" x14ac:dyDescent="0.25">
      <c r="A3" t="s">
        <v>606</v>
      </c>
    </row>
    <row r="4" spans="1:1" x14ac:dyDescent="0.25">
      <c r="A4" t="s">
        <v>607</v>
      </c>
    </row>
    <row r="5" spans="1:1" x14ac:dyDescent="0.25">
      <c r="A5" t="s">
        <v>608</v>
      </c>
    </row>
    <row r="6" spans="1:1" x14ac:dyDescent="0.25">
      <c r="A6" t="s">
        <v>609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7" sqref="A17"/>
    </sheetView>
  </sheetViews>
  <sheetFormatPr defaultRowHeight="15" x14ac:dyDescent="0.25"/>
  <cols>
    <col min="1" max="1" width="51.42578125" customWidth="1"/>
  </cols>
  <sheetData>
    <row r="1" spans="1:3" x14ac:dyDescent="0.25">
      <c r="A1" t="s">
        <v>571</v>
      </c>
    </row>
    <row r="2" spans="1:3" x14ac:dyDescent="0.25">
      <c r="A2" t="s">
        <v>572</v>
      </c>
      <c r="B2" t="s">
        <v>573</v>
      </c>
    </row>
    <row r="3" spans="1:3" x14ac:dyDescent="0.25">
      <c r="A3" t="s">
        <v>574</v>
      </c>
    </row>
    <row r="4" spans="1:3" x14ac:dyDescent="0.25">
      <c r="A4" t="s">
        <v>575</v>
      </c>
    </row>
    <row r="5" spans="1:3" x14ac:dyDescent="0.25">
      <c r="A5" t="s">
        <v>576</v>
      </c>
    </row>
    <row r="6" spans="1:3" x14ac:dyDescent="0.25">
      <c r="B6" t="s">
        <v>577</v>
      </c>
    </row>
    <row r="7" spans="1:3" x14ac:dyDescent="0.25">
      <c r="A7" t="s">
        <v>578</v>
      </c>
    </row>
    <row r="8" spans="1:3" x14ac:dyDescent="0.25">
      <c r="B8" t="s">
        <v>579</v>
      </c>
    </row>
    <row r="9" spans="1:3" x14ac:dyDescent="0.25">
      <c r="C9" t="s">
        <v>580</v>
      </c>
    </row>
    <row r="10" spans="1:3" x14ac:dyDescent="0.25">
      <c r="A10" t="s">
        <v>581</v>
      </c>
    </row>
    <row r="11" spans="1:3" x14ac:dyDescent="0.25">
      <c r="B11" t="s">
        <v>582</v>
      </c>
    </row>
    <row r="12" spans="1:3" x14ac:dyDescent="0.25">
      <c r="A12" t="s">
        <v>583</v>
      </c>
    </row>
    <row r="13" spans="1:3" x14ac:dyDescent="0.25">
      <c r="B13" t="s">
        <v>584</v>
      </c>
    </row>
    <row r="14" spans="1:3" x14ac:dyDescent="0.25">
      <c r="A14" t="s">
        <v>585</v>
      </c>
    </row>
    <row r="15" spans="1:3" x14ac:dyDescent="0.25">
      <c r="A15" t="s">
        <v>586</v>
      </c>
    </row>
    <row r="16" spans="1:3" x14ac:dyDescent="0.25">
      <c r="A16" t="s">
        <v>587</v>
      </c>
      <c r="B16" t="s">
        <v>588</v>
      </c>
    </row>
    <row r="17" spans="1:1" x14ac:dyDescent="0.25">
      <c r="A17" t="s">
        <v>631</v>
      </c>
    </row>
    <row r="18" spans="1:1" x14ac:dyDescent="0.25">
      <c r="A18" t="s">
        <v>632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D16" workbookViewId="0">
      <selection activeCell="H12" sqref="H12"/>
    </sheetView>
  </sheetViews>
  <sheetFormatPr defaultRowHeight="15" x14ac:dyDescent="0.25"/>
  <cols>
    <col min="2" max="2" width="10" bestFit="1" customWidth="1"/>
    <col min="4" max="4" width="10" bestFit="1" customWidth="1"/>
    <col min="5" max="5" width="12.5703125" customWidth="1"/>
    <col min="8" max="8" width="10.5703125" bestFit="1" customWidth="1"/>
  </cols>
  <sheetData>
    <row r="1" spans="1:10" x14ac:dyDescent="0.25">
      <c r="A1" t="s">
        <v>7</v>
      </c>
    </row>
    <row r="2" spans="1:10" x14ac:dyDescent="0.25">
      <c r="E2" t="s">
        <v>5</v>
      </c>
      <c r="F2" s="1" t="s">
        <v>6</v>
      </c>
      <c r="H2" t="s">
        <v>5</v>
      </c>
      <c r="I2" s="1">
        <v>2700000</v>
      </c>
      <c r="J2" t="s">
        <v>10</v>
      </c>
    </row>
    <row r="3" spans="1:10" x14ac:dyDescent="0.25">
      <c r="D3" t="s">
        <v>3</v>
      </c>
      <c r="E3" t="s">
        <v>4</v>
      </c>
      <c r="F3" s="1">
        <v>10000</v>
      </c>
      <c r="H3" t="s">
        <v>4</v>
      </c>
      <c r="I3" s="1">
        <v>47000</v>
      </c>
      <c r="J3" t="s">
        <v>9</v>
      </c>
    </row>
    <row r="4" spans="1:10" x14ac:dyDescent="0.25">
      <c r="B4" s="1"/>
      <c r="C4" t="s">
        <v>1</v>
      </c>
      <c r="D4">
        <v>200</v>
      </c>
      <c r="F4">
        <f t="shared" ref="F4:F22" si="0">3.3*$F$3/(D4+$F$3)</f>
        <v>3.2352941176470589</v>
      </c>
      <c r="I4" s="1">
        <f>3.3*$I$3/($I$3+(($I$2*D4)/($I$2+D4)))</f>
        <v>3.2860179804691119</v>
      </c>
    </row>
    <row r="5" spans="1:10" x14ac:dyDescent="0.25">
      <c r="D5">
        <f>D4*2</f>
        <v>400</v>
      </c>
      <c r="F5">
        <f t="shared" si="0"/>
        <v>3.1730769230769229</v>
      </c>
      <c r="I5" s="1">
        <f t="shared" ref="I5:I22" si="1">3.3*$I$3/($I$3+(($I$2*D5)/($I$2+D5)))</f>
        <v>3.2721559889623966</v>
      </c>
    </row>
    <row r="6" spans="1:10" x14ac:dyDescent="0.25">
      <c r="D6">
        <f t="shared" ref="D6:D22" si="2">D5*2</f>
        <v>800</v>
      </c>
      <c r="F6">
        <f t="shared" si="0"/>
        <v>3.0555555555555554</v>
      </c>
      <c r="I6" s="1">
        <f t="shared" si="1"/>
        <v>3.2447859603896587</v>
      </c>
    </row>
    <row r="7" spans="1:10" x14ac:dyDescent="0.25">
      <c r="D7">
        <f t="shared" si="2"/>
        <v>1600</v>
      </c>
      <c r="F7">
        <f t="shared" si="0"/>
        <v>2.8448275862068964</v>
      </c>
      <c r="I7" s="1">
        <f t="shared" si="1"/>
        <v>3.1914202499405917</v>
      </c>
    </row>
    <row r="8" spans="1:10" x14ac:dyDescent="0.25">
      <c r="D8">
        <f t="shared" si="2"/>
        <v>3200</v>
      </c>
      <c r="F8">
        <f t="shared" si="0"/>
        <v>2.5</v>
      </c>
      <c r="I8" s="1">
        <f t="shared" si="1"/>
        <v>3.0898745968764185</v>
      </c>
    </row>
    <row r="9" spans="1:10" x14ac:dyDescent="0.25">
      <c r="D9">
        <f t="shared" si="2"/>
        <v>6400</v>
      </c>
      <c r="F9">
        <f t="shared" si="0"/>
        <v>2.0121951219512195</v>
      </c>
      <c r="I9" s="1">
        <f t="shared" si="1"/>
        <v>2.9053178000121815</v>
      </c>
    </row>
    <row r="10" spans="1:10" x14ac:dyDescent="0.25">
      <c r="D10">
        <f t="shared" si="2"/>
        <v>12800</v>
      </c>
      <c r="F10">
        <f t="shared" si="0"/>
        <v>1.4473684210526316</v>
      </c>
      <c r="I10" s="1">
        <f t="shared" si="1"/>
        <v>2.5962675920760998</v>
      </c>
    </row>
    <row r="11" spans="1:10" x14ac:dyDescent="0.25">
      <c r="D11">
        <f t="shared" si="2"/>
        <v>25600</v>
      </c>
      <c r="F11">
        <f t="shared" si="0"/>
        <v>0.9269662921348315</v>
      </c>
      <c r="I11" s="1">
        <f t="shared" si="1"/>
        <v>2.1434626352274986</v>
      </c>
    </row>
    <row r="12" spans="1:10" x14ac:dyDescent="0.25">
      <c r="D12">
        <f t="shared" si="2"/>
        <v>51200</v>
      </c>
      <c r="F12">
        <f t="shared" si="0"/>
        <v>0.53921568627450978</v>
      </c>
      <c r="I12" s="1">
        <f t="shared" si="1"/>
        <v>1.5949051080485479</v>
      </c>
    </row>
    <row r="13" spans="1:10" x14ac:dyDescent="0.25">
      <c r="D13">
        <f t="shared" si="2"/>
        <v>102400</v>
      </c>
      <c r="F13">
        <f t="shared" si="0"/>
        <v>0.29359430604982206</v>
      </c>
      <c r="I13" s="1">
        <f t="shared" si="1"/>
        <v>1.0648209375569582</v>
      </c>
    </row>
    <row r="14" spans="1:10" x14ac:dyDescent="0.25">
      <c r="C14" t="s">
        <v>0</v>
      </c>
      <c r="D14">
        <f t="shared" si="2"/>
        <v>204800</v>
      </c>
      <c r="F14">
        <f t="shared" si="0"/>
        <v>0.15363128491620112</v>
      </c>
      <c r="I14" s="1">
        <f t="shared" si="1"/>
        <v>0.65343566276075959</v>
      </c>
    </row>
    <row r="15" spans="1:10" x14ac:dyDescent="0.25">
      <c r="D15">
        <f t="shared" si="2"/>
        <v>409600</v>
      </c>
      <c r="F15">
        <f t="shared" si="0"/>
        <v>7.8646329837940898E-2</v>
      </c>
      <c r="I15" s="1">
        <f t="shared" si="1"/>
        <v>0.3852009055076101</v>
      </c>
    </row>
    <row r="16" spans="1:10" x14ac:dyDescent="0.25">
      <c r="D16">
        <f t="shared" si="2"/>
        <v>819200</v>
      </c>
      <c r="F16">
        <f t="shared" si="0"/>
        <v>3.9797395079594788E-2</v>
      </c>
      <c r="I16" s="1">
        <f t="shared" si="1"/>
        <v>0.2296054958467845</v>
      </c>
    </row>
    <row r="17" spans="3:10" x14ac:dyDescent="0.25">
      <c r="D17">
        <f t="shared" si="2"/>
        <v>1638400</v>
      </c>
      <c r="F17">
        <f t="shared" si="0"/>
        <v>2.0019412763892259E-2</v>
      </c>
      <c r="I17" s="1">
        <f t="shared" si="1"/>
        <v>0.1454075655188426</v>
      </c>
    </row>
    <row r="18" spans="3:10" x14ac:dyDescent="0.25">
      <c r="D18">
        <f t="shared" si="2"/>
        <v>3276800</v>
      </c>
      <c r="F18">
        <f t="shared" si="0"/>
        <v>1.0040160642570281E-2</v>
      </c>
      <c r="I18" s="1">
        <f t="shared" si="1"/>
        <v>0.1015528375717562</v>
      </c>
    </row>
    <row r="19" spans="3:10" x14ac:dyDescent="0.25">
      <c r="D19">
        <f t="shared" si="2"/>
        <v>6553600</v>
      </c>
      <c r="F19">
        <f t="shared" si="0"/>
        <v>5.0277286854774816E-3</v>
      </c>
      <c r="I19" s="1">
        <f t="shared" si="1"/>
        <v>7.9165026075091446E-2</v>
      </c>
    </row>
    <row r="20" spans="3:10" x14ac:dyDescent="0.25">
      <c r="D20">
        <f t="shared" si="2"/>
        <v>13107200</v>
      </c>
      <c r="F20">
        <f t="shared" si="0"/>
        <v>2.5157808068795168E-3</v>
      </c>
      <c r="I20" s="1">
        <f t="shared" si="1"/>
        <v>6.7853178466657491E-2</v>
      </c>
    </row>
    <row r="21" spans="3:10" x14ac:dyDescent="0.25">
      <c r="D21">
        <f t="shared" si="2"/>
        <v>26214400</v>
      </c>
      <c r="F21">
        <f t="shared" si="0"/>
        <v>1.2583700675706593E-3</v>
      </c>
      <c r="I21" s="1">
        <f t="shared" si="1"/>
        <v>6.2167406115674902E-2</v>
      </c>
    </row>
    <row r="22" spans="3:10" x14ac:dyDescent="0.25">
      <c r="C22" t="s">
        <v>2</v>
      </c>
      <c r="D22">
        <f t="shared" si="2"/>
        <v>52428800</v>
      </c>
      <c r="F22">
        <f t="shared" si="0"/>
        <v>6.2930501842147412E-4</v>
      </c>
      <c r="I22" s="1">
        <f t="shared" si="1"/>
        <v>5.9317011818958182E-2</v>
      </c>
      <c r="J22" s="1">
        <f>I22-I21</f>
        <v>-2.8503942967167198E-3</v>
      </c>
    </row>
    <row r="27" spans="3:10" x14ac:dyDescent="0.25">
      <c r="C27" t="s">
        <v>8</v>
      </c>
    </row>
    <row r="28" spans="3:10" x14ac:dyDescent="0.25">
      <c r="C28">
        <f>3.3/2^10</f>
        <v>3.2226562499999998E-3</v>
      </c>
    </row>
    <row r="32" spans="3:10" x14ac:dyDescent="0.25">
      <c r="E32" t="s">
        <v>15</v>
      </c>
    </row>
    <row r="33" spans="6:10" x14ac:dyDescent="0.25">
      <c r="H33" t="s">
        <v>11</v>
      </c>
    </row>
    <row r="39" spans="6:10" x14ac:dyDescent="0.25">
      <c r="F39" t="s">
        <v>10</v>
      </c>
      <c r="J39" t="s">
        <v>14</v>
      </c>
    </row>
    <row r="47" spans="6:10" x14ac:dyDescent="0.25">
      <c r="J47" t="s">
        <v>13</v>
      </c>
    </row>
    <row r="52" spans="6:8" x14ac:dyDescent="0.25">
      <c r="F52" t="s">
        <v>9</v>
      </c>
    </row>
    <row r="58" spans="6:8" x14ac:dyDescent="0.25">
      <c r="H58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1"/>
  <sheetViews>
    <sheetView workbookViewId="0">
      <selection activeCell="H32" sqref="H32"/>
    </sheetView>
  </sheetViews>
  <sheetFormatPr defaultRowHeight="15" x14ac:dyDescent="0.25"/>
  <sheetData>
    <row r="1" spans="3:12" ht="23.25" x14ac:dyDescent="0.35">
      <c r="C1" s="13" t="s">
        <v>615</v>
      </c>
    </row>
    <row r="3" spans="3:12" x14ac:dyDescent="0.25">
      <c r="E3" s="2" t="s">
        <v>614</v>
      </c>
      <c r="F3" s="2">
        <v>2</v>
      </c>
      <c r="G3" s="2">
        <v>3</v>
      </c>
      <c r="K3">
        <v>0</v>
      </c>
      <c r="L3" s="12" t="s">
        <v>613</v>
      </c>
    </row>
    <row r="4" spans="3:12" x14ac:dyDescent="0.25">
      <c r="G4">
        <v>0</v>
      </c>
      <c r="K4">
        <v>1</v>
      </c>
      <c r="L4" s="11" t="s">
        <v>612</v>
      </c>
    </row>
    <row r="5" spans="3:12" x14ac:dyDescent="0.25">
      <c r="E5">
        <v>0</v>
      </c>
      <c r="F5">
        <f t="shared" ref="F5:F36" si="0">G4-(G4/8)</f>
        <v>0</v>
      </c>
      <c r="G5">
        <f t="shared" ref="G5:G36" si="1">F5+(E5/8)</f>
        <v>0</v>
      </c>
      <c r="K5">
        <v>2</v>
      </c>
      <c r="L5" s="11" t="s">
        <v>611</v>
      </c>
    </row>
    <row r="6" spans="3:12" x14ac:dyDescent="0.25">
      <c r="E6">
        <v>1024</v>
      </c>
      <c r="F6">
        <f t="shared" si="0"/>
        <v>0</v>
      </c>
      <c r="G6">
        <f t="shared" si="1"/>
        <v>128</v>
      </c>
      <c r="K6">
        <v>3</v>
      </c>
      <c r="L6" s="11" t="s">
        <v>610</v>
      </c>
    </row>
    <row r="7" spans="3:12" x14ac:dyDescent="0.25">
      <c r="E7">
        <v>1024</v>
      </c>
      <c r="F7">
        <f t="shared" si="0"/>
        <v>112</v>
      </c>
      <c r="G7">
        <f t="shared" si="1"/>
        <v>240</v>
      </c>
    </row>
    <row r="8" spans="3:12" x14ac:dyDescent="0.25">
      <c r="E8">
        <v>1024</v>
      </c>
      <c r="F8">
        <f t="shared" si="0"/>
        <v>210</v>
      </c>
      <c r="G8">
        <f t="shared" si="1"/>
        <v>338</v>
      </c>
    </row>
    <row r="9" spans="3:12" x14ac:dyDescent="0.25">
      <c r="E9">
        <v>1024</v>
      </c>
      <c r="F9">
        <f t="shared" si="0"/>
        <v>295.75</v>
      </c>
      <c r="G9">
        <f t="shared" si="1"/>
        <v>423.75</v>
      </c>
    </row>
    <row r="10" spans="3:12" x14ac:dyDescent="0.25">
      <c r="E10">
        <v>1024</v>
      </c>
      <c r="F10">
        <f t="shared" si="0"/>
        <v>370.78125</v>
      </c>
      <c r="G10">
        <f t="shared" si="1"/>
        <v>498.78125</v>
      </c>
    </row>
    <row r="11" spans="3:12" x14ac:dyDescent="0.25">
      <c r="E11">
        <v>1024</v>
      </c>
      <c r="F11">
        <f t="shared" si="0"/>
        <v>436.43359375</v>
      </c>
      <c r="G11">
        <f t="shared" si="1"/>
        <v>564.43359375</v>
      </c>
    </row>
    <row r="12" spans="3:12" x14ac:dyDescent="0.25">
      <c r="E12">
        <v>1024</v>
      </c>
      <c r="F12">
        <f t="shared" si="0"/>
        <v>493.87939453125</v>
      </c>
      <c r="G12">
        <f t="shared" si="1"/>
        <v>621.87939453125</v>
      </c>
    </row>
    <row r="13" spans="3:12" x14ac:dyDescent="0.25">
      <c r="E13">
        <v>1024</v>
      </c>
      <c r="F13">
        <f t="shared" si="0"/>
        <v>544.14447021484375</v>
      </c>
      <c r="G13">
        <f t="shared" si="1"/>
        <v>672.14447021484375</v>
      </c>
    </row>
    <row r="14" spans="3:12" x14ac:dyDescent="0.25">
      <c r="E14">
        <v>1024</v>
      </c>
      <c r="F14">
        <f t="shared" si="0"/>
        <v>588.12641143798828</v>
      </c>
      <c r="G14">
        <f t="shared" si="1"/>
        <v>716.12641143798828</v>
      </c>
    </row>
    <row r="15" spans="3:12" x14ac:dyDescent="0.25">
      <c r="E15">
        <v>1024</v>
      </c>
      <c r="F15">
        <f t="shared" si="0"/>
        <v>626.61061000823975</v>
      </c>
      <c r="G15">
        <f t="shared" si="1"/>
        <v>754.61061000823975</v>
      </c>
    </row>
    <row r="16" spans="3:12" x14ac:dyDescent="0.25">
      <c r="E16">
        <v>1024</v>
      </c>
      <c r="F16">
        <f t="shared" si="0"/>
        <v>660.28428375720978</v>
      </c>
      <c r="G16">
        <f t="shared" si="1"/>
        <v>788.28428375720978</v>
      </c>
    </row>
    <row r="17" spans="5:7" x14ac:dyDescent="0.25">
      <c r="E17">
        <v>1024</v>
      </c>
      <c r="F17">
        <f t="shared" si="0"/>
        <v>689.74874828755856</v>
      </c>
      <c r="G17">
        <f t="shared" si="1"/>
        <v>817.74874828755856</v>
      </c>
    </row>
    <row r="18" spans="5:7" x14ac:dyDescent="0.25">
      <c r="E18">
        <v>1024</v>
      </c>
      <c r="F18">
        <f t="shared" si="0"/>
        <v>715.53015475161374</v>
      </c>
      <c r="G18">
        <f t="shared" si="1"/>
        <v>843.53015475161374</v>
      </c>
    </row>
    <row r="19" spans="5:7" x14ac:dyDescent="0.25">
      <c r="E19">
        <v>1024</v>
      </c>
      <c r="F19">
        <f t="shared" si="0"/>
        <v>738.08888540766202</v>
      </c>
      <c r="G19">
        <f t="shared" si="1"/>
        <v>866.08888540766202</v>
      </c>
    </row>
    <row r="20" spans="5:7" x14ac:dyDescent="0.25">
      <c r="E20">
        <v>1024</v>
      </c>
      <c r="F20">
        <f t="shared" si="0"/>
        <v>757.82777473170427</v>
      </c>
      <c r="G20">
        <f t="shared" si="1"/>
        <v>885.82777473170427</v>
      </c>
    </row>
    <row r="21" spans="5:7" x14ac:dyDescent="0.25">
      <c r="E21">
        <v>1024</v>
      </c>
      <c r="F21">
        <f t="shared" si="0"/>
        <v>775.09930289024123</v>
      </c>
      <c r="G21">
        <f t="shared" si="1"/>
        <v>903.09930289024123</v>
      </c>
    </row>
    <row r="22" spans="5:7" x14ac:dyDescent="0.25">
      <c r="E22">
        <v>1024</v>
      </c>
      <c r="F22">
        <f t="shared" si="0"/>
        <v>790.21189002896108</v>
      </c>
      <c r="G22">
        <f t="shared" si="1"/>
        <v>918.21189002896108</v>
      </c>
    </row>
    <row r="23" spans="5:7" x14ac:dyDescent="0.25">
      <c r="E23">
        <v>1024</v>
      </c>
      <c r="F23">
        <f t="shared" si="0"/>
        <v>803.435403775341</v>
      </c>
      <c r="G23">
        <f t="shared" si="1"/>
        <v>931.435403775341</v>
      </c>
    </row>
    <row r="24" spans="5:7" x14ac:dyDescent="0.25">
      <c r="E24">
        <v>1024</v>
      </c>
      <c r="F24">
        <f t="shared" si="0"/>
        <v>815.00597830342338</v>
      </c>
      <c r="G24">
        <f t="shared" si="1"/>
        <v>943.00597830342338</v>
      </c>
    </row>
    <row r="25" spans="5:7" x14ac:dyDescent="0.25">
      <c r="E25">
        <v>1024</v>
      </c>
      <c r="F25">
        <f t="shared" si="0"/>
        <v>825.1302310154955</v>
      </c>
      <c r="G25">
        <f t="shared" si="1"/>
        <v>953.1302310154955</v>
      </c>
    </row>
    <row r="26" spans="5:7" x14ac:dyDescent="0.25">
      <c r="E26">
        <v>1024</v>
      </c>
      <c r="F26">
        <f t="shared" si="0"/>
        <v>833.9889521385586</v>
      </c>
      <c r="G26">
        <f t="shared" si="1"/>
        <v>961.9889521385586</v>
      </c>
    </row>
    <row r="27" spans="5:7" x14ac:dyDescent="0.25">
      <c r="E27">
        <v>0</v>
      </c>
      <c r="F27">
        <f t="shared" si="0"/>
        <v>841.74033312123879</v>
      </c>
      <c r="G27">
        <f t="shared" si="1"/>
        <v>841.74033312123879</v>
      </c>
    </row>
    <row r="28" spans="5:7" x14ac:dyDescent="0.25">
      <c r="E28">
        <v>0</v>
      </c>
      <c r="F28">
        <f t="shared" si="0"/>
        <v>736.52279148108391</v>
      </c>
      <c r="G28">
        <f t="shared" si="1"/>
        <v>736.52279148108391</v>
      </c>
    </row>
    <row r="29" spans="5:7" x14ac:dyDescent="0.25">
      <c r="E29">
        <v>0</v>
      </c>
      <c r="F29">
        <f t="shared" si="0"/>
        <v>644.45744254594842</v>
      </c>
      <c r="G29">
        <f t="shared" si="1"/>
        <v>644.45744254594842</v>
      </c>
    </row>
    <row r="30" spans="5:7" x14ac:dyDescent="0.25">
      <c r="E30">
        <v>0</v>
      </c>
      <c r="F30">
        <f t="shared" si="0"/>
        <v>563.90026222770484</v>
      </c>
      <c r="G30">
        <f t="shared" si="1"/>
        <v>563.90026222770484</v>
      </c>
    </row>
    <row r="31" spans="5:7" x14ac:dyDescent="0.25">
      <c r="E31">
        <v>0</v>
      </c>
      <c r="F31">
        <f t="shared" si="0"/>
        <v>493.41272944924174</v>
      </c>
      <c r="G31">
        <f t="shared" si="1"/>
        <v>493.41272944924174</v>
      </c>
    </row>
    <row r="32" spans="5:7" x14ac:dyDescent="0.25">
      <c r="E32">
        <v>0</v>
      </c>
      <c r="F32">
        <f t="shared" si="0"/>
        <v>431.73613826808651</v>
      </c>
      <c r="G32">
        <f t="shared" si="1"/>
        <v>431.73613826808651</v>
      </c>
    </row>
    <row r="33" spans="5:7" x14ac:dyDescent="0.25">
      <c r="E33">
        <v>0</v>
      </c>
      <c r="F33">
        <f t="shared" si="0"/>
        <v>377.76912098457569</v>
      </c>
      <c r="G33">
        <f t="shared" si="1"/>
        <v>377.76912098457569</v>
      </c>
    </row>
    <row r="34" spans="5:7" x14ac:dyDescent="0.25">
      <c r="E34">
        <v>0</v>
      </c>
      <c r="F34">
        <f t="shared" si="0"/>
        <v>330.54798086150373</v>
      </c>
      <c r="G34">
        <f t="shared" si="1"/>
        <v>330.54798086150373</v>
      </c>
    </row>
    <row r="35" spans="5:7" x14ac:dyDescent="0.25">
      <c r="E35">
        <v>0</v>
      </c>
      <c r="F35">
        <f t="shared" si="0"/>
        <v>289.22948325381577</v>
      </c>
      <c r="G35">
        <f t="shared" si="1"/>
        <v>289.22948325381577</v>
      </c>
    </row>
    <row r="36" spans="5:7" x14ac:dyDescent="0.25">
      <c r="E36">
        <v>0</v>
      </c>
      <c r="F36">
        <f t="shared" si="0"/>
        <v>253.07579784708881</v>
      </c>
      <c r="G36">
        <f t="shared" si="1"/>
        <v>253.07579784708881</v>
      </c>
    </row>
    <row r="37" spans="5:7" x14ac:dyDescent="0.25">
      <c r="E37">
        <v>0</v>
      </c>
      <c r="F37">
        <f t="shared" ref="F37:F71" si="2">G36-(G36/8)</f>
        <v>221.44132311620271</v>
      </c>
      <c r="G37">
        <f t="shared" ref="G37:G68" si="3">F37+(E37/8)</f>
        <v>221.44132311620271</v>
      </c>
    </row>
    <row r="38" spans="5:7" x14ac:dyDescent="0.25">
      <c r="E38">
        <v>0</v>
      </c>
      <c r="F38">
        <f t="shared" si="2"/>
        <v>193.76115772667737</v>
      </c>
      <c r="G38">
        <f t="shared" si="3"/>
        <v>193.76115772667737</v>
      </c>
    </row>
    <row r="39" spans="5:7" x14ac:dyDescent="0.25">
      <c r="E39">
        <v>0</v>
      </c>
      <c r="F39">
        <f t="shared" si="2"/>
        <v>169.5410130108427</v>
      </c>
      <c r="G39">
        <f t="shared" si="3"/>
        <v>169.5410130108427</v>
      </c>
    </row>
    <row r="40" spans="5:7" x14ac:dyDescent="0.25">
      <c r="E40">
        <v>0</v>
      </c>
      <c r="F40">
        <f t="shared" si="2"/>
        <v>148.34838638448736</v>
      </c>
      <c r="G40">
        <f t="shared" si="3"/>
        <v>148.34838638448736</v>
      </c>
    </row>
    <row r="41" spans="5:7" x14ac:dyDescent="0.25">
      <c r="E41">
        <v>0</v>
      </c>
      <c r="F41">
        <f t="shared" si="2"/>
        <v>129.80483808642643</v>
      </c>
      <c r="G41">
        <f t="shared" si="3"/>
        <v>129.80483808642643</v>
      </c>
    </row>
    <row r="42" spans="5:7" x14ac:dyDescent="0.25">
      <c r="E42">
        <v>0</v>
      </c>
      <c r="F42">
        <f t="shared" si="2"/>
        <v>113.57923332562312</v>
      </c>
      <c r="G42">
        <f t="shared" si="3"/>
        <v>113.57923332562312</v>
      </c>
    </row>
    <row r="43" spans="5:7" x14ac:dyDescent="0.25">
      <c r="E43">
        <v>0</v>
      </c>
      <c r="F43">
        <f t="shared" si="2"/>
        <v>99.38182915992023</v>
      </c>
      <c r="G43">
        <f t="shared" si="3"/>
        <v>99.38182915992023</v>
      </c>
    </row>
    <row r="44" spans="5:7" x14ac:dyDescent="0.25">
      <c r="E44">
        <v>0</v>
      </c>
      <c r="F44">
        <f t="shared" si="2"/>
        <v>86.959100514930199</v>
      </c>
      <c r="G44">
        <f t="shared" si="3"/>
        <v>86.959100514930199</v>
      </c>
    </row>
    <row r="45" spans="5:7" x14ac:dyDescent="0.25">
      <c r="E45">
        <v>0</v>
      </c>
      <c r="F45">
        <f t="shared" si="2"/>
        <v>76.089212950563919</v>
      </c>
      <c r="G45">
        <f t="shared" si="3"/>
        <v>76.089212950563919</v>
      </c>
    </row>
    <row r="46" spans="5:7" x14ac:dyDescent="0.25">
      <c r="E46">
        <v>0</v>
      </c>
      <c r="F46">
        <f t="shared" si="2"/>
        <v>66.578061331743427</v>
      </c>
      <c r="G46">
        <f t="shared" si="3"/>
        <v>66.578061331743427</v>
      </c>
    </row>
    <row r="47" spans="5:7" x14ac:dyDescent="0.25">
      <c r="E47">
        <v>0</v>
      </c>
      <c r="F47">
        <f t="shared" si="2"/>
        <v>58.255803665275501</v>
      </c>
      <c r="G47">
        <f t="shared" si="3"/>
        <v>58.255803665275501</v>
      </c>
    </row>
    <row r="48" spans="5:7" x14ac:dyDescent="0.25">
      <c r="E48">
        <v>0</v>
      </c>
      <c r="F48">
        <f t="shared" si="2"/>
        <v>50.973828207116064</v>
      </c>
      <c r="G48">
        <f t="shared" si="3"/>
        <v>50.973828207116064</v>
      </c>
    </row>
    <row r="49" spans="5:7" x14ac:dyDescent="0.25">
      <c r="E49">
        <v>0</v>
      </c>
      <c r="F49">
        <f t="shared" si="2"/>
        <v>44.602099681226555</v>
      </c>
      <c r="G49">
        <f t="shared" si="3"/>
        <v>44.602099681226555</v>
      </c>
    </row>
    <row r="50" spans="5:7" x14ac:dyDescent="0.25">
      <c r="E50">
        <v>0</v>
      </c>
      <c r="F50">
        <f t="shared" si="2"/>
        <v>39.026837221073237</v>
      </c>
      <c r="G50">
        <f t="shared" si="3"/>
        <v>39.026837221073237</v>
      </c>
    </row>
    <row r="51" spans="5:7" x14ac:dyDescent="0.25">
      <c r="E51">
        <v>0</v>
      </c>
      <c r="F51">
        <f t="shared" si="2"/>
        <v>34.148482568439078</v>
      </c>
      <c r="G51">
        <f t="shared" si="3"/>
        <v>34.148482568439078</v>
      </c>
    </row>
    <row r="52" spans="5:7" x14ac:dyDescent="0.25">
      <c r="E52">
        <v>0</v>
      </c>
      <c r="F52">
        <f t="shared" si="2"/>
        <v>29.879922247384194</v>
      </c>
      <c r="G52">
        <f t="shared" si="3"/>
        <v>29.879922247384194</v>
      </c>
    </row>
    <row r="53" spans="5:7" x14ac:dyDescent="0.25">
      <c r="E53">
        <v>0</v>
      </c>
      <c r="F53">
        <f t="shared" si="2"/>
        <v>26.144931966461169</v>
      </c>
      <c r="G53">
        <f t="shared" si="3"/>
        <v>26.144931966461169</v>
      </c>
    </row>
    <row r="54" spans="5:7" x14ac:dyDescent="0.25">
      <c r="E54">
        <v>0</v>
      </c>
      <c r="F54">
        <f t="shared" si="2"/>
        <v>22.876815470653522</v>
      </c>
      <c r="G54">
        <f t="shared" si="3"/>
        <v>22.876815470653522</v>
      </c>
    </row>
    <row r="55" spans="5:7" x14ac:dyDescent="0.25">
      <c r="E55">
        <v>0</v>
      </c>
      <c r="F55">
        <f t="shared" si="2"/>
        <v>20.017213536821831</v>
      </c>
      <c r="G55">
        <f t="shared" si="3"/>
        <v>20.017213536821831</v>
      </c>
    </row>
    <row r="56" spans="5:7" x14ac:dyDescent="0.25">
      <c r="E56">
        <v>0</v>
      </c>
      <c r="F56">
        <f t="shared" si="2"/>
        <v>17.515061844719103</v>
      </c>
      <c r="G56">
        <f t="shared" si="3"/>
        <v>17.515061844719103</v>
      </c>
    </row>
    <row r="57" spans="5:7" x14ac:dyDescent="0.25">
      <c r="E57">
        <v>0</v>
      </c>
      <c r="F57">
        <f t="shared" si="2"/>
        <v>15.325679114129215</v>
      </c>
      <c r="G57">
        <f t="shared" si="3"/>
        <v>15.325679114129215</v>
      </c>
    </row>
    <row r="58" spans="5:7" x14ac:dyDescent="0.25">
      <c r="E58">
        <v>0</v>
      </c>
      <c r="F58">
        <f t="shared" si="2"/>
        <v>13.409969224863064</v>
      </c>
      <c r="G58">
        <f t="shared" si="3"/>
        <v>13.409969224863064</v>
      </c>
    </row>
    <row r="59" spans="5:7" x14ac:dyDescent="0.25">
      <c r="E59">
        <v>0</v>
      </c>
      <c r="F59">
        <f t="shared" si="2"/>
        <v>11.733723071755181</v>
      </c>
      <c r="G59">
        <f t="shared" si="3"/>
        <v>11.733723071755181</v>
      </c>
    </row>
    <row r="60" spans="5:7" x14ac:dyDescent="0.25">
      <c r="E60">
        <v>0</v>
      </c>
      <c r="F60">
        <f t="shared" si="2"/>
        <v>10.267007687785783</v>
      </c>
      <c r="G60">
        <f t="shared" si="3"/>
        <v>10.267007687785783</v>
      </c>
    </row>
    <row r="61" spans="5:7" x14ac:dyDescent="0.25">
      <c r="E61">
        <v>0</v>
      </c>
      <c r="F61">
        <f t="shared" si="2"/>
        <v>8.9836317268125612</v>
      </c>
      <c r="G61">
        <f t="shared" si="3"/>
        <v>8.9836317268125612</v>
      </c>
    </row>
    <row r="62" spans="5:7" x14ac:dyDescent="0.25">
      <c r="E62">
        <v>0</v>
      </c>
      <c r="F62">
        <f t="shared" si="2"/>
        <v>7.860677760960991</v>
      </c>
      <c r="G62">
        <f t="shared" si="3"/>
        <v>7.860677760960991</v>
      </c>
    </row>
    <row r="63" spans="5:7" x14ac:dyDescent="0.25">
      <c r="E63">
        <v>0</v>
      </c>
      <c r="F63">
        <f t="shared" si="2"/>
        <v>6.8780930408408674</v>
      </c>
      <c r="G63">
        <f t="shared" si="3"/>
        <v>6.8780930408408674</v>
      </c>
    </row>
    <row r="64" spans="5:7" x14ac:dyDescent="0.25">
      <c r="E64">
        <v>0</v>
      </c>
      <c r="F64">
        <f t="shared" si="2"/>
        <v>6.0183314107357591</v>
      </c>
      <c r="G64">
        <f t="shared" si="3"/>
        <v>6.0183314107357591</v>
      </c>
    </row>
    <row r="65" spans="5:7" x14ac:dyDescent="0.25">
      <c r="E65">
        <v>0</v>
      </c>
      <c r="F65">
        <f t="shared" si="2"/>
        <v>5.2660399843937888</v>
      </c>
      <c r="G65">
        <f t="shared" si="3"/>
        <v>5.2660399843937888</v>
      </c>
    </row>
    <row r="66" spans="5:7" x14ac:dyDescent="0.25">
      <c r="E66">
        <v>0</v>
      </c>
      <c r="F66">
        <f t="shared" si="2"/>
        <v>4.6077849863445657</v>
      </c>
      <c r="G66">
        <f t="shared" si="3"/>
        <v>4.6077849863445657</v>
      </c>
    </row>
    <row r="67" spans="5:7" x14ac:dyDescent="0.25">
      <c r="E67">
        <v>0</v>
      </c>
      <c r="F67">
        <f t="shared" si="2"/>
        <v>4.0318118630514945</v>
      </c>
      <c r="G67">
        <f t="shared" si="3"/>
        <v>4.0318118630514945</v>
      </c>
    </row>
    <row r="68" spans="5:7" x14ac:dyDescent="0.25">
      <c r="E68">
        <v>0</v>
      </c>
      <c r="F68">
        <f t="shared" si="2"/>
        <v>3.5278353801700577</v>
      </c>
      <c r="G68">
        <f t="shared" si="3"/>
        <v>3.5278353801700577</v>
      </c>
    </row>
    <row r="69" spans="5:7" x14ac:dyDescent="0.25">
      <c r="E69">
        <v>0</v>
      </c>
      <c r="F69">
        <f t="shared" si="2"/>
        <v>3.0868559576488006</v>
      </c>
      <c r="G69">
        <f t="shared" ref="G69:G71" si="4">F69+(E69/8)</f>
        <v>3.0868559576488006</v>
      </c>
    </row>
    <row r="70" spans="5:7" x14ac:dyDescent="0.25">
      <c r="E70">
        <v>0</v>
      </c>
      <c r="F70">
        <f t="shared" si="2"/>
        <v>2.7009989629427005</v>
      </c>
      <c r="G70">
        <f t="shared" si="4"/>
        <v>2.7009989629427005</v>
      </c>
    </row>
    <row r="71" spans="5:7" x14ac:dyDescent="0.25">
      <c r="E71">
        <v>0</v>
      </c>
      <c r="F71">
        <f t="shared" si="2"/>
        <v>2.3633740925748628</v>
      </c>
      <c r="G71">
        <f t="shared" si="4"/>
        <v>2.3633740925748628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/>
  </sheetViews>
  <sheetFormatPr defaultRowHeight="15" x14ac:dyDescent="0.25"/>
  <cols>
    <col min="2" max="2" width="10" customWidth="1"/>
    <col min="4" max="4" width="22.7109375" customWidth="1"/>
    <col min="5" max="5" width="12.5703125" customWidth="1"/>
    <col min="8" max="8" width="15.28515625" customWidth="1"/>
  </cols>
  <sheetData>
    <row r="1" spans="1:10" x14ac:dyDescent="0.25">
      <c r="A1" t="s">
        <v>7</v>
      </c>
    </row>
    <row r="2" spans="1:10" x14ac:dyDescent="0.25">
      <c r="H2" t="s">
        <v>603</v>
      </c>
      <c r="I2" s="1">
        <v>100000</v>
      </c>
    </row>
    <row r="3" spans="1:10" x14ac:dyDescent="0.25">
      <c r="H3" t="s">
        <v>602</v>
      </c>
      <c r="I3" s="1">
        <v>200000</v>
      </c>
    </row>
    <row r="4" spans="1:10" x14ac:dyDescent="0.25">
      <c r="E4" t="s">
        <v>5</v>
      </c>
      <c r="F4" s="1" t="s">
        <v>6</v>
      </c>
      <c r="H4" t="s">
        <v>601</v>
      </c>
      <c r="I4" s="1">
        <v>10000000000</v>
      </c>
      <c r="J4" t="s">
        <v>10</v>
      </c>
    </row>
    <row r="5" spans="1:10" x14ac:dyDescent="0.25">
      <c r="D5" t="s">
        <v>600</v>
      </c>
      <c r="E5" t="s">
        <v>4</v>
      </c>
      <c r="F5" s="1">
        <v>10000</v>
      </c>
      <c r="H5" t="s">
        <v>599</v>
      </c>
      <c r="I5" s="1">
        <v>4700</v>
      </c>
      <c r="J5" t="s">
        <v>9</v>
      </c>
    </row>
    <row r="6" spans="1:10" x14ac:dyDescent="0.25">
      <c r="F6" s="1"/>
      <c r="I6" s="1" t="s">
        <v>598</v>
      </c>
      <c r="J6" t="s">
        <v>597</v>
      </c>
    </row>
    <row r="7" spans="1:10" x14ac:dyDescent="0.25">
      <c r="B7" s="1"/>
      <c r="C7" t="s">
        <v>1</v>
      </c>
      <c r="D7">
        <v>600</v>
      </c>
      <c r="F7">
        <f t="shared" ref="F7:F22" si="0">3.3*$F$5/(D7+$F$5)</f>
        <v>3.1132075471698113</v>
      </c>
      <c r="I7" s="1">
        <f t="shared" ref="I7:I22" si="1">3.3*$I$5/($I$5+(($I$4*D7)/($I$4+D7)))</f>
        <v>2.9264151142171579</v>
      </c>
      <c r="J7" s="1">
        <f t="shared" ref="J7:J22" si="2">I7*$I$2/($I$3+$I$2)</f>
        <v>0.97547170473905265</v>
      </c>
    </row>
    <row r="8" spans="1:10" x14ac:dyDescent="0.25">
      <c r="D8">
        <f t="shared" ref="D8:D22" si="3">D7*1.5</f>
        <v>900</v>
      </c>
      <c r="F8">
        <f t="shared" si="0"/>
        <v>3.0275229357798166</v>
      </c>
      <c r="I8" s="1">
        <f t="shared" si="1"/>
        <v>2.7696428972037599</v>
      </c>
      <c r="J8" s="1">
        <f t="shared" si="2"/>
        <v>0.92321429906791985</v>
      </c>
    </row>
    <row r="9" spans="1:10" x14ac:dyDescent="0.25">
      <c r="D9">
        <f t="shared" si="3"/>
        <v>1350</v>
      </c>
      <c r="F9">
        <f t="shared" si="0"/>
        <v>2.9074889867841409</v>
      </c>
      <c r="I9" s="1">
        <f t="shared" si="1"/>
        <v>2.5636364408632524</v>
      </c>
      <c r="J9" s="1">
        <f t="shared" si="2"/>
        <v>0.85454548028775079</v>
      </c>
    </row>
    <row r="10" spans="1:10" x14ac:dyDescent="0.25">
      <c r="D10">
        <f t="shared" si="3"/>
        <v>2025</v>
      </c>
      <c r="F10" s="1">
        <f t="shared" si="0"/>
        <v>2.7442827442827444</v>
      </c>
      <c r="I10" s="1">
        <f t="shared" si="1"/>
        <v>2.3063198432319836</v>
      </c>
      <c r="J10" s="1">
        <f t="shared" si="2"/>
        <v>0.7687732810773279</v>
      </c>
    </row>
    <row r="11" spans="1:10" x14ac:dyDescent="0.25">
      <c r="D11">
        <f t="shared" si="3"/>
        <v>3037.5</v>
      </c>
      <c r="F11">
        <f t="shared" si="0"/>
        <v>2.5311601150527325</v>
      </c>
      <c r="I11" s="1">
        <f t="shared" si="1"/>
        <v>2.004523663903639</v>
      </c>
      <c r="J11" s="1">
        <f t="shared" si="2"/>
        <v>0.66817455463454634</v>
      </c>
    </row>
    <row r="12" spans="1:10" x14ac:dyDescent="0.25">
      <c r="C12" t="s">
        <v>0</v>
      </c>
      <c r="D12">
        <f t="shared" si="3"/>
        <v>4556.25</v>
      </c>
      <c r="F12">
        <f t="shared" si="0"/>
        <v>2.2670674109059683</v>
      </c>
      <c r="I12" s="1">
        <f t="shared" si="1"/>
        <v>1.6756249537877261</v>
      </c>
      <c r="J12" s="1">
        <f t="shared" si="2"/>
        <v>0.55854165126257538</v>
      </c>
    </row>
    <row r="13" spans="1:10" x14ac:dyDescent="0.25">
      <c r="D13">
        <f t="shared" si="3"/>
        <v>6834.375</v>
      </c>
      <c r="F13">
        <f t="shared" si="0"/>
        <v>1.96027473547429</v>
      </c>
      <c r="I13" s="1">
        <f t="shared" si="1"/>
        <v>1.3446767840306639</v>
      </c>
      <c r="J13" s="1">
        <f t="shared" si="2"/>
        <v>0.44822559467688794</v>
      </c>
    </row>
    <row r="14" spans="1:10" x14ac:dyDescent="0.25">
      <c r="D14">
        <f t="shared" si="3"/>
        <v>10251.5625</v>
      </c>
      <c r="F14">
        <f t="shared" si="0"/>
        <v>1.6295038963042976</v>
      </c>
      <c r="I14" s="1">
        <f t="shared" si="1"/>
        <v>1.0373505044690532</v>
      </c>
      <c r="J14" s="1">
        <f t="shared" si="2"/>
        <v>0.3457835014896844</v>
      </c>
    </row>
    <row r="15" spans="1:10" x14ac:dyDescent="0.25">
      <c r="D15">
        <f t="shared" si="3"/>
        <v>15377.34375</v>
      </c>
      <c r="F15">
        <f t="shared" si="0"/>
        <v>1.3003725025397901</v>
      </c>
      <c r="I15" s="1">
        <f t="shared" si="1"/>
        <v>0.77251345895961976</v>
      </c>
      <c r="J15" s="1">
        <f t="shared" si="2"/>
        <v>0.25750448631987327</v>
      </c>
    </row>
    <row r="16" spans="1:10" x14ac:dyDescent="0.25">
      <c r="D16">
        <f t="shared" si="3"/>
        <v>23066.015625</v>
      </c>
      <c r="F16">
        <f t="shared" si="0"/>
        <v>0.99800352041961515</v>
      </c>
      <c r="I16" s="1">
        <f t="shared" si="1"/>
        <v>0.55859760107796763</v>
      </c>
      <c r="J16" s="1">
        <f t="shared" si="2"/>
        <v>0.18619920035932255</v>
      </c>
    </row>
    <row r="17" spans="3:10" x14ac:dyDescent="0.25">
      <c r="D17">
        <f t="shared" si="3"/>
        <v>34599.0234375</v>
      </c>
      <c r="F17">
        <f t="shared" si="0"/>
        <v>0.73992651534725662</v>
      </c>
      <c r="I17" s="1">
        <f t="shared" si="1"/>
        <v>0.39466749777765769</v>
      </c>
      <c r="J17" s="1">
        <f t="shared" si="2"/>
        <v>0.13155583259255257</v>
      </c>
    </row>
    <row r="18" spans="3:10" x14ac:dyDescent="0.25">
      <c r="D18">
        <f t="shared" si="3"/>
        <v>51898.53515625</v>
      </c>
      <c r="F18">
        <f t="shared" si="0"/>
        <v>0.53313054851295516</v>
      </c>
      <c r="I18" s="1">
        <f t="shared" si="1"/>
        <v>0.27403666486106226</v>
      </c>
      <c r="J18" s="1">
        <f t="shared" si="2"/>
        <v>9.134555495368743E-2</v>
      </c>
    </row>
    <row r="19" spans="3:10" x14ac:dyDescent="0.25">
      <c r="D19" s="9">
        <f t="shared" si="3"/>
        <v>77847.802734375</v>
      </c>
      <c r="F19">
        <f t="shared" si="0"/>
        <v>0.37564969154415789</v>
      </c>
      <c r="I19" s="1">
        <f t="shared" si="1"/>
        <v>0.18789251019984171</v>
      </c>
      <c r="J19" s="1">
        <f t="shared" si="2"/>
        <v>6.263083673328057E-2</v>
      </c>
    </row>
    <row r="20" spans="3:10" x14ac:dyDescent="0.25">
      <c r="D20" s="9">
        <f t="shared" si="3"/>
        <v>116771.7041015625</v>
      </c>
      <c r="F20">
        <f t="shared" si="0"/>
        <v>0.26031045519086987</v>
      </c>
      <c r="I20" s="1">
        <f t="shared" si="1"/>
        <v>0.1276854903774168</v>
      </c>
      <c r="J20" s="1">
        <f t="shared" si="2"/>
        <v>4.2561830125805604E-2</v>
      </c>
    </row>
    <row r="21" spans="3:10" x14ac:dyDescent="0.25">
      <c r="D21" s="9">
        <f t="shared" si="3"/>
        <v>175157.55615234375</v>
      </c>
      <c r="F21">
        <f t="shared" si="0"/>
        <v>0.17822659083298925</v>
      </c>
      <c r="I21" s="1">
        <f t="shared" si="1"/>
        <v>8.6236380065699517E-2</v>
      </c>
      <c r="J21" s="1">
        <f t="shared" si="2"/>
        <v>2.874546002189984E-2</v>
      </c>
    </row>
    <row r="22" spans="3:10" x14ac:dyDescent="0.25">
      <c r="C22" t="s">
        <v>2</v>
      </c>
      <c r="D22" s="9">
        <f t="shared" si="3"/>
        <v>262736.33422851563</v>
      </c>
      <c r="F22">
        <f t="shared" si="0"/>
        <v>0.12099597984752017</v>
      </c>
      <c r="I22" s="1">
        <f t="shared" si="1"/>
        <v>5.7996608377931198E-2</v>
      </c>
      <c r="J22" s="1">
        <f t="shared" si="2"/>
        <v>1.9332202792643732E-2</v>
      </c>
    </row>
    <row r="23" spans="3:10" x14ac:dyDescent="0.25">
      <c r="I23" s="1"/>
      <c r="J23" s="1"/>
    </row>
    <row r="24" spans="3:10" x14ac:dyDescent="0.25">
      <c r="I24" s="1"/>
      <c r="J24" s="1"/>
    </row>
    <row r="25" spans="3:10" x14ac:dyDescent="0.25">
      <c r="I25" s="1"/>
      <c r="J25" s="1"/>
    </row>
    <row r="35" spans="5:10" x14ac:dyDescent="0.25">
      <c r="E35" t="s">
        <v>15</v>
      </c>
    </row>
    <row r="36" spans="5:10" x14ac:dyDescent="0.25">
      <c r="H36" t="s">
        <v>11</v>
      </c>
    </row>
    <row r="38" spans="5:10" x14ac:dyDescent="0.25">
      <c r="G38" t="s">
        <v>596</v>
      </c>
    </row>
    <row r="42" spans="5:10" x14ac:dyDescent="0.25">
      <c r="J42" t="s">
        <v>14</v>
      </c>
    </row>
    <row r="50" spans="2:8" x14ac:dyDescent="0.25">
      <c r="B50" t="s">
        <v>595</v>
      </c>
      <c r="C50" t="s">
        <v>594</v>
      </c>
      <c r="E50" t="s">
        <v>13</v>
      </c>
    </row>
    <row r="55" spans="2:8" x14ac:dyDescent="0.25">
      <c r="H55" s="8" t="s">
        <v>593</v>
      </c>
    </row>
    <row r="61" spans="2:8" x14ac:dyDescent="0.25">
      <c r="H6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3" sqref="B3"/>
    </sheetView>
  </sheetViews>
  <sheetFormatPr defaultRowHeight="15" x14ac:dyDescent="0.25"/>
  <cols>
    <col min="1" max="1" width="20.42578125" bestFit="1" customWidth="1"/>
    <col min="6" max="7" width="14.5703125" bestFit="1" customWidth="1"/>
    <col min="8" max="9" width="14.5703125" customWidth="1"/>
    <col min="12" max="12" width="22.5703125" bestFit="1" customWidth="1"/>
  </cols>
  <sheetData>
    <row r="1" spans="1:12" x14ac:dyDescent="0.25">
      <c r="A1" t="s">
        <v>16</v>
      </c>
      <c r="B1">
        <v>6</v>
      </c>
    </row>
    <row r="2" spans="1:12" x14ac:dyDescent="0.25">
      <c r="A2" t="s">
        <v>17</v>
      </c>
      <c r="B2">
        <v>255</v>
      </c>
    </row>
    <row r="3" spans="1:12" x14ac:dyDescent="0.25">
      <c r="A3" t="s">
        <v>23</v>
      </c>
      <c r="B3">
        <v>24</v>
      </c>
    </row>
    <row r="4" spans="1:12" x14ac:dyDescent="0.25">
      <c r="A4" s="6" t="s">
        <v>18</v>
      </c>
      <c r="B4" s="6">
        <f>B2/(B1)</f>
        <v>42.5</v>
      </c>
    </row>
    <row r="5" spans="1:12" x14ac:dyDescent="0.25">
      <c r="A5" s="6" t="s">
        <v>19</v>
      </c>
      <c r="B5" s="6">
        <f>INT(B4)</f>
        <v>42</v>
      </c>
    </row>
    <row r="7" spans="1:12" x14ac:dyDescent="0.25">
      <c r="A7" t="s">
        <v>537</v>
      </c>
      <c r="B7">
        <v>10</v>
      </c>
    </row>
    <row r="10" spans="1:12" x14ac:dyDescent="0.25">
      <c r="A10" t="s">
        <v>542</v>
      </c>
      <c r="B10">
        <v>12</v>
      </c>
      <c r="C10" t="s">
        <v>543</v>
      </c>
    </row>
    <row r="13" spans="1:12" ht="30" x14ac:dyDescent="0.25">
      <c r="A13" t="s">
        <v>20</v>
      </c>
      <c r="B13">
        <v>4</v>
      </c>
      <c r="E13" s="5" t="s">
        <v>21</v>
      </c>
      <c r="F13" s="5" t="s">
        <v>24</v>
      </c>
      <c r="G13" s="5" t="s">
        <v>22</v>
      </c>
      <c r="H13" s="5" t="s">
        <v>544</v>
      </c>
      <c r="J13" s="5"/>
      <c r="K13" s="5" t="s">
        <v>25</v>
      </c>
      <c r="L13" s="5" t="s">
        <v>536</v>
      </c>
    </row>
    <row r="14" spans="1:12" x14ac:dyDescent="0.25">
      <c r="E14">
        <v>0</v>
      </c>
      <c r="F14">
        <f>IF(E14&gt;$B$13,$B$3+$B$13,$B$13)</f>
        <v>4</v>
      </c>
      <c r="G14">
        <f>F14-E14</f>
        <v>4</v>
      </c>
      <c r="H14">
        <f>G14+$B$10</f>
        <v>16</v>
      </c>
      <c r="K14">
        <f>$B$2-E14*$B$5</f>
        <v>255</v>
      </c>
      <c r="L14">
        <f>$B$2/($B$7*E14+1)</f>
        <v>255</v>
      </c>
    </row>
    <row r="15" spans="1:12" x14ac:dyDescent="0.25">
      <c r="E15">
        <v>1</v>
      </c>
      <c r="F15">
        <f>IF(E15&gt;$B$13,$B$3+$B$13,$B$13)</f>
        <v>4</v>
      </c>
      <c r="G15">
        <f t="shared" ref="G15:G20" si="0">F15-E15</f>
        <v>3</v>
      </c>
      <c r="H15">
        <f t="shared" ref="H15:H20" si="1">G15+$B$10</f>
        <v>15</v>
      </c>
      <c r="K15">
        <f t="shared" ref="K15:K19" si="2">$B$2-E15*$B$5</f>
        <v>213</v>
      </c>
      <c r="L15">
        <f>$B$2/($B$7*E15+1)</f>
        <v>23.181818181818183</v>
      </c>
    </row>
    <row r="16" spans="1:12" x14ac:dyDescent="0.25">
      <c r="E16">
        <v>2</v>
      </c>
      <c r="F16">
        <f>IF(E16&gt;$B$13,$B$3+$B$13,$B$13)</f>
        <v>4</v>
      </c>
      <c r="G16">
        <f t="shared" si="0"/>
        <v>2</v>
      </c>
      <c r="H16">
        <f t="shared" si="1"/>
        <v>14</v>
      </c>
      <c r="K16">
        <f t="shared" si="2"/>
        <v>171</v>
      </c>
      <c r="L16">
        <f t="shared" ref="L16:L34" si="3">$B$2/($B$7*E16+1)</f>
        <v>12.142857142857142</v>
      </c>
    </row>
    <row r="17" spans="5:12" x14ac:dyDescent="0.25">
      <c r="E17">
        <v>3</v>
      </c>
      <c r="F17">
        <f t="shared" ref="F17:F20" si="4">IF(E17&gt;$B$13,$B$3+$B$13,$B$13)</f>
        <v>4</v>
      </c>
      <c r="G17">
        <f t="shared" si="0"/>
        <v>1</v>
      </c>
      <c r="H17">
        <f t="shared" si="1"/>
        <v>13</v>
      </c>
      <c r="K17">
        <f t="shared" si="2"/>
        <v>129</v>
      </c>
      <c r="L17">
        <f t="shared" si="3"/>
        <v>8.2258064516129039</v>
      </c>
    </row>
    <row r="18" spans="5:12" x14ac:dyDescent="0.25">
      <c r="E18">
        <v>4</v>
      </c>
      <c r="F18">
        <f t="shared" si="4"/>
        <v>4</v>
      </c>
      <c r="G18">
        <f t="shared" si="0"/>
        <v>0</v>
      </c>
      <c r="H18">
        <f t="shared" si="1"/>
        <v>12</v>
      </c>
      <c r="K18">
        <f t="shared" si="2"/>
        <v>87</v>
      </c>
      <c r="L18">
        <f t="shared" si="3"/>
        <v>6.2195121951219514</v>
      </c>
    </row>
    <row r="19" spans="5:12" x14ac:dyDescent="0.25">
      <c r="E19">
        <v>5</v>
      </c>
      <c r="F19">
        <f t="shared" si="4"/>
        <v>28</v>
      </c>
      <c r="G19">
        <f t="shared" si="0"/>
        <v>23</v>
      </c>
      <c r="H19">
        <f t="shared" si="1"/>
        <v>35</v>
      </c>
      <c r="K19">
        <f t="shared" si="2"/>
        <v>45</v>
      </c>
      <c r="L19">
        <f t="shared" si="3"/>
        <v>5</v>
      </c>
    </row>
    <row r="20" spans="5:12" x14ac:dyDescent="0.25">
      <c r="E20">
        <v>6</v>
      </c>
      <c r="F20">
        <f t="shared" si="4"/>
        <v>28</v>
      </c>
      <c r="G20">
        <f t="shared" si="0"/>
        <v>22</v>
      </c>
      <c r="H20">
        <f t="shared" si="1"/>
        <v>34</v>
      </c>
      <c r="K20" s="2">
        <v>0</v>
      </c>
      <c r="L20">
        <f t="shared" si="3"/>
        <v>4.1803278688524594</v>
      </c>
    </row>
    <row r="21" spans="5:12" x14ac:dyDescent="0.25">
      <c r="E21">
        <v>7</v>
      </c>
      <c r="L21">
        <f t="shared" si="3"/>
        <v>3.591549295774648</v>
      </c>
    </row>
    <row r="22" spans="5:12" x14ac:dyDescent="0.25">
      <c r="E22">
        <v>8</v>
      </c>
      <c r="L22">
        <f t="shared" si="3"/>
        <v>3.1481481481481484</v>
      </c>
    </row>
    <row r="23" spans="5:12" x14ac:dyDescent="0.25">
      <c r="E23">
        <v>9</v>
      </c>
      <c r="L23">
        <f t="shared" si="3"/>
        <v>2.802197802197802</v>
      </c>
    </row>
    <row r="24" spans="5:12" x14ac:dyDescent="0.25">
      <c r="E24">
        <v>10</v>
      </c>
      <c r="L24">
        <f t="shared" si="3"/>
        <v>2.5247524752475248</v>
      </c>
    </row>
    <row r="25" spans="5:12" x14ac:dyDescent="0.25">
      <c r="E25">
        <v>11</v>
      </c>
      <c r="L25">
        <f t="shared" si="3"/>
        <v>2.2972972972972974</v>
      </c>
    </row>
    <row r="26" spans="5:12" x14ac:dyDescent="0.25">
      <c r="E26">
        <v>12</v>
      </c>
      <c r="L26">
        <f t="shared" si="3"/>
        <v>2.1074380165289255</v>
      </c>
    </row>
    <row r="27" spans="5:12" x14ac:dyDescent="0.25">
      <c r="E27">
        <v>13</v>
      </c>
      <c r="L27">
        <f t="shared" si="3"/>
        <v>1.9465648854961832</v>
      </c>
    </row>
    <row r="28" spans="5:12" x14ac:dyDescent="0.25">
      <c r="E28">
        <v>14</v>
      </c>
      <c r="L28">
        <f t="shared" si="3"/>
        <v>1.8085106382978724</v>
      </c>
    </row>
    <row r="29" spans="5:12" x14ac:dyDescent="0.25">
      <c r="E29">
        <v>15</v>
      </c>
      <c r="L29">
        <f t="shared" si="3"/>
        <v>1.6887417218543046</v>
      </c>
    </row>
    <row r="30" spans="5:12" x14ac:dyDescent="0.25">
      <c r="E30">
        <v>16</v>
      </c>
      <c r="L30">
        <f t="shared" si="3"/>
        <v>1.5838509316770186</v>
      </c>
    </row>
    <row r="31" spans="5:12" x14ac:dyDescent="0.25">
      <c r="E31">
        <v>17</v>
      </c>
      <c r="L31">
        <f t="shared" si="3"/>
        <v>1.4912280701754386</v>
      </c>
    </row>
    <row r="32" spans="5:12" x14ac:dyDescent="0.25">
      <c r="E32">
        <v>18</v>
      </c>
      <c r="L32">
        <f t="shared" si="3"/>
        <v>1.4088397790055249</v>
      </c>
    </row>
    <row r="33" spans="5:12" x14ac:dyDescent="0.25">
      <c r="E33">
        <v>19</v>
      </c>
      <c r="L33">
        <f t="shared" si="3"/>
        <v>1.3350785340314135</v>
      </c>
    </row>
    <row r="34" spans="5:12" x14ac:dyDescent="0.25">
      <c r="E34">
        <v>20</v>
      </c>
      <c r="L34">
        <f t="shared" si="3"/>
        <v>1.2686567164179106</v>
      </c>
    </row>
  </sheetData>
  <pageMargins left="0.7" right="0.7" top="0.75" bottom="0.75" header="0.3" footer="0.3"/>
  <pageSetup paperSize="9" orientation="portrait" horizont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E12" sqref="E12"/>
    </sheetView>
  </sheetViews>
  <sheetFormatPr defaultRowHeight="15" x14ac:dyDescent="0.25"/>
  <cols>
    <col min="1" max="1" width="11.28515625" bestFit="1" customWidth="1"/>
    <col min="3" max="3" width="10" bestFit="1" customWidth="1"/>
    <col min="4" max="4" width="32.140625" customWidth="1"/>
  </cols>
  <sheetData>
    <row r="1" spans="1:5" x14ac:dyDescent="0.25">
      <c r="B1" t="s">
        <v>26</v>
      </c>
      <c r="C1" t="s">
        <v>27</v>
      </c>
      <c r="D1" t="s">
        <v>35</v>
      </c>
    </row>
    <row r="2" spans="1:5" x14ac:dyDescent="0.25">
      <c r="A2" t="s">
        <v>33</v>
      </c>
      <c r="B2">
        <v>0</v>
      </c>
      <c r="C2" t="s">
        <v>538</v>
      </c>
      <c r="D2" t="s">
        <v>34</v>
      </c>
    </row>
    <row r="3" spans="1:5" x14ac:dyDescent="0.25">
      <c r="A3" t="s">
        <v>28</v>
      </c>
      <c r="B3">
        <v>4</v>
      </c>
      <c r="C3" t="s">
        <v>29</v>
      </c>
      <c r="D3" t="s">
        <v>34</v>
      </c>
    </row>
    <row r="4" spans="1:5" x14ac:dyDescent="0.25">
      <c r="A4" t="s">
        <v>36</v>
      </c>
      <c r="B4" t="s">
        <v>31</v>
      </c>
      <c r="C4" t="s">
        <v>30</v>
      </c>
      <c r="D4" t="s">
        <v>32</v>
      </c>
    </row>
    <row r="5" spans="1:5" x14ac:dyDescent="0.25">
      <c r="B5">
        <v>12</v>
      </c>
      <c r="D5" t="s">
        <v>37</v>
      </c>
    </row>
    <row r="6" spans="1:5" x14ac:dyDescent="0.25">
      <c r="A6" t="s">
        <v>541</v>
      </c>
      <c r="B6">
        <v>16</v>
      </c>
      <c r="C6" t="s">
        <v>539</v>
      </c>
      <c r="D6" t="s">
        <v>540</v>
      </c>
    </row>
    <row r="7" spans="1:5" x14ac:dyDescent="0.25">
      <c r="A7" t="s">
        <v>546</v>
      </c>
      <c r="B7" s="2">
        <v>15</v>
      </c>
      <c r="C7" t="s">
        <v>545</v>
      </c>
      <c r="D7" t="s">
        <v>547</v>
      </c>
    </row>
    <row r="8" spans="1:5" x14ac:dyDescent="0.25">
      <c r="C8" t="s">
        <v>617</v>
      </c>
      <c r="D8" t="s">
        <v>621</v>
      </c>
      <c r="E8" t="s">
        <v>622</v>
      </c>
    </row>
    <row r="9" spans="1:5" x14ac:dyDescent="0.25">
      <c r="C9" t="s">
        <v>618</v>
      </c>
      <c r="D9" t="s">
        <v>621</v>
      </c>
      <c r="E9" t="s">
        <v>623</v>
      </c>
    </row>
    <row r="10" spans="1:5" x14ac:dyDescent="0.25">
      <c r="C10" t="s">
        <v>619</v>
      </c>
      <c r="D10" t="s">
        <v>621</v>
      </c>
      <c r="E10" t="s">
        <v>624</v>
      </c>
    </row>
    <row r="11" spans="1:5" x14ac:dyDescent="0.25">
      <c r="C11" t="s">
        <v>620</v>
      </c>
      <c r="D11" t="s">
        <v>621</v>
      </c>
      <c r="E11" t="s">
        <v>625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1" sqref="F11"/>
    </sheetView>
  </sheetViews>
  <sheetFormatPr defaultRowHeight="15" x14ac:dyDescent="0.25"/>
  <cols>
    <col min="1" max="1" width="14" bestFit="1" customWidth="1"/>
  </cols>
  <sheetData>
    <row r="1" spans="1:7" x14ac:dyDescent="0.25">
      <c r="B1" s="2" t="s">
        <v>548</v>
      </c>
      <c r="E1" t="s">
        <v>569</v>
      </c>
      <c r="G1">
        <f>'EEPROM parse'!A9</f>
        <v>256</v>
      </c>
    </row>
    <row r="2" spans="1:7" x14ac:dyDescent="0.25">
      <c r="A2" t="s">
        <v>570</v>
      </c>
      <c r="B2" t="s">
        <v>557</v>
      </c>
      <c r="C2" t="s">
        <v>558</v>
      </c>
      <c r="E2" s="7"/>
    </row>
    <row r="3" spans="1:7" x14ac:dyDescent="0.25">
      <c r="A3">
        <f>$G$1+B3</f>
        <v>256</v>
      </c>
      <c r="B3">
        <v>0</v>
      </c>
      <c r="C3">
        <v>1</v>
      </c>
      <c r="D3" t="s">
        <v>549</v>
      </c>
      <c r="E3" t="s">
        <v>553</v>
      </c>
      <c r="F3" t="s">
        <v>554</v>
      </c>
    </row>
    <row r="4" spans="1:7" x14ac:dyDescent="0.25">
      <c r="A4">
        <f t="shared" ref="A4:A42" si="0">$G$1+B4</f>
        <v>257</v>
      </c>
      <c r="B4">
        <v>1</v>
      </c>
      <c r="C4">
        <v>1</v>
      </c>
      <c r="D4" t="s">
        <v>550</v>
      </c>
      <c r="E4" t="s">
        <v>553</v>
      </c>
      <c r="F4" t="s">
        <v>555</v>
      </c>
    </row>
    <row r="5" spans="1:7" x14ac:dyDescent="0.25">
      <c r="A5">
        <f t="shared" si="0"/>
        <v>258</v>
      </c>
      <c r="B5">
        <f t="shared" ref="B5:B42" si="1">B4+1</f>
        <v>2</v>
      </c>
      <c r="C5">
        <v>1</v>
      </c>
      <c r="D5" t="s">
        <v>551</v>
      </c>
      <c r="E5" t="s">
        <v>553</v>
      </c>
      <c r="F5">
        <v>1010101</v>
      </c>
      <c r="G5" t="s">
        <v>560</v>
      </c>
    </row>
    <row r="6" spans="1:7" x14ac:dyDescent="0.25">
      <c r="A6">
        <f t="shared" si="0"/>
        <v>259</v>
      </c>
      <c r="B6">
        <f t="shared" si="1"/>
        <v>3</v>
      </c>
      <c r="C6">
        <v>1</v>
      </c>
      <c r="D6" t="s">
        <v>552</v>
      </c>
      <c r="E6" t="s">
        <v>553</v>
      </c>
      <c r="F6" s="7" t="s">
        <v>556</v>
      </c>
      <c r="G6" t="s">
        <v>559</v>
      </c>
    </row>
    <row r="7" spans="1:7" x14ac:dyDescent="0.25">
      <c r="A7">
        <f t="shared" si="0"/>
        <v>260</v>
      </c>
      <c r="B7">
        <f t="shared" si="1"/>
        <v>4</v>
      </c>
      <c r="C7">
        <v>2</v>
      </c>
    </row>
    <row r="8" spans="1:7" x14ac:dyDescent="0.25">
      <c r="A8">
        <f t="shared" si="0"/>
        <v>261</v>
      </c>
      <c r="B8">
        <f t="shared" si="1"/>
        <v>5</v>
      </c>
      <c r="C8">
        <v>2</v>
      </c>
    </row>
    <row r="9" spans="1:7" x14ac:dyDescent="0.25">
      <c r="A9">
        <f t="shared" si="0"/>
        <v>262</v>
      </c>
      <c r="B9">
        <f t="shared" si="1"/>
        <v>6</v>
      </c>
      <c r="C9">
        <v>2</v>
      </c>
    </row>
    <row r="10" spans="1:7" x14ac:dyDescent="0.25">
      <c r="A10">
        <f t="shared" si="0"/>
        <v>263</v>
      </c>
      <c r="B10">
        <f t="shared" si="1"/>
        <v>7</v>
      </c>
      <c r="C10">
        <v>2</v>
      </c>
    </row>
    <row r="11" spans="1:7" x14ac:dyDescent="0.25">
      <c r="A11">
        <f t="shared" si="0"/>
        <v>264</v>
      </c>
      <c r="B11">
        <f t="shared" si="1"/>
        <v>8</v>
      </c>
      <c r="C11">
        <v>3</v>
      </c>
    </row>
    <row r="12" spans="1:7" x14ac:dyDescent="0.25">
      <c r="A12">
        <f t="shared" si="0"/>
        <v>265</v>
      </c>
      <c r="B12">
        <f t="shared" si="1"/>
        <v>9</v>
      </c>
      <c r="C12">
        <v>3</v>
      </c>
    </row>
    <row r="13" spans="1:7" x14ac:dyDescent="0.25">
      <c r="A13">
        <f t="shared" si="0"/>
        <v>266</v>
      </c>
      <c r="B13">
        <f t="shared" si="1"/>
        <v>10</v>
      </c>
      <c r="C13">
        <v>3</v>
      </c>
    </row>
    <row r="14" spans="1:7" x14ac:dyDescent="0.25">
      <c r="A14">
        <f t="shared" si="0"/>
        <v>267</v>
      </c>
      <c r="B14">
        <f t="shared" si="1"/>
        <v>11</v>
      </c>
      <c r="C14">
        <v>3</v>
      </c>
    </row>
    <row r="15" spans="1:7" x14ac:dyDescent="0.25">
      <c r="A15">
        <f t="shared" si="0"/>
        <v>268</v>
      </c>
      <c r="B15">
        <f t="shared" si="1"/>
        <v>12</v>
      </c>
      <c r="C15">
        <v>4</v>
      </c>
    </row>
    <row r="16" spans="1:7" x14ac:dyDescent="0.25">
      <c r="A16">
        <f t="shared" si="0"/>
        <v>269</v>
      </c>
      <c r="B16">
        <f t="shared" si="1"/>
        <v>13</v>
      </c>
      <c r="C16">
        <v>4</v>
      </c>
    </row>
    <row r="17" spans="1:3" x14ac:dyDescent="0.25">
      <c r="A17">
        <f t="shared" si="0"/>
        <v>270</v>
      </c>
      <c r="B17">
        <f t="shared" si="1"/>
        <v>14</v>
      </c>
      <c r="C17">
        <v>4</v>
      </c>
    </row>
    <row r="18" spans="1:3" x14ac:dyDescent="0.25">
      <c r="A18">
        <f t="shared" si="0"/>
        <v>271</v>
      </c>
      <c r="B18">
        <f t="shared" si="1"/>
        <v>15</v>
      </c>
      <c r="C18">
        <v>4</v>
      </c>
    </row>
    <row r="19" spans="1:3" x14ac:dyDescent="0.25">
      <c r="A19">
        <f t="shared" si="0"/>
        <v>272</v>
      </c>
      <c r="B19">
        <f t="shared" si="1"/>
        <v>16</v>
      </c>
      <c r="C19">
        <v>5</v>
      </c>
    </row>
    <row r="20" spans="1:3" x14ac:dyDescent="0.25">
      <c r="A20">
        <f t="shared" si="0"/>
        <v>273</v>
      </c>
      <c r="B20">
        <f t="shared" si="1"/>
        <v>17</v>
      </c>
      <c r="C20">
        <v>5</v>
      </c>
    </row>
    <row r="21" spans="1:3" x14ac:dyDescent="0.25">
      <c r="A21">
        <f t="shared" si="0"/>
        <v>274</v>
      </c>
      <c r="B21">
        <f t="shared" si="1"/>
        <v>18</v>
      </c>
      <c r="C21">
        <v>5</v>
      </c>
    </row>
    <row r="22" spans="1:3" x14ac:dyDescent="0.25">
      <c r="A22">
        <f t="shared" si="0"/>
        <v>275</v>
      </c>
      <c r="B22">
        <f t="shared" si="1"/>
        <v>19</v>
      </c>
      <c r="C22">
        <v>5</v>
      </c>
    </row>
    <row r="23" spans="1:3" x14ac:dyDescent="0.25">
      <c r="A23">
        <f t="shared" si="0"/>
        <v>276</v>
      </c>
      <c r="B23">
        <f t="shared" si="1"/>
        <v>20</v>
      </c>
      <c r="C23">
        <f>C19+1</f>
        <v>6</v>
      </c>
    </row>
    <row r="24" spans="1:3" x14ac:dyDescent="0.25">
      <c r="A24">
        <f t="shared" si="0"/>
        <v>277</v>
      </c>
      <c r="B24">
        <f t="shared" si="1"/>
        <v>21</v>
      </c>
      <c r="C24">
        <f t="shared" ref="C24:C42" si="2">C20+1</f>
        <v>6</v>
      </c>
    </row>
    <row r="25" spans="1:3" x14ac:dyDescent="0.25">
      <c r="A25">
        <f t="shared" si="0"/>
        <v>278</v>
      </c>
      <c r="B25">
        <f t="shared" si="1"/>
        <v>22</v>
      </c>
      <c r="C25">
        <f t="shared" si="2"/>
        <v>6</v>
      </c>
    </row>
    <row r="26" spans="1:3" x14ac:dyDescent="0.25">
      <c r="A26">
        <f t="shared" si="0"/>
        <v>279</v>
      </c>
      <c r="B26">
        <f t="shared" si="1"/>
        <v>23</v>
      </c>
      <c r="C26">
        <f t="shared" si="2"/>
        <v>6</v>
      </c>
    </row>
    <row r="27" spans="1:3" x14ac:dyDescent="0.25">
      <c r="A27">
        <f t="shared" si="0"/>
        <v>280</v>
      </c>
      <c r="B27">
        <f t="shared" si="1"/>
        <v>24</v>
      </c>
      <c r="C27">
        <f t="shared" si="2"/>
        <v>7</v>
      </c>
    </row>
    <row r="28" spans="1:3" x14ac:dyDescent="0.25">
      <c r="A28">
        <f t="shared" si="0"/>
        <v>281</v>
      </c>
      <c r="B28">
        <f t="shared" si="1"/>
        <v>25</v>
      </c>
      <c r="C28">
        <f t="shared" si="2"/>
        <v>7</v>
      </c>
    </row>
    <row r="29" spans="1:3" x14ac:dyDescent="0.25">
      <c r="A29">
        <f t="shared" si="0"/>
        <v>282</v>
      </c>
      <c r="B29">
        <f t="shared" si="1"/>
        <v>26</v>
      </c>
      <c r="C29">
        <f t="shared" si="2"/>
        <v>7</v>
      </c>
    </row>
    <row r="30" spans="1:3" x14ac:dyDescent="0.25">
      <c r="A30">
        <f t="shared" si="0"/>
        <v>283</v>
      </c>
      <c r="B30">
        <f t="shared" si="1"/>
        <v>27</v>
      </c>
      <c r="C30">
        <f t="shared" si="2"/>
        <v>7</v>
      </c>
    </row>
    <row r="31" spans="1:3" x14ac:dyDescent="0.25">
      <c r="A31">
        <f t="shared" si="0"/>
        <v>284</v>
      </c>
      <c r="B31">
        <f t="shared" si="1"/>
        <v>28</v>
      </c>
      <c r="C31">
        <f t="shared" si="2"/>
        <v>8</v>
      </c>
    </row>
    <row r="32" spans="1:3" x14ac:dyDescent="0.25">
      <c r="A32">
        <f t="shared" si="0"/>
        <v>285</v>
      </c>
      <c r="B32">
        <f t="shared" si="1"/>
        <v>29</v>
      </c>
      <c r="C32">
        <f t="shared" si="2"/>
        <v>8</v>
      </c>
    </row>
    <row r="33" spans="1:3" x14ac:dyDescent="0.25">
      <c r="A33">
        <f t="shared" si="0"/>
        <v>286</v>
      </c>
      <c r="B33">
        <f t="shared" si="1"/>
        <v>30</v>
      </c>
      <c r="C33">
        <f t="shared" si="2"/>
        <v>8</v>
      </c>
    </row>
    <row r="34" spans="1:3" x14ac:dyDescent="0.25">
      <c r="A34">
        <f t="shared" si="0"/>
        <v>287</v>
      </c>
      <c r="B34">
        <f t="shared" si="1"/>
        <v>31</v>
      </c>
      <c r="C34">
        <f t="shared" si="2"/>
        <v>8</v>
      </c>
    </row>
    <row r="35" spans="1:3" x14ac:dyDescent="0.25">
      <c r="A35">
        <f t="shared" si="0"/>
        <v>288</v>
      </c>
      <c r="B35">
        <f t="shared" si="1"/>
        <v>32</v>
      </c>
      <c r="C35">
        <f t="shared" si="2"/>
        <v>9</v>
      </c>
    </row>
    <row r="36" spans="1:3" x14ac:dyDescent="0.25">
      <c r="A36">
        <f t="shared" si="0"/>
        <v>289</v>
      </c>
      <c r="B36">
        <f t="shared" si="1"/>
        <v>33</v>
      </c>
      <c r="C36">
        <f t="shared" si="2"/>
        <v>9</v>
      </c>
    </row>
    <row r="37" spans="1:3" x14ac:dyDescent="0.25">
      <c r="A37">
        <f t="shared" si="0"/>
        <v>290</v>
      </c>
      <c r="B37">
        <f t="shared" si="1"/>
        <v>34</v>
      </c>
      <c r="C37">
        <f t="shared" si="2"/>
        <v>9</v>
      </c>
    </row>
    <row r="38" spans="1:3" x14ac:dyDescent="0.25">
      <c r="A38">
        <f t="shared" si="0"/>
        <v>291</v>
      </c>
      <c r="B38">
        <f t="shared" si="1"/>
        <v>35</v>
      </c>
      <c r="C38">
        <f t="shared" si="2"/>
        <v>9</v>
      </c>
    </row>
    <row r="39" spans="1:3" x14ac:dyDescent="0.25">
      <c r="A39">
        <f t="shared" si="0"/>
        <v>292</v>
      </c>
      <c r="B39">
        <f t="shared" si="1"/>
        <v>36</v>
      </c>
      <c r="C39">
        <f t="shared" si="2"/>
        <v>10</v>
      </c>
    </row>
    <row r="40" spans="1:3" x14ac:dyDescent="0.25">
      <c r="A40">
        <f t="shared" si="0"/>
        <v>293</v>
      </c>
      <c r="B40">
        <f t="shared" si="1"/>
        <v>37</v>
      </c>
      <c r="C40">
        <f t="shared" si="2"/>
        <v>10</v>
      </c>
    </row>
    <row r="41" spans="1:3" x14ac:dyDescent="0.25">
      <c r="A41">
        <f t="shared" si="0"/>
        <v>294</v>
      </c>
      <c r="B41">
        <f t="shared" si="1"/>
        <v>38</v>
      </c>
      <c r="C41">
        <f t="shared" si="2"/>
        <v>10</v>
      </c>
    </row>
    <row r="42" spans="1:3" x14ac:dyDescent="0.25">
      <c r="A42">
        <f t="shared" si="0"/>
        <v>295</v>
      </c>
      <c r="B42">
        <f t="shared" si="1"/>
        <v>39</v>
      </c>
      <c r="C42">
        <f t="shared" si="2"/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3" sqref="A13"/>
    </sheetView>
  </sheetViews>
  <sheetFormatPr defaultRowHeight="15" x14ac:dyDescent="0.25"/>
  <cols>
    <col min="1" max="1" width="20.140625" customWidth="1"/>
    <col min="2" max="2" width="31.28515625" bestFit="1" customWidth="1"/>
    <col min="3" max="3" width="19.42578125" customWidth="1"/>
    <col min="4" max="4" width="28.5703125" customWidth="1"/>
  </cols>
  <sheetData>
    <row r="1" spans="1:4" x14ac:dyDescent="0.25">
      <c r="A1" t="s">
        <v>561</v>
      </c>
      <c r="B1" t="s">
        <v>563</v>
      </c>
      <c r="C1" t="s">
        <v>564</v>
      </c>
    </row>
    <row r="2" spans="1:4" x14ac:dyDescent="0.25">
      <c r="A2">
        <v>0</v>
      </c>
      <c r="B2" s="15" t="s">
        <v>566</v>
      </c>
      <c r="C2" s="15" t="s">
        <v>565</v>
      </c>
      <c r="D2" s="16" t="s">
        <v>635</v>
      </c>
    </row>
    <row r="3" spans="1:4" x14ac:dyDescent="0.25">
      <c r="A3" t="s">
        <v>562</v>
      </c>
      <c r="B3" s="15"/>
      <c r="C3" s="15"/>
      <c r="D3" s="16"/>
    </row>
    <row r="4" spans="1:4" x14ac:dyDescent="0.25">
      <c r="A4">
        <v>31</v>
      </c>
      <c r="B4" s="15"/>
      <c r="C4" s="15"/>
      <c r="D4" s="16"/>
    </row>
    <row r="5" spans="1:4" x14ac:dyDescent="0.25">
      <c r="A5">
        <v>21</v>
      </c>
      <c r="B5" s="15" t="s">
        <v>567</v>
      </c>
      <c r="C5" s="15" t="s">
        <v>565</v>
      </c>
      <c r="D5" s="16"/>
    </row>
    <row r="6" spans="1:4" x14ac:dyDescent="0.25">
      <c r="A6" t="s">
        <v>562</v>
      </c>
      <c r="B6" s="15"/>
      <c r="C6" s="15"/>
      <c r="D6" s="16"/>
    </row>
    <row r="7" spans="1:4" x14ac:dyDescent="0.25">
      <c r="A7">
        <v>95</v>
      </c>
      <c r="B7" s="15"/>
      <c r="C7" s="15"/>
      <c r="D7" s="16"/>
    </row>
    <row r="8" spans="1:4" x14ac:dyDescent="0.25">
      <c r="A8" t="s">
        <v>562</v>
      </c>
      <c r="D8" s="16"/>
    </row>
    <row r="9" spans="1:4" x14ac:dyDescent="0.25">
      <c r="A9">
        <v>256</v>
      </c>
      <c r="B9" s="16" t="s">
        <v>568</v>
      </c>
      <c r="C9" s="15" t="s">
        <v>553</v>
      </c>
      <c r="D9" s="16"/>
    </row>
    <row r="10" spans="1:4" x14ac:dyDescent="0.25">
      <c r="A10" t="s">
        <v>562</v>
      </c>
      <c r="B10" s="16"/>
      <c r="C10" s="15"/>
      <c r="D10" s="16"/>
    </row>
    <row r="11" spans="1:4" x14ac:dyDescent="0.25">
      <c r="A11">
        <v>296</v>
      </c>
      <c r="B11" s="16"/>
      <c r="C11" s="15"/>
      <c r="D11" s="16"/>
    </row>
    <row r="12" spans="1:4" x14ac:dyDescent="0.25">
      <c r="D12" s="16"/>
    </row>
    <row r="13" spans="1:4" x14ac:dyDescent="0.25">
      <c r="A13">
        <v>300</v>
      </c>
      <c r="B13" t="s">
        <v>636</v>
      </c>
      <c r="C13" t="s">
        <v>553</v>
      </c>
      <c r="D13" s="16"/>
    </row>
    <row r="14" spans="1:4" x14ac:dyDescent="0.25">
      <c r="D14" s="16"/>
    </row>
    <row r="15" spans="1:4" x14ac:dyDescent="0.25">
      <c r="D15" s="16"/>
    </row>
    <row r="16" spans="1:4" x14ac:dyDescent="0.25">
      <c r="A16">
        <v>511</v>
      </c>
      <c r="D16" s="16"/>
    </row>
  </sheetData>
  <mergeCells count="7">
    <mergeCell ref="D2:D16"/>
    <mergeCell ref="B2:B4"/>
    <mergeCell ref="B5:B7"/>
    <mergeCell ref="C2:C4"/>
    <mergeCell ref="C5:C7"/>
    <mergeCell ref="B9:B11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changelog</vt:lpstr>
      <vt:lpstr>HTTP commands</vt:lpstr>
      <vt:lpstr>LightSense</vt:lpstr>
      <vt:lpstr>Dig Filter lightsense</vt:lpstr>
      <vt:lpstr>LightSense 1901</vt:lpstr>
      <vt:lpstr>RunningTailLight</vt:lpstr>
      <vt:lpstr>PINOUTs</vt:lpstr>
      <vt:lpstr>Alarm_buffer</vt:lpstr>
      <vt:lpstr>EEPROM parse</vt:lpstr>
      <vt:lpstr>NodeMCU</vt:lpstr>
      <vt:lpstr>HTTP_replace function</vt:lpstr>
      <vt:lpstr>TODO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Repcik</cp:lastModifiedBy>
  <dcterms:created xsi:type="dcterms:W3CDTF">2017-10-22T12:40:50Z</dcterms:created>
  <dcterms:modified xsi:type="dcterms:W3CDTF">2020-12-22T19:12:41Z</dcterms:modified>
</cp:coreProperties>
</file>