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5\"/>
    </mc:Choice>
  </mc:AlternateContent>
  <bookViews>
    <workbookView xWindow="0" yWindow="0" windowWidth="28800" windowHeight="12435" activeTab="1"/>
  </bookViews>
  <sheets>
    <sheet name="Assembly_export" sheetId="1" r:id="rId1"/>
    <sheet name="Purchase_export" sheetId="2" r:id="rId2"/>
    <sheet name="64013A1_VK" sheetId="3" r:id="rId3"/>
    <sheet name="Change list" sheetId="4" r:id="rId4"/>
  </sheets>
  <definedNames>
    <definedName name="Partlist_export_v3" localSheetId="0">Assembly_export!$A$1:$D$178</definedName>
    <definedName name="PurchaseBOM_V3_export" localSheetId="2">'64013A1_VK'!$B$1:$J$40</definedName>
    <definedName name="PurchaseBOM_V3_export" localSheetId="1">Purchase_export!$A$1:$I$40</definedName>
  </definedNames>
  <calcPr calcId="152511"/>
</workbook>
</file>

<file path=xl/calcChain.xml><?xml version="1.0" encoding="utf-8"?>
<calcChain xmlns="http://schemas.openxmlformats.org/spreadsheetml/2006/main">
  <c r="C20" i="3" l="1"/>
  <c r="B20" i="2"/>
  <c r="N40" i="3"/>
  <c r="L40" i="3"/>
  <c r="C40" i="3"/>
  <c r="N39" i="3"/>
  <c r="L39" i="3"/>
  <c r="C39" i="3"/>
  <c r="N38" i="3"/>
  <c r="L38" i="3"/>
  <c r="C38" i="3"/>
  <c r="N37" i="3"/>
  <c r="L37" i="3"/>
  <c r="C37" i="3"/>
  <c r="N36" i="3"/>
  <c r="L36" i="3"/>
  <c r="C36" i="3"/>
  <c r="N35" i="3"/>
  <c r="L35" i="3"/>
  <c r="C35" i="3"/>
  <c r="N34" i="3"/>
  <c r="L34" i="3"/>
  <c r="C34" i="3"/>
  <c r="N33" i="3"/>
  <c r="L33" i="3"/>
  <c r="C33" i="3"/>
  <c r="N32" i="3"/>
  <c r="L32" i="3"/>
  <c r="C32" i="3"/>
  <c r="N31" i="3"/>
  <c r="L31" i="3"/>
  <c r="C31" i="3"/>
  <c r="N30" i="3"/>
  <c r="L30" i="3"/>
  <c r="C30" i="3"/>
  <c r="N29" i="3"/>
  <c r="L29" i="3"/>
  <c r="C29" i="3"/>
  <c r="N28" i="3"/>
  <c r="L28" i="3"/>
  <c r="C28" i="3"/>
  <c r="N27" i="3"/>
  <c r="L27" i="3"/>
  <c r="C27" i="3"/>
  <c r="N26" i="3"/>
  <c r="L26" i="3"/>
  <c r="C26" i="3"/>
  <c r="N25" i="3"/>
  <c r="L25" i="3"/>
  <c r="C25" i="3"/>
  <c r="N24" i="3"/>
  <c r="L24" i="3"/>
  <c r="C24" i="3"/>
  <c r="N23" i="3"/>
  <c r="L23" i="3"/>
  <c r="C23" i="3"/>
  <c r="N22" i="3"/>
  <c r="L22" i="3"/>
  <c r="C22" i="3"/>
  <c r="N21" i="3"/>
  <c r="L21" i="3"/>
  <c r="C21" i="3"/>
  <c r="N20" i="3"/>
  <c r="L20" i="3"/>
  <c r="N19" i="3"/>
  <c r="L19" i="3"/>
  <c r="C19" i="3"/>
  <c r="N18" i="3"/>
  <c r="L18" i="3"/>
  <c r="C18" i="3"/>
  <c r="N17" i="3"/>
  <c r="L17" i="3"/>
  <c r="C17" i="3"/>
  <c r="N16" i="3"/>
  <c r="L16" i="3"/>
  <c r="C16" i="3"/>
  <c r="N15" i="3"/>
  <c r="L15" i="3"/>
  <c r="C15" i="3"/>
  <c r="N14" i="3"/>
  <c r="L14" i="3"/>
  <c r="C14" i="3"/>
  <c r="N13" i="3"/>
  <c r="L13" i="3"/>
  <c r="C13" i="3"/>
  <c r="N12" i="3"/>
  <c r="L12" i="3"/>
  <c r="C12" i="3"/>
  <c r="N11" i="3"/>
  <c r="L11" i="3"/>
  <c r="C11" i="3"/>
  <c r="N10" i="3"/>
  <c r="L10" i="3"/>
  <c r="C10" i="3"/>
  <c r="N9" i="3"/>
  <c r="L9" i="3"/>
  <c r="C9" i="3"/>
  <c r="N8" i="3"/>
  <c r="L8" i="3"/>
  <c r="C8" i="3"/>
  <c r="N7" i="3"/>
  <c r="L7" i="3"/>
  <c r="C7" i="3"/>
  <c r="N6" i="3"/>
  <c r="L6" i="3"/>
  <c r="C6" i="3"/>
  <c r="N5" i="3"/>
  <c r="L5" i="3"/>
  <c r="C5" i="3"/>
  <c r="N4" i="3"/>
  <c r="L4" i="3"/>
  <c r="C4" i="3"/>
  <c r="N3" i="3"/>
  <c r="L3" i="3"/>
  <c r="C3" i="3"/>
  <c r="N2" i="3"/>
  <c r="L2" i="3"/>
  <c r="C2" i="3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41" i="3" l="1"/>
  <c r="N42" i="3"/>
  <c r="N44" i="3" s="1"/>
</calcChain>
</file>

<file path=xl/sharedStrings.xml><?xml version="1.0" encoding="utf-8"?>
<sst xmlns="http://schemas.openxmlformats.org/spreadsheetml/2006/main" count="1951" uniqueCount="757">
  <si>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</si>
  <si>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</si>
  <si>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</si>
  <si>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</si>
  <si>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</si>
  <si>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</si>
  <si>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</si>
  <si>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</si>
  <si>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</si>
  <si>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</si>
  <si>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</si>
  <si>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</si>
  <si>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</si>
  <si>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</si>
  <si>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</si>
  <si>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</si>
  <si>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</si>
  <si>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</si>
  <si>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</si>
  <si>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</si>
  <si>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</si>
  <si>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</si>
  <si>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</si>
  <si>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</si>
  <si>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</si>
  <si>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</si>
  <si>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</si>
  <si>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</si>
  <si>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</si>
  <si>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</si>
  <si>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</si>
  <si>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</si>
  <si>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</si>
  <si>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</si>
  <si>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</si>
  <si>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</si>
  <si>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</si>
  <si>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</si>
  <si>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</si>
  <si>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</si>
  <si>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</si>
  <si>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</si>
  <si>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</si>
  <si>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</si>
  <si>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</si>
  <si>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</si>
  <si>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</si>
  <si>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</si>
  <si>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</si>
  <si>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</si>
  <si>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</si>
  <si>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</si>
  <si>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</si>
  <si>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</si>
  <si>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</si>
  <si>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</si>
  <si>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</si>
  <si>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</si>
  <si>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</si>
  <si>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</si>
  <si>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</si>
  <si>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</si>
  <si>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</si>
  <si>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</si>
  <si>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</si>
  <si>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</si>
  <si>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</si>
  <si>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</si>
  <si>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</si>
  <si>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</si>
  <si>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</si>
  <si>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</si>
  <si>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</si>
  <si>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</si>
  <si>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</si>
  <si>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</si>
  <si>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</si>
  <si>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</si>
  <si>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</si>
  <si>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</si>
  <si>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</si>
  <si>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</si>
  <si>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</si>
  <si>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</si>
  <si>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</si>
  <si>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</si>
  <si>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</si>
  <si>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</si>
  <si>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</si>
  <si>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</si>
  <si>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</si>
  <si>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</si>
  <si>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</si>
  <si>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</si>
  <si>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</si>
  <si>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</si>
  <si>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</si>
  <si>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</si>
  <si>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</si>
  <si>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</si>
  <si>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</si>
  <si>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</si>
  <si>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</si>
  <si>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</si>
  <si>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</si>
  <si>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</si>
  <si>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</si>
  <si>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</si>
  <si>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</si>
  <si>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</si>
  <si>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</si>
  <si>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</si>
  <si>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</si>
  <si>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</si>
  <si>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</si>
  <si>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</si>
  <si>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</si>
  <si>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</si>
  <si>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</si>
  <si>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</si>
  <si>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</si>
  <si>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</si>
  <si>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</si>
  <si>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</si>
  <si>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</si>
  <si>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</si>
  <si>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</si>
  <si>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</si>
  <si>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</si>
  <si>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</si>
  <si>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</si>
  <si>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</si>
  <si>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</si>
  <si>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</si>
  <si>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</si>
  <si>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</si>
  <si>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</si>
  <si>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</si>
  <si>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</si>
  <si>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</si>
  <si>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</si>
  <si>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</si>
  <si>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</si>
  <si>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</si>
  <si>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</si>
  <si>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</si>
  <si>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</si>
  <si>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</si>
  <si>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</si>
  <si>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</si>
  <si>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</si>
  <si>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</si>
  <si>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</si>
  <si>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</si>
  <si>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</si>
  <si>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</si>
  <si>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</si>
  <si>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</si>
  <si>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</si>
  <si>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</si>
  <si>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</si>
  <si>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</si>
  <si>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</si>
  <si>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</si>
  <si>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</si>
  <si>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</si>
  <si>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</si>
  <si>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</si>
  <si>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</si>
  <si>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</si>
  <si>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</si>
  <si>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</si>
  <si>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</si>
  <si>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</si>
  <si>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</si>
  <si>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</si>
  <si>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</si>
  <si>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</si>
  <si>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</si>
  <si>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</si>
  <si>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</si>
  <si>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</si>
  <si>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</si>
  <si>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</si>
  <si>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</si>
  <si>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</si>
  <si>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</si>
  <si>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</si>
  <si>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</si>
  <si>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</si>
  <si>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</si>
  <si>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</si>
  <si>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</si>
  <si>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</si>
  <si>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</si>
  <si>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</si>
  <si>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</si>
  <si>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</si>
  <si>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</si>
  <si>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</si>
  <si>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</si>
  <si>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</si>
  <si>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</si>
  <si>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</si>
  <si>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</si>
  <si>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</si>
  <si>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</si>
  <si>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</si>
  <si>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</si>
  <si>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</si>
  <si>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</si>
  <si>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</si>
  <si>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</si>
  <si>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</si>
  <si>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</si>
  <si>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</si>
  <si>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</si>
  <si>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</si>
  <si>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</si>
  <si>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</si>
  <si>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</si>
  <si>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</si>
  <si>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</si>
  <si>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</si>
  <si>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</si>
  <si>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</si>
  <si>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</si>
  <si>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</si>
  <si>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</si>
  <si>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</si>
  <si>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</si>
  <si>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</si>
  <si>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</si>
  <si>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</si>
  <si>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</si>
  <si>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</si>
  <si>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</si>
  <si>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</si>
  <si>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</si>
  <si>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</si>
  <si>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</si>
  <si>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</si>
  <si>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</si>
  <si>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</si>
  <si>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</si>
  <si>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</si>
  <si>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</si>
  <si>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</si>
  <si>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</si>
  <si>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</si>
  <si>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</si>
  <si>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</si>
  <si>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</si>
  <si>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</si>
  <si>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</si>
  <si>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</si>
  <si>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</si>
  <si>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</si>
  <si>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</si>
  <si>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</si>
  <si>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</si>
  <si>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</si>
  <si>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</si>
  <si>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</si>
  <si>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</si>
  <si>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</si>
  <si>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</si>
  <si>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</si>
  <si>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</si>
  <si>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</si>
  <si>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</si>
  <si>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</si>
  <si>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</si>
  <si>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</si>
  <si>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</si>
  <si>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</si>
  <si>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</si>
  <si>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</si>
  <si>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</si>
  <si>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</si>
  <si>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</si>
  <si>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</si>
  <si>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</si>
  <si>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</si>
  <si>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</si>
  <si>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</si>
  <si>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</si>
  <si>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</si>
  <si>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</si>
  <si>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</si>
  <si>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</si>
  <si>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</si>
  <si>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</si>
  <si>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</si>
  <si>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</si>
  <si>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</si>
  <si>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</si>
  <si>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</si>
  <si>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</si>
  <si>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</si>
  <si>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</si>
  <si>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</si>
  <si>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</si>
  <si>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</si>
  <si>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</si>
  <si>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</si>
  <si>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</si>
  <si>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</si>
  <si>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</si>
  <si>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</si>
  <si>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</si>
  <si>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</si>
  <si>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</si>
  <si>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</si>
  <si>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</si>
  <si>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</si>
  <si>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</si>
  <si>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</si>
  <si>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</si>
  <si>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</si>
  <si>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</si>
  <si>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</si>
  <si>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</si>
  <si>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</si>
  <si>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</si>
  <si>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</si>
  <si>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</si>
  <si>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</si>
  <si>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</si>
  <si>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</si>
  <si>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</si>
  <si>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</si>
  <si>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</si>
  <si>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</si>
  <si>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</si>
  <si>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</si>
  <si>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</si>
  <si>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</si>
  <si>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</si>
  <si>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</si>
  <si>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</si>
  <si>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</si>
  <si>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</si>
  <si>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</si>
  <si>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</si>
  <si>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</si>
  <si>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</si>
  <si>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</si>
  <si>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</si>
  <si>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</si>
  <si>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</si>
  <si>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</si>
  <si>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</si>
  <si>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</si>
  <si>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</si>
  <si>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</si>
  <si>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</si>
  <si>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</si>
  <si>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</si>
  <si>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</si>
  <si>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</si>
  <si>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</si>
  <si>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</si>
  <si>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</si>
  <si>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</si>
  <si>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</si>
  <si>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</si>
  <si>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</si>
  <si>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</si>
  <si>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</si>
  <si>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</si>
  <si>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</si>
  <si>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</si>
  <si>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</si>
  <si>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</si>
  <si>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</si>
  <si>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</si>
  <si>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</si>
  <si>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</si>
  <si>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</si>
  <si>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</si>
  <si>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</si>
  <si>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</si>
  <si>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</si>
  <si>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</si>
  <si>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</si>
  <si>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</si>
  <si>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</si>
  <si>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</si>
  <si>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</si>
  <si>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</si>
  <si>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</si>
  <si>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</si>
  <si>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</si>
  <si>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</si>
  <si>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</si>
  <si>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</si>
  <si>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</si>
  <si>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</si>
  <si>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</si>
  <si>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</si>
  <si>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</si>
  <si>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</si>
  <si>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</si>
  <si>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</si>
  <si>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</si>
  <si>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</si>
  <si>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</si>
  <si>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</si>
  <si>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</si>
  <si>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</si>
  <si>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</si>
  <si>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</si>
  <si>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</si>
  <si>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</si>
  <si>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</si>
  <si>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</si>
  <si>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</si>
  <si>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</si>
  <si>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</si>
  <si>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</si>
  <si>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</si>
  <si>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</si>
  <si>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</si>
  <si>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</si>
  <si>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</si>
  <si>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</si>
  <si>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</si>
  <si>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</si>
  <si>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</si>
  <si>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</si>
  <si>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</si>
  <si>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</si>
  <si>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</si>
  <si>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</si>
  <si>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</si>
  <si>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</si>
  <si>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</si>
  <si>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</si>
  <si>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</si>
  <si>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</si>
  <si>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</si>
  <si>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</si>
  <si>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</si>
  <si>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</si>
  <si>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</si>
  <si>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</si>
  <si>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</si>
  <si>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</si>
  <si>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</si>
  <si>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</si>
  <si>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</si>
  <si>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</si>
  <si>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</si>
  <si>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</si>
  <si>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</si>
  <si>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</si>
  <si>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</si>
  <si>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</si>
  <si>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</si>
  <si>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</si>
  <si>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</si>
  <si>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</si>
  <si>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</si>
  <si>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</si>
  <si>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</si>
  <si>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</si>
  <si>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</si>
  <si>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</si>
  <si>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</si>
  <si>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</si>
  <si>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</si>
  <si>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</si>
  <si>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</si>
  <si>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</si>
  <si>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</si>
  <si>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</si>
  <si>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</si>
  <si>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</si>
  <si>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</si>
  <si>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</si>
  <si>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</si>
  <si>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</si>
  <si>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</si>
  <si>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</si>
  <si>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</si>
  <si>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</si>
  <si>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</si>
  <si>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</si>
  <si>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</si>
  <si>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</si>
  <si>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</si>
  <si>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</si>
  <si>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</si>
  <si>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</si>
  <si>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</si>
  <si>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</si>
  <si>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</si>
  <si>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</si>
  <si>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</si>
  <si>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</si>
  <si>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</si>
  <si>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</si>
  <si>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</si>
  <si>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</si>
  <si>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</si>
  <si>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</si>
  <si>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</si>
  <si>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</si>
  <si>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</si>
  <si>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</si>
  <si>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</si>
  <si>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</si>
  <si>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</si>
  <si>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</si>
  <si>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</si>
  <si>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</si>
  <si>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</si>
  <si>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</si>
  <si>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</si>
  <si>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</si>
  <si>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</si>
  <si>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</si>
  <si>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</si>
  <si>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</si>
  <si>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</si>
  <si>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</si>
  <si>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</si>
  <si>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</si>
  <si>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</si>
  <si>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</si>
  <si>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</si>
  <si>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</si>
  <si>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</si>
  <si>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</si>
  <si>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</si>
  <si>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</si>
  <si>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</si>
  <si>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</si>
  <si>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</si>
  <si>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</si>
  <si>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</si>
  <si>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</si>
  <si>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</si>
  <si>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</si>
  <si>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</si>
  <si>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</si>
  <si>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</si>
  <si>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</si>
  <si>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</si>
  <si>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</si>
  <si>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</si>
  <si>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</si>
  <si>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</si>
  <si>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</si>
  <si>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</si>
  <si>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</si>
  <si>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</si>
  <si>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</si>
  <si>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</si>
  <si>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</si>
  <si>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</si>
  <si>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</si>
  <si>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</si>
  <si>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</si>
  <si>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</si>
  <si>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</si>
  <si>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</si>
  <si>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</si>
  <si>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</si>
  <si>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</si>
  <si>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</si>
  <si>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</si>
  <si>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</si>
  <si>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</si>
  <si>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</si>
  <si>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</si>
  <si>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</si>
  <si>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</si>
  <si>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</si>
  <si>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</si>
  <si>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</si>
  <si>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</si>
  <si>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</si>
  <si>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</si>
  <si>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</si>
  <si>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</si>
  <si>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</si>
  <si>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</si>
  <si>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</si>
  <si>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</si>
  <si>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</si>
  <si>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</si>
  <si>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</si>
  <si>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</si>
  <si>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</si>
  <si>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</si>
  <si>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</si>
  <si>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</si>
  <si>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</si>
  <si>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</si>
  <si>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</si>
  <si>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</si>
  <si>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</si>
  <si>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</si>
  <si>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</si>
  <si>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</si>
  <si>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</si>
  <si>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</si>
  <si>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</si>
  <si>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</si>
  <si>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</si>
  <si>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</si>
  <si>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</si>
  <si>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</si>
  <si>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</si>
  <si>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</si>
  <si>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</si>
  <si>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</si>
  <si>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</si>
  <si>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</si>
  <si>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</si>
  <si>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</si>
  <si>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</si>
  <si>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</si>
  <si>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Qty'52</t>
  </si>
  <si>
    <t>$52</t>
  </si>
  <si>
    <t>_$52</t>
  </si>
  <si>
    <t>Available</t>
  </si>
  <si>
    <t>MOQ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</si>
  <si>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</si>
  <si>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</si>
  <si>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</si>
  <si>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</si>
  <si>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</si>
  <si>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</si>
  <si>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</si>
  <si>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</si>
  <si>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</si>
  <si>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</si>
  <si>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</si>
  <si>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</si>
  <si>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</si>
  <si>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</si>
  <si>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</si>
  <si>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</si>
  <si>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</si>
  <si>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</si>
  <si>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</si>
  <si>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</si>
  <si>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</si>
  <si>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t xml:space="preserve">Thick Film Resistors - SMD Thick Film Resistors - SMD CRGCQ 0603 2K2 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 xml:space="preserve"> SMD Resistor</t>
    </r>
  </si>
  <si>
    <t>541-2815-1-ND</t>
  </si>
  <si>
    <r>
      <t>RES SMD 2.2K OHM</t>
    </r>
    <r>
      <rPr>
        <b/>
        <sz val="10"/>
        <color rgb="FFFF0000"/>
        <rFont val="Arial"/>
        <family val="2"/>
      </rPr>
      <t xml:space="preserve"> 5%</t>
    </r>
    <r>
      <rPr>
        <sz val="10"/>
        <color rgb="FF000000"/>
        <rFont val="Arial"/>
        <family val="2"/>
      </rPr>
      <t xml:space="preserve"> 1/4W 0603</t>
    </r>
  </si>
  <si>
    <r>
      <t>The description in column"K"  refers to "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5%</t>
    </r>
    <r>
      <rPr>
        <sz val="10"/>
        <color rgb="FF000000"/>
        <rFont val="Arial"/>
        <family val="2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</si>
  <si>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</si>
  <si>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</si>
  <si>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</si>
  <si>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</si>
  <si>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</si>
  <si>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</si>
  <si>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</si>
  <si>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</si>
  <si>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</si>
  <si>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</si>
  <si>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</si>
  <si>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</si>
  <si>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</si>
  <si>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</si>
  <si>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</si>
  <si>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</si>
  <si>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</si>
  <si>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</si>
  <si>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</si>
  <si>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</si>
  <si>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</si>
  <si>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</si>
  <si>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</si>
  <si>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</si>
  <si>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</si>
  <si>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</si>
  <si>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</si>
  <si>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</si>
  <si>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</si>
  <si>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</si>
  <si>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</si>
  <si>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</si>
  <si>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</si>
  <si>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</si>
  <si>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</si>
  <si>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</si>
  <si>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</si>
  <si>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</si>
  <si>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</si>
  <si>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</si>
  <si>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</si>
  <si>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</si>
  <si>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</si>
  <si>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</si>
  <si>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</si>
  <si>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</si>
  <si>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</si>
  <si>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</si>
  <si>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</si>
  <si>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</si>
  <si>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</si>
  <si>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</si>
  <si>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</si>
  <si>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</si>
  <si>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1904-1010-1-ND</t>
  </si>
  <si>
    <t>Espressif Inc</t>
  </si>
  <si>
    <t>SMD MODULE, ESP32-D0WDQ6, 32MBIT</t>
  </si>
  <si>
    <r>
      <t xml:space="preserve">MOSFET MOSFET P-Ch PowerTrench Specified </t>
    </r>
    <r>
      <rPr>
        <b/>
        <sz val="10"/>
        <color rgb="FFFF0000"/>
        <rFont val="Arial"/>
        <family val="2"/>
      </rPr>
      <t>1.8V</t>
    </r>
  </si>
  <si>
    <t>FDN306PCT-ND</t>
  </si>
  <si>
    <r>
      <t xml:space="preserve">MOSFET P-CH 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 xml:space="preserve"> 2.6A SSOT3</t>
    </r>
  </si>
  <si>
    <r>
      <t>The description in column"K"  refers to "</t>
    </r>
    <r>
      <rPr>
        <b/>
        <sz val="10"/>
        <color rgb="FFFF0000"/>
        <rFont val="Arial"/>
        <family val="2"/>
      </rPr>
      <t>1.8V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</si>
  <si>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</si>
  <si>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</si>
  <si>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</si>
  <si>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</si>
  <si>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</si>
  <si>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</si>
  <si>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</si>
  <si>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</si>
  <si>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</si>
  <si>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</si>
  <si>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</si>
  <si>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</si>
  <si>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</si>
  <si>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</si>
  <si>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</si>
  <si>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</si>
  <si>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</si>
  <si>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</si>
  <si>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</si>
  <si>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</si>
  <si>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</si>
  <si>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</si>
  <si>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</si>
  <si>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</si>
  <si>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</si>
  <si>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</si>
  <si>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</si>
  <si>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Sub-Total</t>
  </si>
  <si>
    <t>Production Loss</t>
  </si>
  <si>
    <t>Supplier Shipping Cost</t>
  </si>
  <si>
    <t>PARTS TOTAL</t>
  </si>
  <si>
    <t>DNI -(was 100n)</t>
  </si>
  <si>
    <t>30 (was 31)</t>
  </si>
  <si>
    <r>
      <t xml:space="preserve">C1, C3, C4, C5, C9, C12, C13, C15, C16, C18, </t>
    </r>
    <r>
      <rPr>
        <strike/>
        <sz val="10"/>
        <color theme="5" tint="-0.24994659260841701"/>
        <rFont val="Arial"/>
        <family val="2"/>
      </rPr>
      <t>C19</t>
    </r>
    <r>
      <rPr>
        <sz val="10"/>
        <color rgb="FF000000"/>
        <rFont val="Arial"/>
        <family val="2"/>
      </rPr>
      <t>, C21, C22, C23, C27, C28, C31, C32, C38, C40, C42, C43, C44, C45, C46, C47, C48, C49, C50, C51, C52</t>
    </r>
  </si>
  <si>
    <t>SC70</t>
  </si>
  <si>
    <t>V3.2</t>
  </si>
  <si>
    <t>original version</t>
  </si>
  <si>
    <t>V4.1</t>
  </si>
  <si>
    <t>C19 changed to DNI</t>
  </si>
  <si>
    <t>D1,D2,D4,D6 package fixed to SC70 (was SOT23)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</si>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</sst>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trike/>
      <sz val="10"/>
      <color theme="5" tint="-0.2499465926084170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5" fillId="0" borderId="2" xfId="0" applyNumberFormat="1" applyFont="1" applyBorder="1"/>
    <xf numFmtId="164" fontId="5" fillId="4" borderId="2" xfId="0" applyNumberFormat="1" applyFont="1" applyFill="1" applyBorder="1"/>
    <xf numFmtId="0" fontId="5" fillId="0" borderId="2" xfId="0" quotePrefix="1" applyFont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2" xfId="0" quotePrefix="1" applyFont="1" applyFill="1" applyBorder="1"/>
    <xf numFmtId="0" fontId="6" fillId="5" borderId="2" xfId="0" applyFont="1" applyFill="1" applyBorder="1" applyAlignment="1">
      <alignment horizontal="left"/>
    </xf>
    <xf numFmtId="164" fontId="5" fillId="5" borderId="2" xfId="0" applyNumberFormat="1" applyFont="1" applyFill="1" applyBorder="1"/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11" fillId="4" borderId="2" xfId="0" applyNumberFormat="1" applyFont="1" applyFill="1" applyBorder="1"/>
    <xf numFmtId="0" fontId="13" fillId="6" borderId="0" xfId="0" applyFont="1" applyFill="1" applyAlignment="1">
      <alignment horizontal="left"/>
    </xf>
    <xf numFmtId="0" fontId="14" fillId="6" borderId="0" xfId="0" applyFont="1" applyFill="1" applyAlignment="1"/>
    <xf numFmtId="0" fontId="0" fillId="6" borderId="0" xfId="0" applyFont="1" applyFill="1"/>
    <xf numFmtId="0" fontId="5" fillId="6" borderId="2" xfId="0" applyFont="1" applyFill="1" applyBorder="1"/>
    <xf numFmtId="0" fontId="15" fillId="6" borderId="2" xfId="0" applyFont="1" applyFill="1" applyBorder="1"/>
    <xf numFmtId="0" fontId="15" fillId="0" borderId="2" xfId="0" applyFont="1" applyBorder="1"/>
    <xf numFmtId="0" fontId="17" fillId="7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0" borderId="0" xfId="0" applyFont="1" applyAlignment="1"/>
    <xf numFmtId="0" fontId="5" fillId="7" borderId="2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9" fillId="0" borderId="3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4" borderId="4" xfId="0" applyFont="1" applyFill="1" applyBorder="1" applyAlignment="1">
      <alignment horizontal="left"/>
    </xf>
    <xf numFmtId="0" fontId="9" fillId="0" borderId="5" xfId="0" applyFont="1" applyBorder="1"/>
    <xf numFmtId="0" fontId="14" fillId="0" borderId="0" xfId="0" applyFont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N28" sqref="N28"/>
    </sheetView>
  </sheetViews>
  <sheetFormatPr defaultColWidth="14.42578125" defaultRowHeight="15" customHeight="1" x14ac:dyDescent="0.25"/>
  <cols>
    <col min="1" max="1" width="6.85546875" customWidth="1"/>
    <col min="2" max="2" width="28" customWidth="1"/>
    <col min="3" max="3" width="24" customWidth="1"/>
    <col min="4" max="4" width="13.5703125" customWidth="1"/>
    <col min="5" max="6" width="12.5703125" customWidth="1"/>
    <col min="7" max="7" width="9.140625" customWidth="1"/>
    <col min="8" max="11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 spans="1:7" x14ac:dyDescent="0.25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 spans="1:7" x14ac:dyDescent="0.25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 spans="1:7" x14ac:dyDescent="0.25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 spans="1:7" x14ac:dyDescent="0.25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 spans="1:7" x14ac:dyDescent="0.25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 spans="1:7" x14ac:dyDescent="0.25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 spans="1:7" x14ac:dyDescent="0.25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 spans="1:7" x14ac:dyDescent="0.25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 spans="1:7" x14ac:dyDescent="0.25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 spans="1:7" x14ac:dyDescent="0.25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 spans="1:7" x14ac:dyDescent="0.25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 spans="1:7" x14ac:dyDescent="0.25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 spans="1:7" x14ac:dyDescent="0.25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 spans="1:7" x14ac:dyDescent="0.25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 spans="1:7" x14ac:dyDescent="0.25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 spans="1:7" x14ac:dyDescent="0.25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 spans="1:7" x14ac:dyDescent="0.25">
      <c r="A20" s="29" t="s">
        <v>68</v>
      </c>
      <c r="B20" s="29" t="s">
        <v>747</v>
      </c>
      <c r="C20" s="29" t="s">
        <v>9</v>
      </c>
      <c r="D20" s="29" t="s">
        <v>65</v>
      </c>
      <c r="E20" s="29" t="s">
        <v>69</v>
      </c>
      <c r="F20" s="29" t="s">
        <v>67</v>
      </c>
      <c r="G20" s="29" t="s">
        <v>13</v>
      </c>
    </row>
    <row r="21" spans="1:7" x14ac:dyDescent="0.25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 spans="1:7" x14ac:dyDescent="0.25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 spans="1:7" x14ac:dyDescent="0.25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 spans="1:7" x14ac:dyDescent="0.25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 spans="1:7" x14ac:dyDescent="0.25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 spans="1:7" x14ac:dyDescent="0.25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 spans="1:7" x14ac:dyDescent="0.25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 spans="1:7" x14ac:dyDescent="0.25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 spans="1:7" x14ac:dyDescent="0.25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 spans="1:7" x14ac:dyDescent="0.25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 spans="1:7" x14ac:dyDescent="0.25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 spans="1:7" x14ac:dyDescent="0.25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 spans="1:7" x14ac:dyDescent="0.25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 spans="1:7" x14ac:dyDescent="0.25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 spans="1:7" x14ac:dyDescent="0.25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 spans="1:7" x14ac:dyDescent="0.25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 spans="1:7" x14ac:dyDescent="0.25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 spans="1:7" x14ac:dyDescent="0.25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 spans="1:7" x14ac:dyDescent="0.25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 spans="1:7" x14ac:dyDescent="0.25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 spans="1:7" x14ac:dyDescent="0.25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 spans="1:7" x14ac:dyDescent="0.25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 spans="1:7" x14ac:dyDescent="0.25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 spans="1:7" x14ac:dyDescent="0.25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 spans="1:7" x14ac:dyDescent="0.25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 spans="1:7" x14ac:dyDescent="0.25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 spans="1:7" x14ac:dyDescent="0.25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 spans="1:7" x14ac:dyDescent="0.25">
      <c r="A48" s="2" t="s">
        <v>138</v>
      </c>
      <c r="B48" s="2" t="s">
        <v>139</v>
      </c>
      <c r="C48" s="35" t="s">
        <v>750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 spans="1:7" x14ac:dyDescent="0.25">
      <c r="A49" s="2" t="s">
        <v>143</v>
      </c>
      <c r="B49" s="2" t="s">
        <v>139</v>
      </c>
      <c r="C49" s="35" t="s">
        <v>750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 spans="1:7" x14ac:dyDescent="0.25">
      <c r="A50" s="2" t="s">
        <v>146</v>
      </c>
      <c r="B50" s="2" t="s">
        <v>139</v>
      </c>
      <c r="C50" s="35" t="s">
        <v>750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 spans="1:7" x14ac:dyDescent="0.25">
      <c r="A51" s="2" t="s">
        <v>149</v>
      </c>
      <c r="B51" s="2" t="s">
        <v>139</v>
      </c>
      <c r="C51" s="35" t="s">
        <v>750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 spans="1:7" x14ac:dyDescent="0.25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 spans="1:7" x14ac:dyDescent="0.25">
      <c r="A53" s="2" t="s">
        <v>157</v>
      </c>
      <c r="B53" s="2"/>
      <c r="C53" s="2">
        <v>603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 spans="1:7" x14ac:dyDescent="0.25">
      <c r="A54" s="2" t="s">
        <v>160</v>
      </c>
      <c r="B54" s="2"/>
      <c r="C54" s="2">
        <v>603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 spans="1:7" x14ac:dyDescent="0.25">
      <c r="A55" s="2" t="s">
        <v>163</v>
      </c>
      <c r="B55" s="2"/>
      <c r="C55" s="2">
        <v>603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 spans="1:7" x14ac:dyDescent="0.25">
      <c r="A56" s="2" t="s">
        <v>166</v>
      </c>
      <c r="B56" s="2"/>
      <c r="C56" s="2">
        <v>603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 spans="1:7" x14ac:dyDescent="0.25">
      <c r="A57" s="2" t="s">
        <v>168</v>
      </c>
      <c r="B57" s="2"/>
      <c r="C57" s="2">
        <v>603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 spans="1:7" x14ac:dyDescent="0.25">
      <c r="A58" s="2" t="s">
        <v>171</v>
      </c>
      <c r="B58" s="2"/>
      <c r="C58" s="2">
        <v>603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 spans="1:7" x14ac:dyDescent="0.25">
      <c r="A59" s="2" t="s">
        <v>173</v>
      </c>
      <c r="B59" s="2"/>
      <c r="C59" s="2">
        <v>603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 spans="1:7" x14ac:dyDescent="0.25">
      <c r="A60" s="2" t="s">
        <v>176</v>
      </c>
      <c r="B60" s="2"/>
      <c r="C60" s="2">
        <v>603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 spans="1:7" x14ac:dyDescent="0.25">
      <c r="A61" s="2" t="s">
        <v>178</v>
      </c>
      <c r="B61" s="2"/>
      <c r="C61" s="2">
        <v>603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 spans="1:7" x14ac:dyDescent="0.25">
      <c r="A62" s="2" t="s">
        <v>181</v>
      </c>
      <c r="B62" s="2"/>
      <c r="C62" s="2">
        <v>603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 spans="1:7" x14ac:dyDescent="0.25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 spans="1:7" x14ac:dyDescent="0.25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 spans="1:11" x14ac:dyDescent="0.25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 spans="1:11" x14ac:dyDescent="0.25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 spans="1:11" x14ac:dyDescent="0.25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 spans="1:11" x14ac:dyDescent="0.25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 spans="1:11" x14ac:dyDescent="0.25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 spans="1:11" x14ac:dyDescent="0.25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 spans="1:11" x14ac:dyDescent="0.25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71.659750000000003</v>
      </c>
      <c r="G71" s="2" t="s">
        <v>13</v>
      </c>
      <c r="H71" s="4"/>
      <c r="I71" s="4"/>
      <c r="J71" s="4"/>
      <c r="K71" s="4"/>
    </row>
    <row r="72" spans="1:11" x14ac:dyDescent="0.25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 spans="1:11" x14ac:dyDescent="0.25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 spans="1:11" x14ac:dyDescent="0.25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 spans="1:11" x14ac:dyDescent="0.25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 spans="1:11" x14ac:dyDescent="0.25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 spans="1:11" x14ac:dyDescent="0.25">
      <c r="A77" s="2" t="s">
        <v>238</v>
      </c>
      <c r="B77" s="2">
        <v>1140084168</v>
      </c>
      <c r="C77" s="2">
        <v>1140084168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 spans="1:11" x14ac:dyDescent="0.25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 spans="1:11" x14ac:dyDescent="0.25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 spans="1:11" x14ac:dyDescent="0.25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 spans="1:7" x14ac:dyDescent="0.25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 spans="1:7" x14ac:dyDescent="0.25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 spans="1:7" x14ac:dyDescent="0.25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 spans="1:7" x14ac:dyDescent="0.25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 spans="1:7" x14ac:dyDescent="0.25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 spans="1:7" x14ac:dyDescent="0.25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 spans="1:7" x14ac:dyDescent="0.25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 spans="1:7" x14ac:dyDescent="0.25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 spans="1:7" x14ac:dyDescent="0.25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 spans="1:7" x14ac:dyDescent="0.25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 spans="1:7" x14ac:dyDescent="0.25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 spans="1:7" x14ac:dyDescent="0.25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 spans="1:7" x14ac:dyDescent="0.25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 spans="1:7" x14ac:dyDescent="0.25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 spans="1:7" x14ac:dyDescent="0.25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 spans="1:7" x14ac:dyDescent="0.25">
      <c r="A96" s="2" t="s">
        <v>294</v>
      </c>
      <c r="B96" s="2">
        <v>100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 spans="1:7" x14ac:dyDescent="0.25">
      <c r="A97" s="2" t="s">
        <v>297</v>
      </c>
      <c r="B97" s="2">
        <v>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 spans="1:7" x14ac:dyDescent="0.25">
      <c r="A98" s="2" t="s">
        <v>299</v>
      </c>
      <c r="B98" s="2">
        <v>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 spans="1:7" x14ac:dyDescent="0.25">
      <c r="A99" s="2" t="s">
        <v>302</v>
      </c>
      <c r="B99" s="2">
        <v>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 spans="1:7" x14ac:dyDescent="0.25">
      <c r="A100" s="2" t="s">
        <v>304</v>
      </c>
      <c r="B100" s="2">
        <v>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 spans="1:7" x14ac:dyDescent="0.25">
      <c r="A101" s="2" t="s">
        <v>307</v>
      </c>
      <c r="B101" s="2">
        <v>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 spans="1:7" x14ac:dyDescent="0.25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 spans="1:7" x14ac:dyDescent="0.25">
      <c r="A103" s="2" t="s">
        <v>314</v>
      </c>
      <c r="B103" s="2">
        <v>100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 spans="1:7" x14ac:dyDescent="0.25">
      <c r="A104" s="2" t="s">
        <v>316</v>
      </c>
      <c r="B104" s="2">
        <v>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 spans="1:7" x14ac:dyDescent="0.25">
      <c r="A105" s="2" t="s">
        <v>319</v>
      </c>
      <c r="B105" s="2">
        <v>100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 spans="1:7" x14ac:dyDescent="0.25">
      <c r="A106" s="2" t="s">
        <v>322</v>
      </c>
      <c r="B106" s="2">
        <v>100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 spans="1:7" x14ac:dyDescent="0.25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 spans="1:7" x14ac:dyDescent="0.25">
      <c r="A108" s="2" t="s">
        <v>328</v>
      </c>
      <c r="B108" s="2">
        <v>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 spans="1:7" x14ac:dyDescent="0.25">
      <c r="A109" s="2" t="s">
        <v>330</v>
      </c>
      <c r="B109" s="2">
        <v>47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 spans="1:7" x14ac:dyDescent="0.25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 spans="1:7" x14ac:dyDescent="0.25">
      <c r="A111" s="2" t="s">
        <v>335</v>
      </c>
      <c r="B111" s="2">
        <v>100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 spans="1:7" x14ac:dyDescent="0.25">
      <c r="A112" s="2" t="s">
        <v>338</v>
      </c>
      <c r="B112" s="2">
        <v>47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 spans="1:7" x14ac:dyDescent="0.25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 spans="1:7" x14ac:dyDescent="0.25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 spans="1:7" x14ac:dyDescent="0.25">
      <c r="A115" s="2" t="s">
        <v>347</v>
      </c>
      <c r="B115" s="2">
        <v>100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 spans="1:7" x14ac:dyDescent="0.25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 spans="1:7" x14ac:dyDescent="0.25">
      <c r="A117" s="2" t="s">
        <v>353</v>
      </c>
      <c r="B117" s="2">
        <v>10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 spans="1:7" x14ac:dyDescent="0.25">
      <c r="A118" s="2" t="s">
        <v>356</v>
      </c>
      <c r="B118" s="2">
        <v>10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 spans="1:7" x14ac:dyDescent="0.25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 spans="1:7" x14ac:dyDescent="0.25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 spans="1:7" x14ac:dyDescent="0.25">
      <c r="A121" s="2" t="s">
        <v>366</v>
      </c>
      <c r="B121" s="2">
        <v>47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 spans="1:7" x14ac:dyDescent="0.25">
      <c r="A122" s="2" t="s">
        <v>369</v>
      </c>
      <c r="B122" s="2">
        <v>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 spans="1:7" x14ac:dyDescent="0.25">
      <c r="A123" s="2" t="s">
        <v>372</v>
      </c>
      <c r="B123" s="2">
        <v>330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 spans="1:7" x14ac:dyDescent="0.25">
      <c r="A124" s="2" t="s">
        <v>373</v>
      </c>
      <c r="B124" s="2">
        <v>330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 spans="1:7" x14ac:dyDescent="0.25">
      <c r="A125" s="2" t="s">
        <v>375</v>
      </c>
      <c r="B125" s="2">
        <v>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 spans="1:7" x14ac:dyDescent="0.25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 spans="1:7" x14ac:dyDescent="0.25">
      <c r="A127" s="2" t="s">
        <v>380</v>
      </c>
      <c r="B127" s="2">
        <v>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 spans="1:7" x14ac:dyDescent="0.25">
      <c r="A128" s="2" t="s">
        <v>383</v>
      </c>
      <c r="B128" s="2">
        <v>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 spans="1:7" x14ac:dyDescent="0.25">
      <c r="A129" s="2" t="s">
        <v>385</v>
      </c>
      <c r="B129" s="2">
        <v>47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 spans="1:7" x14ac:dyDescent="0.25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 spans="1:7" x14ac:dyDescent="0.25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 spans="1:7" x14ac:dyDescent="0.25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 spans="1:7" x14ac:dyDescent="0.25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 spans="1:7" x14ac:dyDescent="0.25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 spans="1:7" x14ac:dyDescent="0.25">
      <c r="A135" s="2" t="s">
        <v>402</v>
      </c>
      <c r="B135" s="2">
        <v>47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 spans="1:7" x14ac:dyDescent="0.25">
      <c r="A136" s="2" t="s">
        <v>404</v>
      </c>
      <c r="B136" s="2">
        <v>47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 spans="1:7" x14ac:dyDescent="0.25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 spans="1:7" x14ac:dyDescent="0.25">
      <c r="A138" s="2" t="s">
        <v>409</v>
      </c>
      <c r="B138" s="2">
        <v>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 spans="1:7" x14ac:dyDescent="0.25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 spans="1:7" x14ac:dyDescent="0.25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 spans="1:7" x14ac:dyDescent="0.25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 spans="1:7" x14ac:dyDescent="0.25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 spans="1:7" x14ac:dyDescent="0.25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 spans="1:7" x14ac:dyDescent="0.25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 spans="1:7" x14ac:dyDescent="0.25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 spans="1:7" x14ac:dyDescent="0.25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 spans="1:7" x14ac:dyDescent="0.25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 spans="1:7" x14ac:dyDescent="0.25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 spans="1:7" x14ac:dyDescent="0.25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 spans="1:7" x14ac:dyDescent="0.25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 spans="1:7" x14ac:dyDescent="0.25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 spans="1:7" x14ac:dyDescent="0.25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 spans="1:7" x14ac:dyDescent="0.25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 spans="1:7" x14ac:dyDescent="0.25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 spans="1:7" x14ac:dyDescent="0.25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 spans="1:7" x14ac:dyDescent="0.25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 spans="1:7" x14ac:dyDescent="0.25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 spans="1:7" x14ac:dyDescent="0.25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 spans="1:7" x14ac:dyDescent="0.25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 spans="1:7" x14ac:dyDescent="0.25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 spans="1:7" x14ac:dyDescent="0.25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 spans="1:7" x14ac:dyDescent="0.25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 spans="1:7" x14ac:dyDescent="0.25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 spans="1:7" x14ac:dyDescent="0.25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 spans="1:7" x14ac:dyDescent="0.25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 spans="1:7" x14ac:dyDescent="0.25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 spans="1:7" x14ac:dyDescent="0.25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 spans="1:7" x14ac:dyDescent="0.25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 spans="1:7" x14ac:dyDescent="0.25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 spans="1:7" x14ac:dyDescent="0.25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 spans="1:7" x14ac:dyDescent="0.25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 spans="1:7" x14ac:dyDescent="0.25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 spans="1:7" x14ac:dyDescent="0.25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 spans="1:7" x14ac:dyDescent="0.25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 spans="1:7" x14ac:dyDescent="0.25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 spans="1:7" x14ac:dyDescent="0.25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 spans="1:7" x14ac:dyDescent="0.25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 spans="1:7" x14ac:dyDescent="0.25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G37" sqref="G37"/>
    </sheetView>
  </sheetViews>
  <sheetFormatPr defaultColWidth="14.42578125" defaultRowHeight="15" customHeight="1" x14ac:dyDescent="0.25"/>
  <cols>
    <col min="1" max="1" width="13.28515625" customWidth="1"/>
    <col min="2" max="4" width="22" customWidth="1"/>
    <col min="5" max="6" width="28" customWidth="1"/>
    <col min="7" max="7" width="22" customWidth="1"/>
    <col min="8" max="8" width="28.7109375" customWidth="1"/>
    <col min="9" max="9" width="66.7109375" customWidth="1"/>
    <col min="10" max="10" width="125.140625" customWidth="1"/>
    <col min="11" max="11" width="8.7109375" customWidth="1"/>
  </cols>
  <sheetData>
    <row r="1" spans="1:11" x14ac:dyDescent="0.25">
      <c r="A1" s="5" t="s">
        <v>502</v>
      </c>
      <c r="B1" s="5" t="s">
        <v>503</v>
      </c>
      <c r="C1" s="5" t="s">
        <v>504</v>
      </c>
      <c r="D1" s="5" t="s">
        <v>505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 spans="1:11" x14ac:dyDescent="0.25">
      <c r="A2" s="4">
        <v>1</v>
      </c>
      <c r="B2" s="4">
        <f t="shared" ref="B2:B40" si="0">A2*52</f>
        <v>52</v>
      </c>
      <c r="C2" s="2">
        <v>53</v>
      </c>
      <c r="D2" s="4" t="s">
        <v>510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 spans="1:11" x14ac:dyDescent="0.25">
      <c r="A3">
        <v>10</v>
      </c>
      <c r="B3" s="4">
        <f t="shared" si="0"/>
        <v>520</v>
      </c>
      <c r="C3" s="2">
        <v>530</v>
      </c>
      <c r="D3" s="2" t="s">
        <v>513</v>
      </c>
      <c r="E3" s="2"/>
      <c r="F3" s="6" t="s">
        <v>514</v>
      </c>
      <c r="G3" s="2" t="s">
        <v>515</v>
      </c>
      <c r="H3" s="2">
        <v>603</v>
      </c>
      <c r="I3" t="s">
        <v>516</v>
      </c>
      <c r="J3" s="6" t="s">
        <v>517</v>
      </c>
    </row>
    <row r="4" spans="1:11" x14ac:dyDescent="0.25">
      <c r="A4">
        <v>12</v>
      </c>
      <c r="B4" s="4">
        <f t="shared" si="0"/>
        <v>624</v>
      </c>
      <c r="C4" s="2">
        <v>1000</v>
      </c>
      <c r="D4" s="2" t="s">
        <v>513</v>
      </c>
      <c r="E4" s="2">
        <v>0</v>
      </c>
      <c r="F4" s="6" t="s">
        <v>518</v>
      </c>
      <c r="G4" s="45" t="s">
        <v>519</v>
      </c>
      <c r="H4" s="2" t="s">
        <v>288</v>
      </c>
      <c r="I4" t="s">
        <v>520</v>
      </c>
      <c r="J4" s="6" t="s">
        <v>521</v>
      </c>
    </row>
    <row r="5" spans="1:11" x14ac:dyDescent="0.25">
      <c r="A5">
        <v>1</v>
      </c>
      <c r="B5" s="4">
        <f t="shared" si="0"/>
        <v>52</v>
      </c>
      <c r="C5" s="2">
        <v>53</v>
      </c>
      <c r="D5" s="2" t="s">
        <v>510</v>
      </c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 spans="1:11" x14ac:dyDescent="0.25">
      <c r="A6">
        <v>2</v>
      </c>
      <c r="B6" s="4">
        <f t="shared" si="0"/>
        <v>104</v>
      </c>
      <c r="C6" s="2">
        <v>114</v>
      </c>
      <c r="D6" s="2" t="s">
        <v>513</v>
      </c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 spans="1:11" x14ac:dyDescent="0.25">
      <c r="A7">
        <v>2</v>
      </c>
      <c r="B7" s="4">
        <f t="shared" si="0"/>
        <v>104</v>
      </c>
      <c r="C7" s="2">
        <v>108</v>
      </c>
      <c r="D7" s="2" t="s">
        <v>510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 spans="1:11" x14ac:dyDescent="0.25">
      <c r="A8">
        <v>3</v>
      </c>
      <c r="B8" s="4">
        <f t="shared" si="0"/>
        <v>156</v>
      </c>
      <c r="C8" s="2">
        <v>160</v>
      </c>
      <c r="D8" s="2" t="s">
        <v>510</v>
      </c>
      <c r="E8" s="2" t="s">
        <v>242</v>
      </c>
      <c r="F8" s="6" t="s">
        <v>532</v>
      </c>
      <c r="G8" s="2">
        <v>61300411121</v>
      </c>
      <c r="H8" s="2" t="s">
        <v>243</v>
      </c>
      <c r="I8" t="s">
        <v>533</v>
      </c>
      <c r="J8" s="6" t="s">
        <v>534</v>
      </c>
    </row>
    <row r="9" spans="1:11" x14ac:dyDescent="0.25">
      <c r="A9">
        <v>2</v>
      </c>
      <c r="B9" s="4">
        <f t="shared" si="0"/>
        <v>104</v>
      </c>
      <c r="C9" s="2">
        <v>114</v>
      </c>
      <c r="D9" s="2" t="s">
        <v>513</v>
      </c>
      <c r="E9" s="2">
        <v>10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 spans="1:11" x14ac:dyDescent="0.25">
      <c r="A10">
        <v>26</v>
      </c>
      <c r="B10" s="4">
        <f t="shared" si="0"/>
        <v>1352</v>
      </c>
      <c r="C10" s="2">
        <v>1370</v>
      </c>
      <c r="D10" s="2" t="s">
        <v>513</v>
      </c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 spans="1:11" x14ac:dyDescent="0.25">
      <c r="A11">
        <v>2</v>
      </c>
      <c r="B11" s="4">
        <f t="shared" si="0"/>
        <v>104</v>
      </c>
      <c r="C11" s="2">
        <v>114</v>
      </c>
      <c r="D11" s="2" t="s">
        <v>513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 spans="1:11" x14ac:dyDescent="0.25">
      <c r="A12">
        <v>10</v>
      </c>
      <c r="B12" s="4">
        <f t="shared" si="0"/>
        <v>520</v>
      </c>
      <c r="C12" s="2">
        <v>530</v>
      </c>
      <c r="D12" s="2" t="s">
        <v>513</v>
      </c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 spans="1:11" x14ac:dyDescent="0.25">
      <c r="A13">
        <v>4</v>
      </c>
      <c r="B13" s="4">
        <f t="shared" si="0"/>
        <v>208</v>
      </c>
      <c r="C13" s="2">
        <v>218</v>
      </c>
      <c r="D13" s="2" t="s">
        <v>513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 spans="1:11" x14ac:dyDescent="0.25">
      <c r="A14">
        <v>2</v>
      </c>
      <c r="B14" s="4">
        <f t="shared" si="0"/>
        <v>104</v>
      </c>
      <c r="C14" s="2">
        <v>114</v>
      </c>
      <c r="D14" s="2" t="s">
        <v>513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 spans="1:11" x14ac:dyDescent="0.25">
      <c r="A15">
        <v>1</v>
      </c>
      <c r="B15" s="4">
        <f t="shared" si="0"/>
        <v>52</v>
      </c>
      <c r="C15" s="2">
        <v>55</v>
      </c>
      <c r="D15" s="2" t="s">
        <v>513</v>
      </c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 spans="1:11" x14ac:dyDescent="0.25">
      <c r="A16">
        <v>6</v>
      </c>
      <c r="B16" s="4">
        <f t="shared" si="0"/>
        <v>312</v>
      </c>
      <c r="C16" s="2">
        <v>322</v>
      </c>
      <c r="D16" s="2" t="s">
        <v>513</v>
      </c>
      <c r="E16" s="2">
        <v>47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 spans="1:10" x14ac:dyDescent="0.25">
      <c r="A17">
        <v>1</v>
      </c>
      <c r="B17" s="4">
        <f t="shared" si="0"/>
        <v>52</v>
      </c>
      <c r="C17" s="2">
        <v>55</v>
      </c>
      <c r="D17" s="2" t="s">
        <v>513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 spans="1:10" x14ac:dyDescent="0.25">
      <c r="A18">
        <v>6</v>
      </c>
      <c r="B18" s="4">
        <f t="shared" si="0"/>
        <v>312</v>
      </c>
      <c r="C18" s="2">
        <v>500</v>
      </c>
      <c r="D18" s="2" t="s">
        <v>513</v>
      </c>
      <c r="E18" s="2">
        <v>100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 spans="1:10" x14ac:dyDescent="0.25">
      <c r="A19">
        <v>4</v>
      </c>
      <c r="B19" s="4">
        <f t="shared" si="0"/>
        <v>208</v>
      </c>
      <c r="C19" s="2">
        <v>218</v>
      </c>
      <c r="D19" s="2" t="s">
        <v>513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 spans="1:10" x14ac:dyDescent="0.25">
      <c r="A20" s="30" t="s">
        <v>748</v>
      </c>
      <c r="B20" s="31">
        <f>30*52</f>
        <v>1560</v>
      </c>
      <c r="C20" s="2">
        <v>1650</v>
      </c>
      <c r="D20" s="2" t="s">
        <v>513</v>
      </c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 spans="1:10" x14ac:dyDescent="0.25">
      <c r="A21">
        <v>1</v>
      </c>
      <c r="B21" s="4">
        <f t="shared" si="0"/>
        <v>52</v>
      </c>
      <c r="C21" s="2">
        <v>53</v>
      </c>
      <c r="D21" s="2" t="s">
        <v>513</v>
      </c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 spans="1:10" x14ac:dyDescent="0.25">
      <c r="A22">
        <v>2</v>
      </c>
      <c r="B22" s="4">
        <f t="shared" si="0"/>
        <v>104</v>
      </c>
      <c r="C22" s="2">
        <v>114</v>
      </c>
      <c r="D22" s="2" t="s">
        <v>513</v>
      </c>
      <c r="E22" s="2">
        <v>330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 spans="1:10" x14ac:dyDescent="0.25">
      <c r="A23">
        <v>1</v>
      </c>
      <c r="B23" s="4">
        <f t="shared" si="0"/>
        <v>52</v>
      </c>
      <c r="C23" s="2">
        <v>52</v>
      </c>
      <c r="D23" s="2" t="s">
        <v>513</v>
      </c>
      <c r="E23" s="2">
        <v>1140084168</v>
      </c>
      <c r="F23" s="6" t="s">
        <v>578</v>
      </c>
      <c r="G23" s="2">
        <v>1140084168</v>
      </c>
      <c r="H23" s="2">
        <v>1140084168</v>
      </c>
      <c r="I23" t="s">
        <v>238</v>
      </c>
      <c r="J23" s="6" t="s">
        <v>579</v>
      </c>
    </row>
    <row r="24" spans="1:10" x14ac:dyDescent="0.25">
      <c r="A24">
        <v>3</v>
      </c>
      <c r="B24" s="4">
        <f t="shared" si="0"/>
        <v>156</v>
      </c>
      <c r="C24" s="7">
        <v>157</v>
      </c>
      <c r="D24" s="2" t="s">
        <v>513</v>
      </c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 spans="1:10" x14ac:dyDescent="0.25">
      <c r="A25">
        <v>2</v>
      </c>
      <c r="B25" s="4">
        <f t="shared" si="0"/>
        <v>104</v>
      </c>
      <c r="C25" s="7">
        <v>108</v>
      </c>
      <c r="D25" s="2" t="s">
        <v>513</v>
      </c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 spans="1:10" x14ac:dyDescent="0.25">
      <c r="A26">
        <v>10</v>
      </c>
      <c r="B26" s="4">
        <f t="shared" si="0"/>
        <v>520</v>
      </c>
      <c r="C26" s="7">
        <v>521</v>
      </c>
      <c r="D26" s="2" t="s">
        <v>513</v>
      </c>
      <c r="E26" s="2" t="s">
        <v>468</v>
      </c>
      <c r="F26" s="6" t="s">
        <v>532</v>
      </c>
      <c r="G26" s="2">
        <v>61200621621</v>
      </c>
      <c r="H26" s="2" t="s">
        <v>469</v>
      </c>
      <c r="I26" t="s">
        <v>587</v>
      </c>
      <c r="J26" s="6" t="s">
        <v>588</v>
      </c>
    </row>
    <row r="27" spans="1:10" x14ac:dyDescent="0.25">
      <c r="A27">
        <v>1</v>
      </c>
      <c r="B27" s="4">
        <f t="shared" si="0"/>
        <v>52</v>
      </c>
      <c r="C27" s="7">
        <v>53</v>
      </c>
      <c r="D27" s="2" t="s">
        <v>513</v>
      </c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 spans="1:10" x14ac:dyDescent="0.25">
      <c r="A28">
        <v>1</v>
      </c>
      <c r="B28" s="4">
        <f t="shared" si="0"/>
        <v>52</v>
      </c>
      <c r="C28" s="7">
        <v>52</v>
      </c>
      <c r="D28" s="2" t="s">
        <v>513</v>
      </c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 spans="1:10" x14ac:dyDescent="0.25">
      <c r="A29">
        <v>11</v>
      </c>
      <c r="B29" s="4">
        <f t="shared" si="0"/>
        <v>572</v>
      </c>
      <c r="C29" s="7">
        <v>580</v>
      </c>
      <c r="D29" s="2" t="s">
        <v>513</v>
      </c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 spans="1:10" x14ac:dyDescent="0.25">
      <c r="A30">
        <v>1</v>
      </c>
      <c r="B30" s="4">
        <f t="shared" si="0"/>
        <v>52</v>
      </c>
      <c r="C30" s="7">
        <v>53</v>
      </c>
      <c r="D30" s="2" t="s">
        <v>510</v>
      </c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 spans="1:10" x14ac:dyDescent="0.25">
      <c r="A31">
        <v>1</v>
      </c>
      <c r="B31" s="4">
        <f t="shared" si="0"/>
        <v>52</v>
      </c>
      <c r="C31" s="7">
        <v>53</v>
      </c>
      <c r="D31" s="2" t="s">
        <v>513</v>
      </c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 spans="1:10" x14ac:dyDescent="0.25">
      <c r="A32">
        <v>1</v>
      </c>
      <c r="B32" s="4">
        <f t="shared" si="0"/>
        <v>52</v>
      </c>
      <c r="C32" s="7">
        <v>53</v>
      </c>
      <c r="D32" s="2" t="s">
        <v>513</v>
      </c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 spans="1:10" x14ac:dyDescent="0.25">
      <c r="A33">
        <v>1</v>
      </c>
      <c r="B33" s="4">
        <f t="shared" si="0"/>
        <v>52</v>
      </c>
      <c r="C33" s="7">
        <v>53</v>
      </c>
      <c r="D33" s="2" t="s">
        <v>510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 spans="1:10" x14ac:dyDescent="0.25">
      <c r="A34">
        <v>4</v>
      </c>
      <c r="B34" s="4">
        <f t="shared" si="0"/>
        <v>208</v>
      </c>
      <c r="C34" s="7">
        <v>215</v>
      </c>
      <c r="D34" s="2" t="s">
        <v>513</v>
      </c>
      <c r="E34" s="2" t="s">
        <v>139</v>
      </c>
      <c r="F34" s="6" t="s">
        <v>606</v>
      </c>
      <c r="G34" s="2" t="s">
        <v>607</v>
      </c>
      <c r="H34" s="36" t="s">
        <v>750</v>
      </c>
      <c r="I34" t="s">
        <v>608</v>
      </c>
      <c r="J34" s="6" t="s">
        <v>609</v>
      </c>
    </row>
    <row r="35" spans="1:10" x14ac:dyDescent="0.25">
      <c r="A35">
        <v>1</v>
      </c>
      <c r="B35" s="4">
        <f t="shared" si="0"/>
        <v>52</v>
      </c>
      <c r="C35" s="7">
        <v>52</v>
      </c>
      <c r="D35" s="2" t="s">
        <v>510</v>
      </c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 spans="1:10" x14ac:dyDescent="0.25">
      <c r="A36">
        <v>2</v>
      </c>
      <c r="B36" s="4">
        <f t="shared" si="0"/>
        <v>104</v>
      </c>
      <c r="C36" s="7">
        <v>105</v>
      </c>
      <c r="D36" s="2" t="s">
        <v>513</v>
      </c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 spans="1:10" x14ac:dyDescent="0.25">
      <c r="A37">
        <v>1</v>
      </c>
      <c r="B37" s="4">
        <f t="shared" si="0"/>
        <v>52</v>
      </c>
      <c r="C37" s="7">
        <v>53</v>
      </c>
      <c r="D37" s="2" t="s">
        <v>513</v>
      </c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 spans="1:10" x14ac:dyDescent="0.25">
      <c r="A38">
        <v>1</v>
      </c>
      <c r="B38" s="4">
        <f t="shared" si="0"/>
        <v>52</v>
      </c>
      <c r="C38" s="7">
        <v>53</v>
      </c>
      <c r="D38" s="2" t="s">
        <v>510</v>
      </c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 spans="1:10" x14ac:dyDescent="0.25">
      <c r="A39">
        <v>2</v>
      </c>
      <c r="B39" s="4">
        <f t="shared" si="0"/>
        <v>104</v>
      </c>
      <c r="C39" s="7">
        <v>105</v>
      </c>
      <c r="D39" s="2" t="s">
        <v>513</v>
      </c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 spans="1:10" x14ac:dyDescent="0.25">
      <c r="A40">
        <v>1</v>
      </c>
      <c r="B40" s="4">
        <f t="shared" si="0"/>
        <v>52</v>
      </c>
      <c r="C40" s="7">
        <v>53</v>
      </c>
      <c r="D40" s="2" t="s">
        <v>513</v>
      </c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 spans="1:10" x14ac:dyDescent="0.25">
      <c r="B41" s="4"/>
      <c r="C41" s="2"/>
      <c r="D41" s="2"/>
      <c r="E41" s="2"/>
      <c r="F41" s="2"/>
      <c r="G41" s="2"/>
      <c r="H41" s="2"/>
    </row>
    <row r="42" spans="1:10" x14ac:dyDescent="0.25">
      <c r="B42" s="4"/>
      <c r="C42" s="2"/>
      <c r="D42" s="2"/>
      <c r="E42" s="2"/>
      <c r="F42" s="2"/>
      <c r="G42" s="2"/>
      <c r="H42" s="2"/>
    </row>
    <row r="43" spans="1:10" x14ac:dyDescent="0.25">
      <c r="B43" s="4"/>
      <c r="C43" s="2"/>
      <c r="D43" s="2"/>
      <c r="E43" s="2"/>
      <c r="F43" s="2"/>
      <c r="G43" s="2"/>
      <c r="H43" s="2"/>
    </row>
    <row r="44" spans="1:10" x14ac:dyDescent="0.25">
      <c r="B44" s="4"/>
      <c r="C44" s="2"/>
      <c r="D44" s="2"/>
      <c r="E44" s="2"/>
      <c r="F44" s="4"/>
      <c r="G44" s="2"/>
      <c r="H44" s="2"/>
    </row>
    <row r="45" spans="1:10" x14ac:dyDescent="0.25">
      <c r="B45" s="4"/>
      <c r="C45" s="2"/>
      <c r="D45" s="2"/>
      <c r="E45" s="2"/>
      <c r="F45" s="2"/>
      <c r="G45" s="2"/>
      <c r="H45" s="2"/>
    </row>
    <row r="46" spans="1:10" x14ac:dyDescent="0.25">
      <c r="B46" s="4"/>
      <c r="C46" s="2"/>
      <c r="D46" s="2"/>
      <c r="E46" s="2"/>
      <c r="F46" s="2"/>
      <c r="G46" s="2"/>
      <c r="H46" s="2"/>
    </row>
    <row r="47" spans="1:10" x14ac:dyDescent="0.25">
      <c r="B47" s="4"/>
      <c r="C47" s="2"/>
      <c r="D47" s="2"/>
      <c r="E47" s="2"/>
      <c r="F47" s="2"/>
      <c r="G47" s="2"/>
      <c r="H47" s="2"/>
    </row>
    <row r="48" spans="1:10" x14ac:dyDescent="0.25">
      <c r="B48" s="4"/>
      <c r="C48" s="2"/>
      <c r="D48" s="2"/>
      <c r="E48" s="2"/>
      <c r="F48" s="2"/>
      <c r="G48" s="2"/>
      <c r="H48" s="2"/>
    </row>
    <row r="49" spans="2:8" x14ac:dyDescent="0.25">
      <c r="B49" s="4"/>
      <c r="C49" s="2"/>
      <c r="D49" s="2"/>
      <c r="E49" s="2"/>
      <c r="F49" s="2"/>
      <c r="G49" s="2"/>
      <c r="H49" s="2"/>
    </row>
    <row r="50" spans="2:8" x14ac:dyDescent="0.25">
      <c r="B50" s="4"/>
      <c r="C50" s="2"/>
      <c r="D50" s="2"/>
      <c r="E50" s="2"/>
      <c r="F50" s="2"/>
      <c r="G50" s="2"/>
      <c r="H50" s="2"/>
    </row>
    <row r="51" spans="2:8" x14ac:dyDescent="0.25">
      <c r="B51" s="4"/>
      <c r="C51" s="2"/>
      <c r="D51" s="2"/>
      <c r="E51" s="2"/>
      <c r="F51" s="2"/>
      <c r="G51" s="2"/>
      <c r="H51" s="2"/>
    </row>
    <row r="52" spans="2:8" x14ac:dyDescent="0.25">
      <c r="B52" s="4"/>
      <c r="C52" s="2"/>
      <c r="D52" s="2"/>
      <c r="E52" s="2"/>
      <c r="F52" s="2"/>
      <c r="G52" s="2"/>
      <c r="H52" s="2"/>
    </row>
    <row r="53" spans="2:8" x14ac:dyDescent="0.25">
      <c r="B53" s="4"/>
      <c r="C53" s="2"/>
      <c r="D53" s="2"/>
      <c r="E53" s="2"/>
      <c r="F53" s="2"/>
      <c r="G53" s="2"/>
      <c r="H53" s="2"/>
    </row>
    <row r="54" spans="2:8" x14ac:dyDescent="0.25">
      <c r="B54" s="4"/>
      <c r="C54" s="2"/>
      <c r="D54" s="2"/>
      <c r="E54" s="2"/>
      <c r="F54" s="2"/>
      <c r="G54" s="2"/>
      <c r="H54" s="2"/>
    </row>
    <row r="55" spans="2:8" x14ac:dyDescent="0.25">
      <c r="B55" s="4"/>
      <c r="C55" s="2"/>
      <c r="D55" s="2"/>
      <c r="E55" s="2"/>
      <c r="F55" s="2"/>
      <c r="G55" s="2"/>
      <c r="H55" s="2"/>
    </row>
    <row r="56" spans="2:8" x14ac:dyDescent="0.25">
      <c r="B56" s="4"/>
      <c r="C56" s="2"/>
      <c r="D56" s="2"/>
      <c r="E56" s="2"/>
      <c r="F56" s="2"/>
      <c r="G56" s="2"/>
      <c r="H56" s="2"/>
    </row>
    <row r="57" spans="2:8" x14ac:dyDescent="0.25">
      <c r="B57" s="4"/>
      <c r="C57" s="2"/>
      <c r="D57" s="2"/>
      <c r="E57" s="2"/>
      <c r="F57" s="2"/>
      <c r="G57" s="2"/>
      <c r="H57" s="2"/>
    </row>
    <row r="58" spans="2:8" x14ac:dyDescent="0.25">
      <c r="B58" s="4"/>
      <c r="C58" s="2"/>
      <c r="D58" s="2"/>
      <c r="E58" s="2"/>
      <c r="F58" s="2"/>
      <c r="G58" s="2"/>
      <c r="H58" s="2"/>
    </row>
    <row r="59" spans="2:8" x14ac:dyDescent="0.25">
      <c r="B59" s="4"/>
      <c r="C59" s="2"/>
      <c r="D59" s="2"/>
      <c r="E59" s="2"/>
      <c r="F59" s="2"/>
      <c r="G59" s="2"/>
      <c r="H59" s="2"/>
    </row>
    <row r="60" spans="2:8" x14ac:dyDescent="0.25">
      <c r="B60" s="4"/>
      <c r="C60" s="2"/>
      <c r="D60" s="2"/>
      <c r="E60" s="2"/>
      <c r="F60" s="2"/>
      <c r="G60" s="2"/>
      <c r="H60" s="2"/>
    </row>
    <row r="61" spans="2:8" x14ac:dyDescent="0.25">
      <c r="B61" s="4"/>
      <c r="C61" s="2"/>
      <c r="D61" s="2"/>
      <c r="E61" s="2"/>
      <c r="F61" s="2"/>
      <c r="G61" s="2"/>
      <c r="H61" s="2"/>
    </row>
    <row r="62" spans="2:8" x14ac:dyDescent="0.25">
      <c r="B62" s="4"/>
      <c r="C62" s="2"/>
      <c r="D62" s="2"/>
      <c r="E62" s="2"/>
      <c r="F62" s="2"/>
      <c r="G62" s="2"/>
      <c r="H62" s="2"/>
    </row>
    <row r="63" spans="2:8" x14ac:dyDescent="0.25">
      <c r="B63" s="4"/>
      <c r="C63" s="2"/>
      <c r="D63" s="2"/>
      <c r="E63" s="2"/>
      <c r="F63" s="2"/>
      <c r="G63" s="2"/>
      <c r="H63" s="2"/>
    </row>
    <row r="64" spans="2:8" x14ac:dyDescent="0.25">
      <c r="B64" s="4"/>
      <c r="C64" s="2"/>
      <c r="D64" s="2"/>
      <c r="E64" s="2"/>
      <c r="F64" s="2"/>
      <c r="G64" s="2"/>
      <c r="H64" s="2"/>
    </row>
    <row r="65" spans="2:8" x14ac:dyDescent="0.25">
      <c r="B65" s="4"/>
      <c r="C65" s="2"/>
      <c r="D65" s="2"/>
      <c r="E65" s="2"/>
      <c r="F65" s="2"/>
      <c r="G65" s="2"/>
      <c r="H65" s="2"/>
    </row>
    <row r="66" spans="2:8" x14ac:dyDescent="0.25">
      <c r="B66" s="4"/>
      <c r="C66" s="2"/>
      <c r="D66" s="2"/>
      <c r="E66" s="2"/>
      <c r="F66" s="2"/>
      <c r="G66" s="2"/>
      <c r="H66" s="2"/>
    </row>
    <row r="67" spans="2:8" x14ac:dyDescent="0.25">
      <c r="B67" s="4"/>
      <c r="C67" s="2"/>
      <c r="D67" s="2"/>
      <c r="E67" s="2"/>
      <c r="F67" s="2"/>
      <c r="G67" s="2"/>
      <c r="H67" s="2"/>
    </row>
    <row r="68" spans="2:8" x14ac:dyDescent="0.25">
      <c r="B68" s="4"/>
      <c r="C68" s="2"/>
      <c r="D68" s="2"/>
      <c r="E68" s="2"/>
      <c r="F68" s="2"/>
      <c r="G68" s="2"/>
      <c r="H68" s="2"/>
    </row>
    <row r="69" spans="2:8" x14ac:dyDescent="0.25">
      <c r="B69" s="4"/>
      <c r="C69" s="2"/>
      <c r="D69" s="2"/>
      <c r="E69" s="2"/>
      <c r="F69" s="2"/>
      <c r="G69" s="2"/>
      <c r="H69" s="2"/>
    </row>
    <row r="70" spans="2:8" x14ac:dyDescent="0.25">
      <c r="B70" s="4"/>
      <c r="C70" s="2"/>
      <c r="D70" s="2"/>
      <c r="E70" s="2"/>
      <c r="F70" s="2"/>
      <c r="G70" s="2"/>
      <c r="H70" s="2"/>
    </row>
    <row r="71" spans="2:8" x14ac:dyDescent="0.25">
      <c r="B71" s="4"/>
      <c r="C71" s="2"/>
      <c r="D71" s="2"/>
      <c r="E71" s="2"/>
      <c r="F71" s="2"/>
      <c r="G71" s="2"/>
      <c r="H71" s="2"/>
    </row>
    <row r="72" spans="2:8" x14ac:dyDescent="0.25">
      <c r="B72" s="4"/>
      <c r="C72" s="2"/>
      <c r="D72" s="2"/>
      <c r="E72" s="2"/>
      <c r="F72" s="2"/>
      <c r="G72" s="2"/>
      <c r="H72" s="2"/>
    </row>
    <row r="73" spans="2:8" x14ac:dyDescent="0.25">
      <c r="B73" s="4"/>
      <c r="C73" s="2"/>
      <c r="D73" s="2"/>
      <c r="E73" s="2"/>
      <c r="F73" s="2"/>
      <c r="G73" s="2"/>
      <c r="H73" s="2"/>
    </row>
    <row r="74" spans="2:8" x14ac:dyDescent="0.25">
      <c r="B74" s="4"/>
      <c r="C74" s="2"/>
      <c r="D74" s="2"/>
      <c r="E74" s="2"/>
      <c r="F74" s="2"/>
      <c r="G74" s="2"/>
      <c r="H74" s="2"/>
    </row>
    <row r="75" spans="2:8" x14ac:dyDescent="0.25">
      <c r="B75" s="4"/>
      <c r="C75" s="2"/>
      <c r="D75" s="2"/>
      <c r="E75" s="2"/>
      <c r="F75" s="2"/>
      <c r="G75" s="2"/>
      <c r="H75" s="2"/>
    </row>
    <row r="76" spans="2:8" x14ac:dyDescent="0.25">
      <c r="B76" s="4"/>
      <c r="C76" s="2"/>
      <c r="D76" s="2"/>
      <c r="E76" s="2"/>
      <c r="F76" s="2"/>
      <c r="G76" s="2"/>
      <c r="H76" s="2"/>
    </row>
    <row r="77" spans="2:8" x14ac:dyDescent="0.25">
      <c r="B77" s="4"/>
      <c r="C77" s="2"/>
      <c r="D77" s="2"/>
      <c r="E77" s="2"/>
      <c r="F77" s="2"/>
      <c r="G77" s="2"/>
      <c r="H77" s="2"/>
    </row>
    <row r="78" spans="2:8" x14ac:dyDescent="0.25">
      <c r="B78" s="4"/>
      <c r="C78" s="2"/>
      <c r="D78" s="2"/>
      <c r="E78" s="2"/>
      <c r="F78" s="2"/>
      <c r="G78" s="2"/>
      <c r="H78" s="2"/>
    </row>
    <row r="79" spans="2:8" x14ac:dyDescent="0.25">
      <c r="B79" s="4"/>
      <c r="C79" s="2"/>
      <c r="D79" s="2"/>
      <c r="E79" s="2"/>
      <c r="F79" s="2"/>
      <c r="G79" s="2"/>
      <c r="H79" s="2"/>
    </row>
    <row r="80" spans="2:8" x14ac:dyDescent="0.25">
      <c r="B80" s="4"/>
      <c r="C80" s="2"/>
      <c r="D80" s="2"/>
      <c r="E80" s="2"/>
      <c r="F80" s="2"/>
      <c r="G80" s="2"/>
      <c r="H80" s="2"/>
    </row>
    <row r="81" spans="2:8" x14ac:dyDescent="0.25">
      <c r="B81" s="4"/>
      <c r="C81" s="2"/>
      <c r="D81" s="2"/>
      <c r="E81" s="2"/>
      <c r="F81" s="2"/>
      <c r="G81" s="2"/>
      <c r="H81" s="2"/>
    </row>
    <row r="82" spans="2:8" x14ac:dyDescent="0.25">
      <c r="B82" s="4"/>
      <c r="C82" s="2"/>
      <c r="D82" s="2"/>
      <c r="E82" s="2"/>
      <c r="F82" s="2"/>
      <c r="G82" s="2"/>
      <c r="H82" s="2"/>
    </row>
    <row r="83" spans="2:8" x14ac:dyDescent="0.25">
      <c r="B83" s="4"/>
      <c r="C83" s="2"/>
      <c r="D83" s="2"/>
      <c r="E83" s="2"/>
      <c r="F83" s="2"/>
      <c r="G83" s="2"/>
      <c r="H83" s="2"/>
    </row>
    <row r="84" spans="2:8" x14ac:dyDescent="0.25">
      <c r="B84" s="4"/>
      <c r="C84" s="2"/>
      <c r="D84" s="2"/>
      <c r="E84" s="2"/>
      <c r="F84" s="2"/>
      <c r="G84" s="2"/>
      <c r="H84" s="2"/>
    </row>
    <row r="85" spans="2:8" x14ac:dyDescent="0.25">
      <c r="B85" s="4"/>
      <c r="C85" s="2"/>
      <c r="D85" s="2"/>
      <c r="E85" s="2"/>
      <c r="F85" s="2"/>
      <c r="G85" s="2"/>
      <c r="H85" s="2"/>
    </row>
    <row r="86" spans="2:8" x14ac:dyDescent="0.25">
      <c r="B86" s="4"/>
      <c r="C86" s="2"/>
      <c r="D86" s="2"/>
      <c r="E86" s="2"/>
      <c r="F86" s="2"/>
      <c r="G86" s="2"/>
      <c r="H86" s="2"/>
    </row>
    <row r="87" spans="2:8" x14ac:dyDescent="0.25">
      <c r="B87" s="4"/>
      <c r="C87" s="2"/>
      <c r="D87" s="2"/>
      <c r="E87" s="2"/>
      <c r="F87" s="2"/>
      <c r="G87" s="2"/>
      <c r="H87" s="2"/>
    </row>
    <row r="88" spans="2:8" x14ac:dyDescent="0.25">
      <c r="B88" s="4"/>
      <c r="C88" s="2"/>
      <c r="D88" s="2"/>
      <c r="E88" s="2"/>
      <c r="F88" s="2"/>
      <c r="G88" s="2"/>
      <c r="H88" s="2"/>
    </row>
    <row r="89" spans="2:8" x14ac:dyDescent="0.25">
      <c r="B89" s="4"/>
      <c r="C89" s="2"/>
      <c r="D89" s="2"/>
      <c r="E89" s="2"/>
      <c r="F89" s="2"/>
      <c r="G89" s="2"/>
      <c r="H89" s="2"/>
    </row>
    <row r="90" spans="2:8" x14ac:dyDescent="0.25">
      <c r="B90" s="4"/>
      <c r="C90" s="2"/>
      <c r="D90" s="2"/>
      <c r="E90" s="2"/>
      <c r="F90" s="2"/>
      <c r="G90" s="2"/>
      <c r="H90" s="2"/>
    </row>
    <row r="91" spans="2:8" x14ac:dyDescent="0.25">
      <c r="B91" s="4"/>
      <c r="C91" s="2"/>
      <c r="D91" s="2"/>
      <c r="E91" s="2"/>
      <c r="F91" s="2"/>
      <c r="G91" s="2"/>
      <c r="H91" s="2"/>
    </row>
    <row r="92" spans="2:8" x14ac:dyDescent="0.25">
      <c r="B92" s="4"/>
      <c r="C92" s="2"/>
      <c r="D92" s="2"/>
      <c r="E92" s="2"/>
      <c r="F92" s="2"/>
      <c r="G92" s="2"/>
      <c r="H92" s="2"/>
    </row>
    <row r="93" spans="2:8" x14ac:dyDescent="0.25">
      <c r="B93" s="4"/>
      <c r="C93" s="2"/>
      <c r="D93" s="2"/>
      <c r="E93" s="2"/>
      <c r="F93" s="2"/>
      <c r="G93" s="2"/>
      <c r="H93" s="2"/>
    </row>
    <row r="94" spans="2:8" x14ac:dyDescent="0.25">
      <c r="B94" s="4"/>
      <c r="C94" s="2"/>
      <c r="D94" s="2"/>
      <c r="E94" s="2"/>
      <c r="F94" s="2"/>
      <c r="G94" s="2"/>
      <c r="H94" s="2"/>
    </row>
    <row r="95" spans="2:8" x14ac:dyDescent="0.25">
      <c r="B95" s="4"/>
      <c r="C95" s="2"/>
      <c r="D95" s="2"/>
      <c r="E95" s="2"/>
      <c r="F95" s="2"/>
      <c r="G95" s="2"/>
      <c r="H95" s="2"/>
    </row>
    <row r="96" spans="2:8" x14ac:dyDescent="0.25">
      <c r="B96" s="4"/>
      <c r="C96" s="2"/>
      <c r="D96" s="2"/>
      <c r="E96" s="2"/>
      <c r="F96" s="2"/>
      <c r="G96" s="2"/>
      <c r="H96" s="2"/>
    </row>
    <row r="97" spans="2:8" x14ac:dyDescent="0.25">
      <c r="B97" s="4"/>
      <c r="C97" s="2"/>
      <c r="D97" s="2"/>
      <c r="E97" s="2"/>
      <c r="F97" s="2"/>
      <c r="G97" s="2"/>
      <c r="H97" s="2"/>
    </row>
    <row r="98" spans="2:8" x14ac:dyDescent="0.25">
      <c r="B98" s="4"/>
      <c r="C98" s="2"/>
      <c r="D98" s="2"/>
      <c r="E98" s="2"/>
      <c r="F98" s="2"/>
      <c r="G98" s="2"/>
      <c r="H98" s="2"/>
    </row>
    <row r="99" spans="2:8" x14ac:dyDescent="0.25">
      <c r="B99" s="4"/>
      <c r="C99" s="2"/>
      <c r="D99" s="2"/>
      <c r="E99" s="2"/>
      <c r="F99" s="2"/>
      <c r="G99" s="2"/>
      <c r="H99" s="2"/>
    </row>
    <row r="100" spans="2:8" x14ac:dyDescent="0.25">
      <c r="B100" s="4"/>
      <c r="C100" s="2"/>
      <c r="D100" s="2"/>
      <c r="E100" s="2"/>
      <c r="F100" s="2"/>
      <c r="G100" s="2"/>
      <c r="H100" s="2"/>
    </row>
  </sheetData>
  <hyperlinks>
    <hyperlink ref="G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I33" sqref="I33"/>
    </sheetView>
  </sheetViews>
  <sheetFormatPr defaultColWidth="14.42578125" defaultRowHeight="15" customHeight="1" x14ac:dyDescent="0.25"/>
  <cols>
    <col min="1" max="1" width="9.140625" customWidth="1"/>
    <col min="2" max="2" width="13.28515625" customWidth="1"/>
    <col min="3" max="5" width="22" customWidth="1"/>
    <col min="6" max="7" width="28" customWidth="1"/>
    <col min="8" max="8" width="26.85546875" customWidth="1"/>
    <col min="9" max="9" width="28.7109375" customWidth="1"/>
    <col min="10" max="10" width="66.7109375" customWidth="1"/>
    <col min="11" max="11" width="107.7109375" customWidth="1"/>
    <col min="12" max="12" width="12.42578125" customWidth="1"/>
    <col min="13" max="13" width="11.7109375" customWidth="1"/>
    <col min="14" max="14" width="12.85546875" customWidth="1"/>
    <col min="15" max="15" width="11.5703125" customWidth="1"/>
    <col min="16" max="16" width="10.7109375" customWidth="1"/>
    <col min="17" max="17" width="24" customWidth="1"/>
    <col min="18" max="19" width="30.5703125" customWidth="1"/>
    <col min="20" max="20" width="36.28515625" customWidth="1"/>
    <col min="21" max="21" width="109.42578125" customWidth="1"/>
    <col min="22" max="22" width="59.85546875" customWidth="1"/>
    <col min="23" max="23" width="41.140625" customWidth="1"/>
  </cols>
  <sheetData>
    <row r="1" spans="1:23" x14ac:dyDescent="0.25">
      <c r="A1" s="9" t="s">
        <v>624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1</v>
      </c>
      <c r="G1" s="9" t="s">
        <v>506</v>
      </c>
      <c r="H1" s="9" t="s">
        <v>507</v>
      </c>
      <c r="I1" s="9" t="s">
        <v>2</v>
      </c>
      <c r="J1" s="9" t="s">
        <v>508</v>
      </c>
      <c r="K1" s="9" t="s">
        <v>509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</row>
    <row r="2" spans="1:23" x14ac:dyDescent="0.25">
      <c r="A2" s="10">
        <v>1</v>
      </c>
      <c r="B2" s="10">
        <v>1</v>
      </c>
      <c r="C2" s="10">
        <f t="shared" ref="C2:C40" si="0">B2*52</f>
        <v>52</v>
      </c>
      <c r="D2" s="11">
        <v>53</v>
      </c>
      <c r="E2" s="10" t="s">
        <v>510</v>
      </c>
      <c r="F2" s="12"/>
      <c r="G2" s="10" t="s">
        <v>511</v>
      </c>
      <c r="H2" s="10" t="s">
        <v>512</v>
      </c>
      <c r="I2" s="11"/>
      <c r="J2" s="10" t="s">
        <v>211</v>
      </c>
      <c r="K2" s="10"/>
      <c r="L2" s="10">
        <f t="shared" ref="L2:L40" si="1">52*B2</f>
        <v>52</v>
      </c>
      <c r="M2" s="13">
        <v>0.17899999999999999</v>
      </c>
      <c r="N2" s="14">
        <f t="shared" ref="N2:N40" si="2">B2*M2</f>
        <v>0.17899999999999999</v>
      </c>
      <c r="O2" s="10">
        <v>26173</v>
      </c>
      <c r="P2" s="10">
        <v>1</v>
      </c>
      <c r="Q2" s="10" t="s">
        <v>637</v>
      </c>
      <c r="R2" s="10" t="s">
        <v>512</v>
      </c>
      <c r="S2" s="10" t="s">
        <v>638</v>
      </c>
      <c r="T2" s="10" t="s">
        <v>639</v>
      </c>
      <c r="U2" s="10" t="s">
        <v>640</v>
      </c>
      <c r="V2" s="10"/>
      <c r="W2" s="10"/>
    </row>
    <row r="3" spans="1:23" x14ac:dyDescent="0.25">
      <c r="A3" s="10">
        <v>2</v>
      </c>
      <c r="B3" s="10">
        <v>10</v>
      </c>
      <c r="C3" s="10">
        <f t="shared" si="0"/>
        <v>520</v>
      </c>
      <c r="D3" s="11">
        <v>530</v>
      </c>
      <c r="E3" s="11" t="s">
        <v>513</v>
      </c>
      <c r="F3" s="11"/>
      <c r="G3" s="15" t="s">
        <v>514</v>
      </c>
      <c r="H3" s="11" t="s">
        <v>515</v>
      </c>
      <c r="I3" s="11">
        <v>603</v>
      </c>
      <c r="J3" s="10" t="s">
        <v>516</v>
      </c>
      <c r="K3" s="15" t="s">
        <v>517</v>
      </c>
      <c r="L3" s="10">
        <f t="shared" si="1"/>
        <v>520</v>
      </c>
      <c r="M3" s="13">
        <v>2.8799999999999999E-2</v>
      </c>
      <c r="N3" s="14">
        <f t="shared" si="2"/>
        <v>0.28799999999999998</v>
      </c>
      <c r="O3" s="10">
        <v>450547</v>
      </c>
      <c r="P3" s="10">
        <v>1</v>
      </c>
      <c r="Q3" s="10" t="s">
        <v>641</v>
      </c>
      <c r="R3" s="10" t="s">
        <v>515</v>
      </c>
      <c r="S3" s="10" t="s">
        <v>642</v>
      </c>
      <c r="T3" s="10" t="s">
        <v>643</v>
      </c>
      <c r="U3" s="10" t="s">
        <v>644</v>
      </c>
      <c r="V3" s="10"/>
      <c r="W3" s="10"/>
    </row>
    <row r="4" spans="1:23" x14ac:dyDescent="0.25">
      <c r="A4" s="10">
        <v>3</v>
      </c>
      <c r="B4" s="10">
        <v>12</v>
      </c>
      <c r="C4" s="10">
        <f t="shared" si="0"/>
        <v>624</v>
      </c>
      <c r="D4" s="11">
        <v>1000</v>
      </c>
      <c r="E4" s="11" t="s">
        <v>513</v>
      </c>
      <c r="F4" s="11">
        <v>0</v>
      </c>
      <c r="G4" s="15" t="s">
        <v>518</v>
      </c>
      <c r="H4" s="11" t="s">
        <v>519</v>
      </c>
      <c r="I4" s="11" t="s">
        <v>288</v>
      </c>
      <c r="J4" s="10" t="s">
        <v>520</v>
      </c>
      <c r="K4" s="15" t="s">
        <v>521</v>
      </c>
      <c r="L4" s="10">
        <f t="shared" si="1"/>
        <v>624</v>
      </c>
      <c r="M4" s="13">
        <v>1.2E-2</v>
      </c>
      <c r="N4" s="14">
        <f t="shared" si="2"/>
        <v>0.14400000000000002</v>
      </c>
      <c r="O4" s="10">
        <v>2298361</v>
      </c>
      <c r="P4" s="10">
        <v>1</v>
      </c>
      <c r="Q4" s="10" t="s">
        <v>641</v>
      </c>
      <c r="R4" s="10" t="s">
        <v>519</v>
      </c>
      <c r="S4" s="10" t="s">
        <v>645</v>
      </c>
      <c r="T4" s="10" t="s">
        <v>646</v>
      </c>
      <c r="U4" s="10" t="s">
        <v>647</v>
      </c>
      <c r="V4" s="10"/>
      <c r="W4" s="10"/>
    </row>
    <row r="5" spans="1:23" x14ac:dyDescent="0.25">
      <c r="A5" s="10">
        <v>4</v>
      </c>
      <c r="B5" s="10">
        <v>1</v>
      </c>
      <c r="C5" s="10">
        <f t="shared" si="0"/>
        <v>52</v>
      </c>
      <c r="D5" s="11">
        <v>53</v>
      </c>
      <c r="E5" s="11" t="s">
        <v>510</v>
      </c>
      <c r="F5" s="11" t="s">
        <v>522</v>
      </c>
      <c r="G5" s="15" t="s">
        <v>523</v>
      </c>
      <c r="H5" s="11" t="s">
        <v>524</v>
      </c>
      <c r="I5" s="11" t="s">
        <v>225</v>
      </c>
      <c r="J5" s="10" t="s">
        <v>223</v>
      </c>
      <c r="K5" s="15" t="s">
        <v>525</v>
      </c>
      <c r="L5" s="10">
        <f t="shared" si="1"/>
        <v>52</v>
      </c>
      <c r="M5" s="13">
        <v>0.84119999999999995</v>
      </c>
      <c r="N5" s="14">
        <f t="shared" si="2"/>
        <v>0.84119999999999995</v>
      </c>
      <c r="O5" s="10">
        <v>374</v>
      </c>
      <c r="P5" s="10">
        <v>1</v>
      </c>
      <c r="Q5" s="10" t="s">
        <v>641</v>
      </c>
      <c r="R5" s="10" t="s">
        <v>524</v>
      </c>
      <c r="S5" s="10" t="s">
        <v>648</v>
      </c>
      <c r="T5" s="10" t="s">
        <v>649</v>
      </c>
      <c r="U5" s="10" t="s">
        <v>650</v>
      </c>
      <c r="V5" s="10"/>
      <c r="W5" s="10"/>
    </row>
    <row r="6" spans="1:23" ht="24.75" customHeight="1" x14ac:dyDescent="0.25">
      <c r="A6" s="16">
        <v>5</v>
      </c>
      <c r="B6" s="16">
        <v>2</v>
      </c>
      <c r="C6" s="16">
        <f t="shared" si="0"/>
        <v>104</v>
      </c>
      <c r="D6" s="17">
        <v>114</v>
      </c>
      <c r="E6" s="17" t="s">
        <v>513</v>
      </c>
      <c r="F6" s="17" t="s">
        <v>433</v>
      </c>
      <c r="G6" s="18" t="s">
        <v>518</v>
      </c>
      <c r="H6" s="19" t="s">
        <v>526</v>
      </c>
      <c r="I6" s="17" t="s">
        <v>288</v>
      </c>
      <c r="J6" s="16" t="s">
        <v>527</v>
      </c>
      <c r="K6" s="16" t="s">
        <v>651</v>
      </c>
      <c r="L6" s="16">
        <f t="shared" si="1"/>
        <v>104</v>
      </c>
      <c r="M6" s="20">
        <v>5.1999999999999998E-2</v>
      </c>
      <c r="N6" s="14">
        <f t="shared" si="2"/>
        <v>0.104</v>
      </c>
      <c r="O6" s="16">
        <v>11341</v>
      </c>
      <c r="P6" s="16">
        <v>1</v>
      </c>
      <c r="Q6" s="16" t="s">
        <v>641</v>
      </c>
      <c r="R6" s="16" t="s">
        <v>526</v>
      </c>
      <c r="S6" s="16" t="s">
        <v>652</v>
      </c>
      <c r="T6" s="16" t="s">
        <v>646</v>
      </c>
      <c r="U6" s="16" t="s">
        <v>653</v>
      </c>
      <c r="V6" s="21" t="s">
        <v>654</v>
      </c>
      <c r="W6" s="22" t="s">
        <v>655</v>
      </c>
    </row>
    <row r="7" spans="1:23" x14ac:dyDescent="0.25">
      <c r="A7" s="10">
        <v>6</v>
      </c>
      <c r="B7" s="10">
        <v>2</v>
      </c>
      <c r="C7" s="10">
        <f t="shared" si="0"/>
        <v>104</v>
      </c>
      <c r="D7" s="11">
        <v>108</v>
      </c>
      <c r="E7" s="11" t="s">
        <v>510</v>
      </c>
      <c r="F7" s="11" t="s">
        <v>153</v>
      </c>
      <c r="G7" s="15" t="s">
        <v>523</v>
      </c>
      <c r="H7" s="23" t="s">
        <v>529</v>
      </c>
      <c r="I7" s="11" t="s">
        <v>154</v>
      </c>
      <c r="J7" s="10" t="s">
        <v>530</v>
      </c>
      <c r="K7" s="15" t="s">
        <v>531</v>
      </c>
      <c r="L7" s="10">
        <f t="shared" si="1"/>
        <v>104</v>
      </c>
      <c r="M7" s="13">
        <v>0.1772</v>
      </c>
      <c r="N7" s="14">
        <f t="shared" si="2"/>
        <v>0.35439999999999999</v>
      </c>
      <c r="O7" s="10">
        <v>8966</v>
      </c>
      <c r="P7" s="10">
        <v>1</v>
      </c>
      <c r="Q7" s="10" t="s">
        <v>641</v>
      </c>
      <c r="R7" s="10" t="s">
        <v>529</v>
      </c>
      <c r="S7" s="10" t="s">
        <v>656</v>
      </c>
      <c r="T7" s="10" t="s">
        <v>649</v>
      </c>
      <c r="U7" s="10" t="s">
        <v>657</v>
      </c>
      <c r="V7" s="10"/>
      <c r="W7" s="10"/>
    </row>
    <row r="8" spans="1:23" x14ac:dyDescent="0.25">
      <c r="A8" s="10">
        <v>7</v>
      </c>
      <c r="B8" s="10">
        <v>3</v>
      </c>
      <c r="C8" s="10">
        <f t="shared" si="0"/>
        <v>156</v>
      </c>
      <c r="D8" s="11">
        <v>160</v>
      </c>
      <c r="E8" s="11" t="s">
        <v>510</v>
      </c>
      <c r="F8" s="11" t="s">
        <v>242</v>
      </c>
      <c r="G8" s="15" t="s">
        <v>532</v>
      </c>
      <c r="H8" s="11">
        <v>61300411121</v>
      </c>
      <c r="I8" s="11" t="s">
        <v>243</v>
      </c>
      <c r="J8" s="10" t="s">
        <v>533</v>
      </c>
      <c r="K8" s="15" t="s">
        <v>534</v>
      </c>
      <c r="L8" s="10">
        <f t="shared" si="1"/>
        <v>156</v>
      </c>
      <c r="M8" s="13">
        <v>9.6000000000000002E-2</v>
      </c>
      <c r="N8" s="14">
        <f t="shared" si="2"/>
        <v>0.28800000000000003</v>
      </c>
      <c r="O8" s="10">
        <v>9421</v>
      </c>
      <c r="P8" s="10">
        <v>1</v>
      </c>
      <c r="Q8" s="10" t="s">
        <v>641</v>
      </c>
      <c r="R8" s="10">
        <v>61300411121</v>
      </c>
      <c r="S8" s="10" t="s">
        <v>658</v>
      </c>
      <c r="T8" s="10" t="s">
        <v>659</v>
      </c>
      <c r="U8" s="10" t="s">
        <v>660</v>
      </c>
      <c r="V8" s="10"/>
      <c r="W8" s="10"/>
    </row>
    <row r="9" spans="1:23" x14ac:dyDescent="0.25">
      <c r="A9" s="10">
        <v>8</v>
      </c>
      <c r="B9" s="10">
        <v>2</v>
      </c>
      <c r="C9" s="10">
        <f t="shared" si="0"/>
        <v>104</v>
      </c>
      <c r="D9" s="11">
        <v>114</v>
      </c>
      <c r="E9" s="11" t="s">
        <v>513</v>
      </c>
      <c r="F9" s="11">
        <v>10</v>
      </c>
      <c r="G9" s="15" t="s">
        <v>518</v>
      </c>
      <c r="H9" s="11" t="s">
        <v>535</v>
      </c>
      <c r="I9" s="11" t="s">
        <v>288</v>
      </c>
      <c r="J9" s="10" t="s">
        <v>536</v>
      </c>
      <c r="K9" s="15" t="s">
        <v>537</v>
      </c>
      <c r="L9" s="10">
        <f t="shared" si="1"/>
        <v>104</v>
      </c>
      <c r="M9" s="13">
        <v>1.46E-2</v>
      </c>
      <c r="N9" s="14">
        <f t="shared" si="2"/>
        <v>2.92E-2</v>
      </c>
      <c r="O9" s="10">
        <v>733020</v>
      </c>
      <c r="P9" s="10">
        <v>1</v>
      </c>
      <c r="Q9" s="10" t="s">
        <v>641</v>
      </c>
      <c r="R9" s="10" t="s">
        <v>535</v>
      </c>
      <c r="S9" s="10" t="s">
        <v>661</v>
      </c>
      <c r="T9" s="10" t="s">
        <v>646</v>
      </c>
      <c r="U9" s="10" t="s">
        <v>662</v>
      </c>
      <c r="V9" s="10"/>
      <c r="W9" s="10"/>
    </row>
    <row r="10" spans="1:23" x14ac:dyDescent="0.25">
      <c r="A10" s="10">
        <v>9</v>
      </c>
      <c r="B10" s="10">
        <v>26</v>
      </c>
      <c r="C10" s="10">
        <f t="shared" si="0"/>
        <v>1352</v>
      </c>
      <c r="D10" s="11">
        <v>1370</v>
      </c>
      <c r="E10" s="11" t="s">
        <v>513</v>
      </c>
      <c r="F10" s="11" t="s">
        <v>326</v>
      </c>
      <c r="G10" s="15" t="s">
        <v>518</v>
      </c>
      <c r="H10" s="11" t="s">
        <v>538</v>
      </c>
      <c r="I10" s="11" t="s">
        <v>288</v>
      </c>
      <c r="J10" s="10" t="s">
        <v>539</v>
      </c>
      <c r="K10" s="15" t="s">
        <v>540</v>
      </c>
      <c r="L10" s="10">
        <f t="shared" si="1"/>
        <v>1352</v>
      </c>
      <c r="M10" s="13">
        <v>5.4000000000000003E-3</v>
      </c>
      <c r="N10" s="14">
        <f t="shared" si="2"/>
        <v>0.1404</v>
      </c>
      <c r="O10" s="10">
        <v>179225</v>
      </c>
      <c r="P10" s="10">
        <v>1</v>
      </c>
      <c r="Q10" s="10" t="s">
        <v>641</v>
      </c>
      <c r="R10" s="10" t="s">
        <v>538</v>
      </c>
      <c r="S10" s="10" t="s">
        <v>663</v>
      </c>
      <c r="T10" s="10" t="s">
        <v>646</v>
      </c>
      <c r="U10" s="10" t="s">
        <v>664</v>
      </c>
      <c r="V10" s="10"/>
      <c r="W10" s="10"/>
    </row>
    <row r="11" spans="1:23" x14ac:dyDescent="0.25">
      <c r="A11" s="10">
        <v>10</v>
      </c>
      <c r="B11" s="10">
        <v>2</v>
      </c>
      <c r="C11" s="10">
        <f t="shared" si="0"/>
        <v>104</v>
      </c>
      <c r="D11" s="11">
        <v>114</v>
      </c>
      <c r="E11" s="11" t="s">
        <v>513</v>
      </c>
      <c r="F11" s="11" t="s">
        <v>360</v>
      </c>
      <c r="G11" s="15" t="s">
        <v>541</v>
      </c>
      <c r="H11" s="11" t="s">
        <v>542</v>
      </c>
      <c r="I11" s="11" t="s">
        <v>288</v>
      </c>
      <c r="J11" s="10" t="s">
        <v>543</v>
      </c>
      <c r="K11" s="15" t="s">
        <v>544</v>
      </c>
      <c r="L11" s="10">
        <f t="shared" si="1"/>
        <v>104</v>
      </c>
      <c r="M11" s="13">
        <v>0.11899999999999999</v>
      </c>
      <c r="N11" s="14">
        <f t="shared" si="2"/>
        <v>0.23799999999999999</v>
      </c>
      <c r="O11" s="10">
        <v>3960</v>
      </c>
      <c r="P11" s="10">
        <v>1</v>
      </c>
      <c r="Q11" s="10" t="s">
        <v>637</v>
      </c>
      <c r="R11" s="10" t="s">
        <v>542</v>
      </c>
      <c r="S11" s="10" t="s">
        <v>665</v>
      </c>
      <c r="T11" s="10" t="s">
        <v>666</v>
      </c>
      <c r="U11" s="10" t="s">
        <v>667</v>
      </c>
      <c r="V11" s="10"/>
      <c r="W11" s="10"/>
    </row>
    <row r="12" spans="1:23" x14ac:dyDescent="0.25">
      <c r="A12" s="10">
        <v>11</v>
      </c>
      <c r="B12" s="10">
        <v>10</v>
      </c>
      <c r="C12" s="10">
        <f t="shared" si="0"/>
        <v>520</v>
      </c>
      <c r="D12" s="11">
        <v>530</v>
      </c>
      <c r="E12" s="11" t="s">
        <v>513</v>
      </c>
      <c r="F12" s="11" t="s">
        <v>15</v>
      </c>
      <c r="G12" s="15" t="s">
        <v>514</v>
      </c>
      <c r="H12" s="11" t="s">
        <v>545</v>
      </c>
      <c r="I12" s="11" t="s">
        <v>9</v>
      </c>
      <c r="J12" s="10" t="s">
        <v>546</v>
      </c>
      <c r="K12" s="15" t="s">
        <v>547</v>
      </c>
      <c r="L12" s="10">
        <f t="shared" si="1"/>
        <v>520</v>
      </c>
      <c r="M12" s="13">
        <v>4.8800000000000003E-2</v>
      </c>
      <c r="N12" s="14">
        <f t="shared" si="2"/>
        <v>0.48800000000000004</v>
      </c>
      <c r="O12" s="10">
        <v>41887</v>
      </c>
      <c r="P12" s="10">
        <v>1</v>
      </c>
      <c r="Q12" s="10" t="s">
        <v>641</v>
      </c>
      <c r="R12" s="10" t="s">
        <v>545</v>
      </c>
      <c r="S12" s="10" t="s">
        <v>668</v>
      </c>
      <c r="T12" s="10" t="s">
        <v>643</v>
      </c>
      <c r="U12" s="10" t="s">
        <v>669</v>
      </c>
      <c r="V12" s="10"/>
      <c r="W12" s="10"/>
    </row>
    <row r="13" spans="1:23" x14ac:dyDescent="0.25">
      <c r="A13" s="10">
        <v>12</v>
      </c>
      <c r="B13" s="10">
        <v>4</v>
      </c>
      <c r="C13" s="10">
        <f t="shared" si="0"/>
        <v>208</v>
      </c>
      <c r="D13" s="11">
        <v>218</v>
      </c>
      <c r="E13" s="11" t="s">
        <v>513</v>
      </c>
      <c r="F13" s="11" t="s">
        <v>29</v>
      </c>
      <c r="G13" s="15" t="s">
        <v>514</v>
      </c>
      <c r="H13" s="11" t="s">
        <v>548</v>
      </c>
      <c r="I13" s="11" t="s">
        <v>9</v>
      </c>
      <c r="J13" s="10" t="s">
        <v>549</v>
      </c>
      <c r="K13" s="15" t="s">
        <v>550</v>
      </c>
      <c r="L13" s="10">
        <f t="shared" si="1"/>
        <v>208</v>
      </c>
      <c r="M13" s="13">
        <v>0.155</v>
      </c>
      <c r="N13" s="14">
        <f t="shared" si="2"/>
        <v>0.62</v>
      </c>
      <c r="O13" s="10">
        <v>63385</v>
      </c>
      <c r="P13" s="10">
        <v>1</v>
      </c>
      <c r="Q13" s="10" t="s">
        <v>637</v>
      </c>
      <c r="R13" s="10" t="s">
        <v>548</v>
      </c>
      <c r="S13" s="10" t="s">
        <v>670</v>
      </c>
      <c r="T13" s="10" t="s">
        <v>643</v>
      </c>
      <c r="U13" s="10" t="s">
        <v>671</v>
      </c>
      <c r="V13" s="10"/>
      <c r="W13" s="10"/>
    </row>
    <row r="14" spans="1:23" x14ac:dyDescent="0.25">
      <c r="A14" s="10">
        <v>13</v>
      </c>
      <c r="B14" s="10">
        <v>2</v>
      </c>
      <c r="C14" s="10">
        <f t="shared" si="0"/>
        <v>104</v>
      </c>
      <c r="D14" s="11">
        <v>114</v>
      </c>
      <c r="E14" s="11" t="s">
        <v>513</v>
      </c>
      <c r="F14" s="11" t="s">
        <v>287</v>
      </c>
      <c r="G14" s="15" t="s">
        <v>551</v>
      </c>
      <c r="H14" s="11" t="s">
        <v>552</v>
      </c>
      <c r="I14" s="11" t="s">
        <v>288</v>
      </c>
      <c r="J14" s="10" t="s">
        <v>553</v>
      </c>
      <c r="K14" s="15" t="s">
        <v>554</v>
      </c>
      <c r="L14" s="10">
        <f t="shared" si="1"/>
        <v>104</v>
      </c>
      <c r="M14" s="13">
        <v>9.7000000000000003E-3</v>
      </c>
      <c r="N14" s="14">
        <f t="shared" si="2"/>
        <v>1.9400000000000001E-2</v>
      </c>
      <c r="O14" s="10">
        <v>2665752</v>
      </c>
      <c r="P14" s="10">
        <v>1</v>
      </c>
      <c r="Q14" s="10" t="s">
        <v>641</v>
      </c>
      <c r="R14" s="10" t="s">
        <v>552</v>
      </c>
      <c r="S14" s="10" t="s">
        <v>672</v>
      </c>
      <c r="T14" s="10" t="s">
        <v>673</v>
      </c>
      <c r="U14" s="10" t="s">
        <v>674</v>
      </c>
      <c r="V14" s="10"/>
      <c r="W14" s="10"/>
    </row>
    <row r="15" spans="1:23" x14ac:dyDescent="0.25">
      <c r="A15" s="10">
        <v>14</v>
      </c>
      <c r="B15" s="10">
        <v>1</v>
      </c>
      <c r="C15" s="10">
        <f t="shared" si="0"/>
        <v>52</v>
      </c>
      <c r="D15" s="11">
        <v>55</v>
      </c>
      <c r="E15" s="11" t="s">
        <v>513</v>
      </c>
      <c r="F15" s="11" t="s">
        <v>364</v>
      </c>
      <c r="G15" s="15" t="s">
        <v>555</v>
      </c>
      <c r="H15" s="11" t="s">
        <v>556</v>
      </c>
      <c r="I15" s="11" t="s">
        <v>288</v>
      </c>
      <c r="J15" s="10" t="s">
        <v>363</v>
      </c>
      <c r="K15" s="15" t="s">
        <v>557</v>
      </c>
      <c r="L15" s="10">
        <f t="shared" si="1"/>
        <v>52</v>
      </c>
      <c r="M15" s="13">
        <v>7.8399999999999997E-2</v>
      </c>
      <c r="N15" s="14">
        <f t="shared" si="2"/>
        <v>7.8399999999999997E-2</v>
      </c>
      <c r="O15" s="10">
        <v>4622</v>
      </c>
      <c r="P15" s="10">
        <v>1</v>
      </c>
      <c r="Q15" s="10" t="s">
        <v>641</v>
      </c>
      <c r="R15" s="10" t="s">
        <v>556</v>
      </c>
      <c r="S15" s="10" t="s">
        <v>675</v>
      </c>
      <c r="T15" s="10" t="s">
        <v>676</v>
      </c>
      <c r="U15" s="10" t="s">
        <v>677</v>
      </c>
      <c r="V15" s="10"/>
      <c r="W15" s="10"/>
    </row>
    <row r="16" spans="1:23" x14ac:dyDescent="0.25">
      <c r="A16" s="10">
        <v>15</v>
      </c>
      <c r="B16" s="10">
        <v>6</v>
      </c>
      <c r="C16" s="10">
        <f t="shared" si="0"/>
        <v>312</v>
      </c>
      <c r="D16" s="11">
        <v>322</v>
      </c>
      <c r="E16" s="11" t="s">
        <v>513</v>
      </c>
      <c r="F16" s="11">
        <v>47</v>
      </c>
      <c r="G16" s="15" t="s">
        <v>518</v>
      </c>
      <c r="H16" s="11" t="s">
        <v>558</v>
      </c>
      <c r="I16" s="11" t="s">
        <v>288</v>
      </c>
      <c r="J16" s="10" t="s">
        <v>559</v>
      </c>
      <c r="K16" s="15" t="s">
        <v>560</v>
      </c>
      <c r="L16" s="10">
        <f t="shared" si="1"/>
        <v>312</v>
      </c>
      <c r="M16" s="13">
        <v>2.3E-2</v>
      </c>
      <c r="N16" s="14">
        <f t="shared" si="2"/>
        <v>0.13800000000000001</v>
      </c>
      <c r="O16" s="10">
        <v>72550</v>
      </c>
      <c r="P16" s="10">
        <v>1</v>
      </c>
      <c r="Q16" s="10" t="s">
        <v>637</v>
      </c>
      <c r="R16" s="10" t="s">
        <v>558</v>
      </c>
      <c r="S16" s="10" t="s">
        <v>678</v>
      </c>
      <c r="T16" s="10" t="s">
        <v>679</v>
      </c>
      <c r="U16" s="10" t="s">
        <v>680</v>
      </c>
      <c r="V16" s="10"/>
      <c r="W16" s="10"/>
    </row>
    <row r="17" spans="1:23" x14ac:dyDescent="0.25">
      <c r="A17" s="10">
        <v>16</v>
      </c>
      <c r="B17" s="10">
        <v>1</v>
      </c>
      <c r="C17" s="10">
        <f t="shared" si="0"/>
        <v>52</v>
      </c>
      <c r="D17" s="11">
        <v>55</v>
      </c>
      <c r="E17" s="11" t="s">
        <v>513</v>
      </c>
      <c r="F17" s="11" t="s">
        <v>394</v>
      </c>
      <c r="G17" s="15" t="s">
        <v>555</v>
      </c>
      <c r="H17" s="11" t="s">
        <v>561</v>
      </c>
      <c r="I17" s="11" t="s">
        <v>288</v>
      </c>
      <c r="J17" s="10" t="s">
        <v>393</v>
      </c>
      <c r="K17" s="15" t="s">
        <v>562</v>
      </c>
      <c r="L17" s="10">
        <f t="shared" si="1"/>
        <v>52</v>
      </c>
      <c r="M17" s="13">
        <v>7.8399999999999997E-2</v>
      </c>
      <c r="N17" s="14">
        <f t="shared" si="2"/>
        <v>7.8399999999999997E-2</v>
      </c>
      <c r="O17" s="10">
        <v>4965</v>
      </c>
      <c r="P17" s="10">
        <v>1</v>
      </c>
      <c r="Q17" s="10" t="s">
        <v>641</v>
      </c>
      <c r="R17" s="10" t="s">
        <v>561</v>
      </c>
      <c r="S17" s="10" t="s">
        <v>681</v>
      </c>
      <c r="T17" s="10" t="s">
        <v>676</v>
      </c>
      <c r="U17" s="10" t="s">
        <v>682</v>
      </c>
      <c r="V17" s="10"/>
      <c r="W17" s="10"/>
    </row>
    <row r="18" spans="1:23" x14ac:dyDescent="0.25">
      <c r="A18" s="10">
        <v>17</v>
      </c>
      <c r="B18" s="10">
        <v>6</v>
      </c>
      <c r="C18" s="10">
        <f t="shared" si="0"/>
        <v>312</v>
      </c>
      <c r="D18" s="11">
        <v>500</v>
      </c>
      <c r="E18" s="11" t="s">
        <v>513</v>
      </c>
      <c r="F18" s="11">
        <v>100</v>
      </c>
      <c r="G18" s="15" t="s">
        <v>518</v>
      </c>
      <c r="H18" s="11" t="s">
        <v>563</v>
      </c>
      <c r="I18" s="11" t="s">
        <v>288</v>
      </c>
      <c r="J18" s="10" t="s">
        <v>564</v>
      </c>
      <c r="K18" s="15" t="s">
        <v>565</v>
      </c>
      <c r="L18" s="10">
        <f t="shared" si="1"/>
        <v>312</v>
      </c>
      <c r="M18" s="13">
        <v>1.46E-2</v>
      </c>
      <c r="N18" s="14">
        <f t="shared" si="2"/>
        <v>8.7599999999999997E-2</v>
      </c>
      <c r="O18" s="10">
        <v>1702990</v>
      </c>
      <c r="P18" s="10">
        <v>1</v>
      </c>
      <c r="Q18" s="10" t="s">
        <v>641</v>
      </c>
      <c r="R18" s="10" t="s">
        <v>563</v>
      </c>
      <c r="S18" s="10" t="s">
        <v>683</v>
      </c>
      <c r="T18" s="10" t="s">
        <v>646</v>
      </c>
      <c r="U18" s="10" t="s">
        <v>684</v>
      </c>
      <c r="V18" s="10"/>
      <c r="W18" s="10"/>
    </row>
    <row r="19" spans="1:23" x14ac:dyDescent="0.25">
      <c r="A19" s="10">
        <v>18</v>
      </c>
      <c r="B19" s="10">
        <v>4</v>
      </c>
      <c r="C19" s="10">
        <f t="shared" si="0"/>
        <v>208</v>
      </c>
      <c r="D19" s="11">
        <v>218</v>
      </c>
      <c r="E19" s="11" t="s">
        <v>513</v>
      </c>
      <c r="F19" s="11" t="s">
        <v>311</v>
      </c>
      <c r="G19" s="15" t="s">
        <v>518</v>
      </c>
      <c r="H19" s="11" t="s">
        <v>566</v>
      </c>
      <c r="I19" s="11" t="s">
        <v>288</v>
      </c>
      <c r="J19" s="10" t="s">
        <v>567</v>
      </c>
      <c r="K19" s="15" t="s">
        <v>568</v>
      </c>
      <c r="L19" s="10">
        <f t="shared" si="1"/>
        <v>208</v>
      </c>
      <c r="M19" s="13">
        <v>1.46E-2</v>
      </c>
      <c r="N19" s="14">
        <f t="shared" si="2"/>
        <v>5.8400000000000001E-2</v>
      </c>
      <c r="O19" s="10">
        <v>137082</v>
      </c>
      <c r="P19" s="10">
        <v>1</v>
      </c>
      <c r="Q19" s="10" t="s">
        <v>641</v>
      </c>
      <c r="R19" s="10" t="s">
        <v>566</v>
      </c>
      <c r="S19" s="10" t="s">
        <v>685</v>
      </c>
      <c r="T19" s="10" t="s">
        <v>646</v>
      </c>
      <c r="U19" s="10" t="s">
        <v>686</v>
      </c>
      <c r="V19" s="10"/>
      <c r="W19" s="10"/>
    </row>
    <row r="20" spans="1:23" x14ac:dyDescent="0.25">
      <c r="A20" s="10">
        <v>19</v>
      </c>
      <c r="B20" s="33" t="s">
        <v>748</v>
      </c>
      <c r="C20" s="32">
        <f>30*52</f>
        <v>1560</v>
      </c>
      <c r="D20" s="11">
        <v>1650</v>
      </c>
      <c r="E20" s="11" t="s">
        <v>513</v>
      </c>
      <c r="F20" s="11" t="s">
        <v>8</v>
      </c>
      <c r="G20" s="15" t="s">
        <v>551</v>
      </c>
      <c r="H20" s="11" t="s">
        <v>569</v>
      </c>
      <c r="I20" s="11" t="s">
        <v>9</v>
      </c>
      <c r="J20" s="34" t="s">
        <v>749</v>
      </c>
      <c r="K20" s="15" t="s">
        <v>571</v>
      </c>
      <c r="L20" s="10" t="e">
        <f t="shared" si="1"/>
        <v>#VALUE!</v>
      </c>
      <c r="M20" s="13">
        <v>1.24E-2</v>
      </c>
      <c r="N20" s="14" t="e">
        <f t="shared" si="2"/>
        <v>#VALUE!</v>
      </c>
      <c r="O20" s="10">
        <v>22639224</v>
      </c>
      <c r="P20" s="10">
        <v>1</v>
      </c>
      <c r="Q20" s="10" t="s">
        <v>641</v>
      </c>
      <c r="R20" s="10" t="s">
        <v>569</v>
      </c>
      <c r="S20" s="10" t="s">
        <v>687</v>
      </c>
      <c r="T20" s="10" t="s">
        <v>673</v>
      </c>
      <c r="U20" s="10" t="s">
        <v>688</v>
      </c>
      <c r="V20" s="10"/>
      <c r="W20" s="10"/>
    </row>
    <row r="21" spans="1:23" x14ac:dyDescent="0.25">
      <c r="A21" s="10">
        <v>20</v>
      </c>
      <c r="B21" s="10">
        <v>1</v>
      </c>
      <c r="C21" s="10">
        <f t="shared" si="0"/>
        <v>52</v>
      </c>
      <c r="D21" s="11">
        <v>53</v>
      </c>
      <c r="E21" s="11" t="s">
        <v>513</v>
      </c>
      <c r="F21" s="11" t="s">
        <v>33</v>
      </c>
      <c r="G21" s="15" t="s">
        <v>572</v>
      </c>
      <c r="H21" s="11" t="s">
        <v>573</v>
      </c>
      <c r="I21" s="11" t="s">
        <v>34</v>
      </c>
      <c r="J21" s="10" t="s">
        <v>32</v>
      </c>
      <c r="K21" s="15" t="s">
        <v>574</v>
      </c>
      <c r="L21" s="10">
        <f t="shared" si="1"/>
        <v>52</v>
      </c>
      <c r="M21" s="13">
        <v>0.55000000000000004</v>
      </c>
      <c r="N21" s="14">
        <f t="shared" si="2"/>
        <v>0.55000000000000004</v>
      </c>
      <c r="O21" s="10">
        <v>1190</v>
      </c>
      <c r="P21" s="10">
        <v>1</v>
      </c>
      <c r="Q21" s="10" t="s">
        <v>641</v>
      </c>
      <c r="R21" s="10" t="s">
        <v>573</v>
      </c>
      <c r="S21" s="10" t="s">
        <v>689</v>
      </c>
      <c r="T21" s="10" t="s">
        <v>690</v>
      </c>
      <c r="U21" s="10" t="s">
        <v>691</v>
      </c>
      <c r="V21" s="10"/>
      <c r="W21" s="10"/>
    </row>
    <row r="22" spans="1:23" x14ac:dyDescent="0.25">
      <c r="A22" s="10">
        <v>21</v>
      </c>
      <c r="B22" s="10">
        <v>2</v>
      </c>
      <c r="C22" s="10">
        <f t="shared" si="0"/>
        <v>104</v>
      </c>
      <c r="D22" s="11">
        <v>114</v>
      </c>
      <c r="E22" s="11" t="s">
        <v>513</v>
      </c>
      <c r="F22" s="11">
        <v>330</v>
      </c>
      <c r="G22" s="15" t="s">
        <v>518</v>
      </c>
      <c r="H22" s="11" t="s">
        <v>575</v>
      </c>
      <c r="I22" s="11" t="s">
        <v>288</v>
      </c>
      <c r="J22" s="10" t="s">
        <v>576</v>
      </c>
      <c r="K22" s="15" t="s">
        <v>577</v>
      </c>
      <c r="L22" s="10">
        <f t="shared" si="1"/>
        <v>104</v>
      </c>
      <c r="M22" s="13">
        <v>1.6199999999999999E-2</v>
      </c>
      <c r="N22" s="14">
        <f t="shared" si="2"/>
        <v>3.2399999999999998E-2</v>
      </c>
      <c r="O22" s="10">
        <v>168474</v>
      </c>
      <c r="P22" s="10">
        <v>1</v>
      </c>
      <c r="Q22" s="10" t="s">
        <v>641</v>
      </c>
      <c r="R22" s="10" t="s">
        <v>575</v>
      </c>
      <c r="S22" s="10" t="s">
        <v>692</v>
      </c>
      <c r="T22" s="10" t="s">
        <v>646</v>
      </c>
      <c r="U22" s="10" t="s">
        <v>693</v>
      </c>
      <c r="V22" s="10"/>
      <c r="W22" s="10"/>
    </row>
    <row r="23" spans="1:23" x14ac:dyDescent="0.25">
      <c r="A23" s="10">
        <v>22</v>
      </c>
      <c r="B23" s="10">
        <v>1</v>
      </c>
      <c r="C23" s="10">
        <f t="shared" si="0"/>
        <v>52</v>
      </c>
      <c r="D23" s="11">
        <v>52</v>
      </c>
      <c r="E23" s="11" t="s">
        <v>513</v>
      </c>
      <c r="F23" s="11">
        <v>1140084168</v>
      </c>
      <c r="G23" s="15" t="s">
        <v>578</v>
      </c>
      <c r="H23" s="11">
        <v>1140084168</v>
      </c>
      <c r="I23" s="11">
        <v>1140084168</v>
      </c>
      <c r="J23" s="10" t="s">
        <v>238</v>
      </c>
      <c r="K23" s="15" t="s">
        <v>579</v>
      </c>
      <c r="L23" s="10">
        <f t="shared" si="1"/>
        <v>52</v>
      </c>
      <c r="M23" s="13">
        <v>1.1094999999999999</v>
      </c>
      <c r="N23" s="14">
        <f t="shared" si="2"/>
        <v>1.1094999999999999</v>
      </c>
      <c r="O23" s="10">
        <v>4096</v>
      </c>
      <c r="P23" s="10">
        <v>1</v>
      </c>
      <c r="Q23" s="10" t="s">
        <v>694</v>
      </c>
      <c r="R23" s="10" t="s">
        <v>695</v>
      </c>
      <c r="S23" s="10" t="s">
        <v>696</v>
      </c>
      <c r="T23" s="10" t="s">
        <v>697</v>
      </c>
      <c r="U23" s="10" t="s">
        <v>698</v>
      </c>
      <c r="V23" s="10"/>
      <c r="W23" s="10"/>
    </row>
    <row r="24" spans="1:23" x14ac:dyDescent="0.25">
      <c r="A24" s="10">
        <v>23</v>
      </c>
      <c r="B24" s="10">
        <v>3</v>
      </c>
      <c r="C24" s="10">
        <f t="shared" si="0"/>
        <v>156</v>
      </c>
      <c r="D24" s="24">
        <v>157</v>
      </c>
      <c r="E24" s="11" t="s">
        <v>513</v>
      </c>
      <c r="F24" s="11" t="s">
        <v>197</v>
      </c>
      <c r="G24" s="15" t="s">
        <v>580</v>
      </c>
      <c r="H24" s="11" t="s">
        <v>197</v>
      </c>
      <c r="I24" s="11" t="s">
        <v>198</v>
      </c>
      <c r="J24" s="10" t="s">
        <v>581</v>
      </c>
      <c r="K24" s="15" t="s">
        <v>582</v>
      </c>
      <c r="L24" s="10">
        <f t="shared" si="1"/>
        <v>156</v>
      </c>
      <c r="M24" s="13">
        <v>3.94</v>
      </c>
      <c r="N24" s="14">
        <f t="shared" si="2"/>
        <v>11.82</v>
      </c>
      <c r="O24" s="10">
        <v>8664</v>
      </c>
      <c r="P24" s="10">
        <v>1</v>
      </c>
      <c r="Q24" s="10" t="s">
        <v>637</v>
      </c>
      <c r="R24" s="10" t="s">
        <v>197</v>
      </c>
      <c r="S24" s="10" t="s">
        <v>699</v>
      </c>
      <c r="T24" s="10" t="s">
        <v>580</v>
      </c>
      <c r="U24" s="10" t="s">
        <v>700</v>
      </c>
      <c r="V24" s="10"/>
      <c r="W24" s="10"/>
    </row>
    <row r="25" spans="1:23" x14ac:dyDescent="0.25">
      <c r="A25" s="10">
        <v>24</v>
      </c>
      <c r="B25" s="10">
        <v>2</v>
      </c>
      <c r="C25" s="10">
        <f t="shared" si="0"/>
        <v>104</v>
      </c>
      <c r="D25" s="24">
        <v>108</v>
      </c>
      <c r="E25" s="11" t="s">
        <v>513</v>
      </c>
      <c r="F25" s="11" t="s">
        <v>457</v>
      </c>
      <c r="G25" s="15" t="s">
        <v>583</v>
      </c>
      <c r="H25" s="11" t="s">
        <v>584</v>
      </c>
      <c r="I25" s="11" t="s">
        <v>140</v>
      </c>
      <c r="J25" s="10" t="s">
        <v>585</v>
      </c>
      <c r="K25" s="15" t="s">
        <v>586</v>
      </c>
      <c r="L25" s="10">
        <f t="shared" si="1"/>
        <v>104</v>
      </c>
      <c r="M25" s="13">
        <v>0.06</v>
      </c>
      <c r="N25" s="14">
        <f t="shared" si="2"/>
        <v>0.12</v>
      </c>
      <c r="O25" s="10">
        <v>6776</v>
      </c>
      <c r="P25" s="10">
        <v>1</v>
      </c>
      <c r="Q25" s="10" t="s">
        <v>637</v>
      </c>
      <c r="R25" s="10" t="s">
        <v>584</v>
      </c>
      <c r="S25" s="10" t="s">
        <v>701</v>
      </c>
      <c r="T25" s="10" t="s">
        <v>702</v>
      </c>
      <c r="U25" s="10" t="s">
        <v>703</v>
      </c>
      <c r="V25" s="10"/>
      <c r="W25" s="10"/>
    </row>
    <row r="26" spans="1:23" x14ac:dyDescent="0.25">
      <c r="A26" s="10">
        <v>25</v>
      </c>
      <c r="B26" s="10">
        <v>10</v>
      </c>
      <c r="C26" s="10">
        <f t="shared" si="0"/>
        <v>520</v>
      </c>
      <c r="D26" s="24">
        <v>521</v>
      </c>
      <c r="E26" s="11" t="s">
        <v>513</v>
      </c>
      <c r="F26" s="11" t="s">
        <v>468</v>
      </c>
      <c r="G26" s="15" t="s">
        <v>532</v>
      </c>
      <c r="H26" s="11">
        <v>61200621621</v>
      </c>
      <c r="I26" s="11" t="s">
        <v>469</v>
      </c>
      <c r="J26" s="10" t="s">
        <v>587</v>
      </c>
      <c r="K26" s="15" t="s">
        <v>588</v>
      </c>
      <c r="L26" s="10">
        <f t="shared" si="1"/>
        <v>520</v>
      </c>
      <c r="M26" s="13">
        <v>0.35439999999999999</v>
      </c>
      <c r="N26" s="14">
        <f t="shared" si="2"/>
        <v>3.544</v>
      </c>
      <c r="O26" s="10">
        <v>1676</v>
      </c>
      <c r="P26" s="10">
        <v>1</v>
      </c>
      <c r="Q26" s="10" t="s">
        <v>641</v>
      </c>
      <c r="R26" s="10">
        <v>61200621621</v>
      </c>
      <c r="S26" s="10" t="s">
        <v>704</v>
      </c>
      <c r="T26" s="10" t="s">
        <v>659</v>
      </c>
      <c r="U26" s="10" t="s">
        <v>705</v>
      </c>
      <c r="V26" s="10"/>
      <c r="W26" s="10"/>
    </row>
    <row r="27" spans="1:23" x14ac:dyDescent="0.25">
      <c r="A27" s="10">
        <v>26</v>
      </c>
      <c r="B27" s="10">
        <v>1</v>
      </c>
      <c r="C27" s="10">
        <f t="shared" si="0"/>
        <v>52</v>
      </c>
      <c r="D27" s="24">
        <v>53</v>
      </c>
      <c r="E27" s="11" t="s">
        <v>513</v>
      </c>
      <c r="F27" s="11" t="s">
        <v>192</v>
      </c>
      <c r="G27" s="15" t="s">
        <v>589</v>
      </c>
      <c r="H27" s="11" t="s">
        <v>590</v>
      </c>
      <c r="I27" s="11" t="s">
        <v>193</v>
      </c>
      <c r="J27" s="10" t="s">
        <v>191</v>
      </c>
      <c r="K27" s="15" t="s">
        <v>591</v>
      </c>
      <c r="L27" s="10">
        <f t="shared" si="1"/>
        <v>52</v>
      </c>
      <c r="M27" s="13">
        <v>4.0110000000000001</v>
      </c>
      <c r="N27" s="14">
        <f t="shared" si="2"/>
        <v>4.0110000000000001</v>
      </c>
      <c r="O27" s="10">
        <v>132</v>
      </c>
      <c r="P27" s="10">
        <v>1</v>
      </c>
      <c r="Q27" s="10" t="s">
        <v>694</v>
      </c>
      <c r="R27" s="10" t="s">
        <v>590</v>
      </c>
      <c r="S27" s="10" t="s">
        <v>706</v>
      </c>
      <c r="T27" s="10" t="s">
        <v>707</v>
      </c>
      <c r="U27" s="10" t="s">
        <v>708</v>
      </c>
      <c r="V27" s="10"/>
      <c r="W27" s="10"/>
    </row>
    <row r="28" spans="1:23" x14ac:dyDescent="0.25">
      <c r="A28" s="10">
        <v>27</v>
      </c>
      <c r="B28" s="10">
        <v>1</v>
      </c>
      <c r="C28" s="10">
        <f t="shared" si="0"/>
        <v>52</v>
      </c>
      <c r="D28" s="24">
        <v>52</v>
      </c>
      <c r="E28" s="11" t="s">
        <v>513</v>
      </c>
      <c r="F28" s="11" t="s">
        <v>494</v>
      </c>
      <c r="G28" s="15" t="s">
        <v>592</v>
      </c>
      <c r="H28" s="11" t="s">
        <v>593</v>
      </c>
      <c r="I28" s="11" t="s">
        <v>494</v>
      </c>
      <c r="J28" s="10" t="s">
        <v>493</v>
      </c>
      <c r="K28" s="15" t="s">
        <v>594</v>
      </c>
      <c r="L28" s="10">
        <f t="shared" si="1"/>
        <v>52</v>
      </c>
      <c r="M28" s="13">
        <v>3.8</v>
      </c>
      <c r="N28" s="14">
        <f t="shared" si="2"/>
        <v>3.8</v>
      </c>
      <c r="O28" s="10">
        <v>4669</v>
      </c>
      <c r="P28" s="10">
        <v>1</v>
      </c>
      <c r="Q28" s="10" t="s">
        <v>641</v>
      </c>
      <c r="R28" s="10" t="s">
        <v>593</v>
      </c>
      <c r="S28" s="10" t="s">
        <v>709</v>
      </c>
      <c r="T28" s="10" t="s">
        <v>710</v>
      </c>
      <c r="U28" s="10" t="s">
        <v>711</v>
      </c>
      <c r="V28" s="10"/>
      <c r="W28" s="10"/>
    </row>
    <row r="29" spans="1:23" ht="24.75" customHeight="1" x14ac:dyDescent="0.25">
      <c r="A29" s="16">
        <v>28</v>
      </c>
      <c r="B29" s="16">
        <v>11</v>
      </c>
      <c r="C29" s="16">
        <f t="shared" si="0"/>
        <v>572</v>
      </c>
      <c r="D29" s="19">
        <v>580</v>
      </c>
      <c r="E29" s="17" t="s">
        <v>513</v>
      </c>
      <c r="F29" s="17" t="s">
        <v>257</v>
      </c>
      <c r="G29" s="18" t="s">
        <v>595</v>
      </c>
      <c r="H29" s="17" t="s">
        <v>257</v>
      </c>
      <c r="I29" s="17" t="s">
        <v>258</v>
      </c>
      <c r="J29" s="16" t="s">
        <v>596</v>
      </c>
      <c r="K29" s="16" t="s">
        <v>712</v>
      </c>
      <c r="L29" s="16">
        <f t="shared" si="1"/>
        <v>572</v>
      </c>
      <c r="M29" s="20">
        <v>0.20319999999999999</v>
      </c>
      <c r="N29" s="14">
        <f t="shared" si="2"/>
        <v>2.2351999999999999</v>
      </c>
      <c r="O29" s="16">
        <v>22872</v>
      </c>
      <c r="P29" s="16">
        <v>1</v>
      </c>
      <c r="Q29" s="16" t="s">
        <v>641</v>
      </c>
      <c r="R29" s="16" t="s">
        <v>257</v>
      </c>
      <c r="S29" s="16" t="s">
        <v>713</v>
      </c>
      <c r="T29" s="16" t="s">
        <v>595</v>
      </c>
      <c r="U29" s="16" t="s">
        <v>714</v>
      </c>
      <c r="V29" s="21" t="s">
        <v>715</v>
      </c>
      <c r="W29" s="22" t="s">
        <v>716</v>
      </c>
    </row>
    <row r="30" spans="1:23" x14ac:dyDescent="0.25">
      <c r="A30" s="10">
        <v>29</v>
      </c>
      <c r="B30" s="10">
        <v>1</v>
      </c>
      <c r="C30" s="10">
        <f t="shared" si="0"/>
        <v>52</v>
      </c>
      <c r="D30" s="24">
        <v>53</v>
      </c>
      <c r="E30" s="11" t="s">
        <v>510</v>
      </c>
      <c r="F30" s="11" t="s">
        <v>219</v>
      </c>
      <c r="G30" s="15" t="s">
        <v>598</v>
      </c>
      <c r="H30" s="11" t="s">
        <v>219</v>
      </c>
      <c r="I30" s="11" t="s">
        <v>220</v>
      </c>
      <c r="J30" s="10" t="s">
        <v>218</v>
      </c>
      <c r="K30" s="15" t="s">
        <v>599</v>
      </c>
      <c r="L30" s="10">
        <f t="shared" si="1"/>
        <v>52</v>
      </c>
      <c r="M30" s="13">
        <v>0.68200000000000005</v>
      </c>
      <c r="N30" s="14">
        <f t="shared" si="2"/>
        <v>0.68200000000000005</v>
      </c>
      <c r="O30" s="10">
        <v>1003</v>
      </c>
      <c r="P30" s="10">
        <v>1</v>
      </c>
      <c r="Q30" s="10" t="s">
        <v>637</v>
      </c>
      <c r="R30" s="10" t="s">
        <v>219</v>
      </c>
      <c r="S30" s="10" t="s">
        <v>717</v>
      </c>
      <c r="T30" s="10" t="s">
        <v>598</v>
      </c>
      <c r="U30" s="10" t="s">
        <v>718</v>
      </c>
      <c r="V30" s="10"/>
      <c r="W30" s="10"/>
    </row>
    <row r="31" spans="1:23" x14ac:dyDescent="0.25">
      <c r="A31" s="10">
        <v>30</v>
      </c>
      <c r="B31" s="10">
        <v>1</v>
      </c>
      <c r="C31" s="10">
        <f t="shared" si="0"/>
        <v>52</v>
      </c>
      <c r="D31" s="24">
        <v>53</v>
      </c>
      <c r="E31" s="11" t="s">
        <v>513</v>
      </c>
      <c r="F31" s="11" t="s">
        <v>201</v>
      </c>
      <c r="G31" s="15" t="s">
        <v>580</v>
      </c>
      <c r="H31" s="11" t="s">
        <v>201</v>
      </c>
      <c r="I31" s="11" t="s">
        <v>202</v>
      </c>
      <c r="J31" s="10" t="s">
        <v>200</v>
      </c>
      <c r="K31" s="15" t="s">
        <v>600</v>
      </c>
      <c r="L31" s="10">
        <f t="shared" si="1"/>
        <v>52</v>
      </c>
      <c r="M31" s="13">
        <v>1.4128000000000001</v>
      </c>
      <c r="N31" s="14">
        <f t="shared" si="2"/>
        <v>1.4128000000000001</v>
      </c>
      <c r="O31" s="10">
        <v>655</v>
      </c>
      <c r="P31" s="10">
        <v>1</v>
      </c>
      <c r="Q31" s="10" t="s">
        <v>694</v>
      </c>
      <c r="R31" s="10" t="s">
        <v>201</v>
      </c>
      <c r="S31" s="10" t="s">
        <v>719</v>
      </c>
      <c r="T31" s="10" t="s">
        <v>580</v>
      </c>
      <c r="U31" s="10" t="s">
        <v>720</v>
      </c>
      <c r="V31" s="10"/>
      <c r="W31" s="10"/>
    </row>
    <row r="32" spans="1:23" x14ac:dyDescent="0.25">
      <c r="A32" s="10">
        <v>31</v>
      </c>
      <c r="B32" s="10">
        <v>1</v>
      </c>
      <c r="C32" s="10">
        <f t="shared" si="0"/>
        <v>52</v>
      </c>
      <c r="D32" s="24">
        <v>53</v>
      </c>
      <c r="E32" s="11" t="s">
        <v>513</v>
      </c>
      <c r="F32" s="11" t="s">
        <v>489</v>
      </c>
      <c r="G32" s="15" t="s">
        <v>601</v>
      </c>
      <c r="H32" s="11" t="s">
        <v>602</v>
      </c>
      <c r="I32" s="11" t="s">
        <v>490</v>
      </c>
      <c r="J32" s="10" t="s">
        <v>488</v>
      </c>
      <c r="K32" s="15" t="s">
        <v>603</v>
      </c>
      <c r="L32" s="10">
        <f t="shared" si="1"/>
        <v>52</v>
      </c>
      <c r="M32" s="13">
        <v>1.1162000000000001</v>
      </c>
      <c r="N32" s="14">
        <f t="shared" si="2"/>
        <v>1.1162000000000001</v>
      </c>
      <c r="O32" s="10">
        <v>64</v>
      </c>
      <c r="P32" s="10">
        <v>1</v>
      </c>
      <c r="Q32" s="10" t="s">
        <v>694</v>
      </c>
      <c r="R32" s="10" t="s">
        <v>602</v>
      </c>
      <c r="S32" s="10" t="s">
        <v>721</v>
      </c>
      <c r="T32" s="10" t="s">
        <v>722</v>
      </c>
      <c r="U32" s="10" t="s">
        <v>723</v>
      </c>
      <c r="V32" s="10"/>
      <c r="W32" s="10"/>
    </row>
    <row r="33" spans="1:23" x14ac:dyDescent="0.25">
      <c r="A33" s="10">
        <v>32</v>
      </c>
      <c r="B33" s="10">
        <v>1</v>
      </c>
      <c r="C33" s="10">
        <f t="shared" si="0"/>
        <v>52</v>
      </c>
      <c r="D33" s="24">
        <v>53</v>
      </c>
      <c r="E33" s="11" t="s">
        <v>510</v>
      </c>
      <c r="F33" s="11" t="s">
        <v>214</v>
      </c>
      <c r="G33" s="15" t="s">
        <v>601</v>
      </c>
      <c r="H33" s="11" t="s">
        <v>604</v>
      </c>
      <c r="I33" s="11" t="s">
        <v>215</v>
      </c>
      <c r="J33" s="10" t="s">
        <v>213</v>
      </c>
      <c r="K33" s="15" t="s">
        <v>605</v>
      </c>
      <c r="L33" s="10">
        <f t="shared" si="1"/>
        <v>52</v>
      </c>
      <c r="M33" s="13">
        <v>1.2524</v>
      </c>
      <c r="N33" s="14">
        <f t="shared" si="2"/>
        <v>1.2524</v>
      </c>
      <c r="O33" s="10">
        <v>1825</v>
      </c>
      <c r="P33" s="10">
        <v>1</v>
      </c>
      <c r="Q33" s="10" t="s">
        <v>694</v>
      </c>
      <c r="R33" s="10" t="s">
        <v>604</v>
      </c>
      <c r="S33" s="10" t="s">
        <v>724</v>
      </c>
      <c r="T33" s="10" t="s">
        <v>722</v>
      </c>
      <c r="U33" s="10" t="s">
        <v>725</v>
      </c>
      <c r="V33" s="10"/>
      <c r="W33" s="10"/>
    </row>
    <row r="34" spans="1:23" x14ac:dyDescent="0.25">
      <c r="A34" s="10">
        <v>33</v>
      </c>
      <c r="B34" s="10">
        <v>4</v>
      </c>
      <c r="C34" s="10">
        <f t="shared" si="0"/>
        <v>208</v>
      </c>
      <c r="D34" s="24">
        <v>215</v>
      </c>
      <c r="E34" s="11" t="s">
        <v>513</v>
      </c>
      <c r="F34" s="11" t="s">
        <v>139</v>
      </c>
      <c r="G34" s="15" t="s">
        <v>606</v>
      </c>
      <c r="H34" s="11" t="s">
        <v>607</v>
      </c>
      <c r="I34" s="38" t="s">
        <v>750</v>
      </c>
      <c r="J34" s="10" t="s">
        <v>608</v>
      </c>
      <c r="K34" s="15" t="s">
        <v>609</v>
      </c>
      <c r="L34" s="10">
        <f t="shared" si="1"/>
        <v>208</v>
      </c>
      <c r="M34" s="13">
        <v>0.2011</v>
      </c>
      <c r="N34" s="14">
        <f t="shared" si="2"/>
        <v>0.8044</v>
      </c>
      <c r="O34" s="10">
        <v>298704</v>
      </c>
      <c r="P34" s="10">
        <v>1</v>
      </c>
      <c r="Q34" s="10" t="s">
        <v>641</v>
      </c>
      <c r="R34" s="10" t="s">
        <v>607</v>
      </c>
      <c r="S34" s="10" t="s">
        <v>726</v>
      </c>
      <c r="T34" s="10" t="s">
        <v>606</v>
      </c>
      <c r="U34" s="10" t="s">
        <v>727</v>
      </c>
      <c r="V34" s="10"/>
      <c r="W34" s="10"/>
    </row>
    <row r="35" spans="1:23" x14ac:dyDescent="0.25">
      <c r="A35" s="10">
        <v>34</v>
      </c>
      <c r="B35" s="10">
        <v>1</v>
      </c>
      <c r="C35" s="10">
        <f t="shared" si="0"/>
        <v>52</v>
      </c>
      <c r="D35" s="24">
        <v>52</v>
      </c>
      <c r="E35" s="11" t="s">
        <v>510</v>
      </c>
      <c r="F35" s="11" t="s">
        <v>230</v>
      </c>
      <c r="G35" s="15" t="s">
        <v>610</v>
      </c>
      <c r="H35" s="11" t="s">
        <v>230</v>
      </c>
      <c r="I35" s="11" t="s">
        <v>230</v>
      </c>
      <c r="J35" s="10" t="s">
        <v>229</v>
      </c>
      <c r="K35" s="15" t="s">
        <v>611</v>
      </c>
      <c r="L35" s="10">
        <f t="shared" si="1"/>
        <v>52</v>
      </c>
      <c r="M35" s="13">
        <v>0.58079999999999998</v>
      </c>
      <c r="N35" s="14">
        <f t="shared" si="2"/>
        <v>0.58079999999999998</v>
      </c>
      <c r="O35" s="10">
        <v>12002</v>
      </c>
      <c r="P35" s="10">
        <v>1</v>
      </c>
      <c r="Q35" s="10" t="s">
        <v>641</v>
      </c>
      <c r="R35" s="10" t="s">
        <v>230</v>
      </c>
      <c r="S35" s="10" t="s">
        <v>728</v>
      </c>
      <c r="T35" s="10" t="s">
        <v>729</v>
      </c>
      <c r="U35" s="10" t="s">
        <v>730</v>
      </c>
      <c r="V35" s="10"/>
      <c r="W35" s="10"/>
    </row>
    <row r="36" spans="1:23" x14ac:dyDescent="0.25">
      <c r="A36" s="10">
        <v>35</v>
      </c>
      <c r="B36" s="10">
        <v>2</v>
      </c>
      <c r="C36" s="10">
        <f t="shared" si="0"/>
        <v>104</v>
      </c>
      <c r="D36" s="24">
        <v>105</v>
      </c>
      <c r="E36" s="11" t="s">
        <v>513</v>
      </c>
      <c r="F36" s="11" t="s">
        <v>247</v>
      </c>
      <c r="G36" s="15" t="s">
        <v>612</v>
      </c>
      <c r="H36" s="11" t="s">
        <v>247</v>
      </c>
      <c r="I36" s="11" t="s">
        <v>248</v>
      </c>
      <c r="J36" s="10" t="s">
        <v>613</v>
      </c>
      <c r="K36" s="15" t="s">
        <v>614</v>
      </c>
      <c r="L36" s="10">
        <f t="shared" si="1"/>
        <v>104</v>
      </c>
      <c r="M36" s="13">
        <v>0.66500000000000004</v>
      </c>
      <c r="N36" s="14">
        <f t="shared" si="2"/>
        <v>1.33</v>
      </c>
      <c r="O36" s="10">
        <v>456</v>
      </c>
      <c r="P36" s="10">
        <v>1</v>
      </c>
      <c r="Q36" s="10" t="s">
        <v>694</v>
      </c>
      <c r="R36" s="10" t="s">
        <v>247</v>
      </c>
      <c r="S36" s="10" t="s">
        <v>731</v>
      </c>
      <c r="T36" s="10" t="s">
        <v>732</v>
      </c>
      <c r="U36" s="10" t="s">
        <v>733</v>
      </c>
      <c r="V36" s="10"/>
      <c r="W36" s="10"/>
    </row>
    <row r="37" spans="1:23" x14ac:dyDescent="0.25">
      <c r="A37" s="10">
        <v>36</v>
      </c>
      <c r="B37" s="10">
        <v>1</v>
      </c>
      <c r="C37" s="10">
        <f t="shared" si="0"/>
        <v>52</v>
      </c>
      <c r="D37" s="24">
        <v>53</v>
      </c>
      <c r="E37" s="11" t="s">
        <v>513</v>
      </c>
      <c r="F37" s="11" t="s">
        <v>262</v>
      </c>
      <c r="G37" s="15" t="s">
        <v>518</v>
      </c>
      <c r="H37" s="11" t="s">
        <v>615</v>
      </c>
      <c r="I37" s="11" t="s">
        <v>140</v>
      </c>
      <c r="J37" s="10" t="s">
        <v>261</v>
      </c>
      <c r="K37" s="15" t="s">
        <v>616</v>
      </c>
      <c r="L37" s="10">
        <f t="shared" si="1"/>
        <v>52</v>
      </c>
      <c r="M37" s="13">
        <v>0.34799999999999998</v>
      </c>
      <c r="N37" s="14">
        <f t="shared" si="2"/>
        <v>0.34799999999999998</v>
      </c>
      <c r="O37" s="10">
        <v>80090</v>
      </c>
      <c r="P37" s="10">
        <v>1</v>
      </c>
      <c r="Q37" s="10" t="s">
        <v>641</v>
      </c>
      <c r="R37" s="10" t="s">
        <v>615</v>
      </c>
      <c r="S37" s="10" t="s">
        <v>734</v>
      </c>
      <c r="T37" s="10" t="s">
        <v>735</v>
      </c>
      <c r="U37" s="10" t="s">
        <v>736</v>
      </c>
      <c r="V37" s="10"/>
      <c r="W37" s="10"/>
    </row>
    <row r="38" spans="1:23" x14ac:dyDescent="0.25">
      <c r="A38" s="10">
        <v>37</v>
      </c>
      <c r="B38" s="10">
        <v>1</v>
      </c>
      <c r="C38" s="10">
        <f t="shared" si="0"/>
        <v>52</v>
      </c>
      <c r="D38" s="24">
        <v>53</v>
      </c>
      <c r="E38" s="11" t="s">
        <v>510</v>
      </c>
      <c r="F38" s="11" t="s">
        <v>498</v>
      </c>
      <c r="G38" s="15" t="s">
        <v>610</v>
      </c>
      <c r="H38" s="11" t="s">
        <v>498</v>
      </c>
      <c r="I38" s="11" t="s">
        <v>499</v>
      </c>
      <c r="J38" s="10" t="s">
        <v>497</v>
      </c>
      <c r="K38" s="15" t="s">
        <v>617</v>
      </c>
      <c r="L38" s="10">
        <f t="shared" si="1"/>
        <v>52</v>
      </c>
      <c r="M38" s="13">
        <v>0.2142</v>
      </c>
      <c r="N38" s="14">
        <f t="shared" si="2"/>
        <v>0.2142</v>
      </c>
      <c r="O38" s="10">
        <v>752</v>
      </c>
      <c r="P38" s="10">
        <v>1</v>
      </c>
      <c r="Q38" s="10" t="s">
        <v>641</v>
      </c>
      <c r="R38" s="10" t="s">
        <v>498</v>
      </c>
      <c r="S38" s="10" t="s">
        <v>737</v>
      </c>
      <c r="T38" s="10" t="s">
        <v>729</v>
      </c>
      <c r="U38" s="10" t="s">
        <v>738</v>
      </c>
      <c r="V38" s="10"/>
      <c r="W38" s="10"/>
    </row>
    <row r="39" spans="1:23" x14ac:dyDescent="0.25">
      <c r="A39" s="10">
        <v>38</v>
      </c>
      <c r="B39" s="10">
        <v>2</v>
      </c>
      <c r="C39" s="10">
        <f t="shared" si="0"/>
        <v>104</v>
      </c>
      <c r="D39" s="24">
        <v>105</v>
      </c>
      <c r="E39" s="11" t="s">
        <v>513</v>
      </c>
      <c r="F39" s="11" t="s">
        <v>463</v>
      </c>
      <c r="G39" s="15" t="s">
        <v>580</v>
      </c>
      <c r="H39" s="11" t="s">
        <v>463</v>
      </c>
      <c r="I39" s="11" t="s">
        <v>464</v>
      </c>
      <c r="J39" s="10" t="s">
        <v>618</v>
      </c>
      <c r="K39" s="15" t="s">
        <v>619</v>
      </c>
      <c r="L39" s="10">
        <f t="shared" si="1"/>
        <v>104</v>
      </c>
      <c r="M39" s="13">
        <v>1.04</v>
      </c>
      <c r="N39" s="14">
        <f t="shared" si="2"/>
        <v>2.08</v>
      </c>
      <c r="O39" s="10">
        <v>2132</v>
      </c>
      <c r="P39" s="10">
        <v>1</v>
      </c>
      <c r="Q39" s="10" t="s">
        <v>637</v>
      </c>
      <c r="R39" s="10" t="s">
        <v>463</v>
      </c>
      <c r="S39" s="10" t="s">
        <v>739</v>
      </c>
      <c r="T39" s="10" t="s">
        <v>580</v>
      </c>
      <c r="U39" s="10" t="s">
        <v>740</v>
      </c>
      <c r="V39" s="10"/>
      <c r="W39" s="10"/>
    </row>
    <row r="40" spans="1:23" x14ac:dyDescent="0.25">
      <c r="A40" s="10">
        <v>39</v>
      </c>
      <c r="B40" s="10">
        <v>1</v>
      </c>
      <c r="C40" s="10">
        <f t="shared" si="0"/>
        <v>52</v>
      </c>
      <c r="D40" s="24">
        <v>53</v>
      </c>
      <c r="E40" s="11" t="s">
        <v>513</v>
      </c>
      <c r="F40" s="11" t="s">
        <v>620</v>
      </c>
      <c r="G40" s="15" t="s">
        <v>621</v>
      </c>
      <c r="H40" s="11" t="s">
        <v>622</v>
      </c>
      <c r="I40" s="11" t="s">
        <v>235</v>
      </c>
      <c r="J40" s="10" t="s">
        <v>233</v>
      </c>
      <c r="K40" s="15" t="s">
        <v>623</v>
      </c>
      <c r="L40" s="10">
        <f t="shared" si="1"/>
        <v>52</v>
      </c>
      <c r="M40" s="13">
        <v>0.85199999999999998</v>
      </c>
      <c r="N40" s="14">
        <f t="shared" si="2"/>
        <v>0.85199999999999998</v>
      </c>
      <c r="O40" s="10">
        <v>13205</v>
      </c>
      <c r="P40" s="10">
        <v>1</v>
      </c>
      <c r="Q40" s="10" t="s">
        <v>637</v>
      </c>
      <c r="R40" s="10" t="s">
        <v>622</v>
      </c>
      <c r="S40" s="10" t="s">
        <v>741</v>
      </c>
      <c r="T40" s="10" t="s">
        <v>621</v>
      </c>
      <c r="U40" s="10" t="s">
        <v>742</v>
      </c>
      <c r="V40" s="10"/>
      <c r="W40" s="10"/>
    </row>
    <row r="41" spans="1:23" x14ac:dyDescent="0.25">
      <c r="A41" s="25"/>
      <c r="B41" s="25"/>
      <c r="C41" s="25"/>
      <c r="D41" s="26"/>
      <c r="E41" s="26"/>
      <c r="F41" s="26"/>
      <c r="G41" s="26"/>
      <c r="H41" s="26"/>
      <c r="I41" s="26"/>
      <c r="J41" s="25"/>
      <c r="K41" s="25"/>
      <c r="L41" s="39" t="s">
        <v>743</v>
      </c>
      <c r="M41" s="40"/>
      <c r="N41" s="27" t="e">
        <f>SUM(N2:N40)</f>
        <v>#VALUE!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x14ac:dyDescent="0.25">
      <c r="A42" s="25"/>
      <c r="B42" s="25"/>
      <c r="C42" s="25"/>
      <c r="D42" s="26"/>
      <c r="E42" s="26"/>
      <c r="F42" s="26"/>
      <c r="G42" s="26"/>
      <c r="H42" s="26"/>
      <c r="I42" s="26"/>
      <c r="J42" s="25"/>
      <c r="K42" s="25"/>
      <c r="L42" s="41" t="s">
        <v>744</v>
      </c>
      <c r="M42" s="42"/>
      <c r="N42" s="27" t="e">
        <f>0.04*N41</f>
        <v>#VALUE!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 x14ac:dyDescent="0.25">
      <c r="A43" s="25"/>
      <c r="B43" s="25"/>
      <c r="C43" s="25"/>
      <c r="D43" s="26"/>
      <c r="E43" s="26"/>
      <c r="F43" s="26"/>
      <c r="G43" s="26"/>
      <c r="H43" s="26"/>
      <c r="I43" s="26"/>
      <c r="J43" s="25"/>
      <c r="K43" s="25"/>
      <c r="L43" s="41" t="s">
        <v>745</v>
      </c>
      <c r="M43" s="42"/>
      <c r="N43" s="27">
        <v>0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 x14ac:dyDescent="0.25">
      <c r="A44" s="25"/>
      <c r="B44" s="25"/>
      <c r="C44" s="25"/>
      <c r="D44" s="26"/>
      <c r="E44" s="26"/>
      <c r="F44" s="26"/>
      <c r="G44" s="25"/>
      <c r="H44" s="26"/>
      <c r="I44" s="26"/>
      <c r="J44" s="25"/>
      <c r="K44" s="25"/>
      <c r="L44" s="43" t="s">
        <v>746</v>
      </c>
      <c r="M44" s="44"/>
      <c r="N44" s="28" t="e">
        <f>SUM(N41:N43)</f>
        <v>#VALUE!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 x14ac:dyDescent="0.25">
      <c r="A45" s="25"/>
      <c r="B45" s="25"/>
      <c r="C45" s="25"/>
      <c r="D45" s="26"/>
      <c r="E45" s="26"/>
      <c r="F45" s="26"/>
      <c r="G45" s="26"/>
      <c r="H45" s="26"/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x14ac:dyDescent="0.25">
      <c r="A46" s="25"/>
      <c r="B46" s="25"/>
      <c r="C46" s="25"/>
      <c r="D46" s="26"/>
      <c r="E46" s="26"/>
      <c r="F46" s="26"/>
      <c r="G46" s="26"/>
      <c r="H46" s="26"/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x14ac:dyDescent="0.25">
      <c r="A47" s="25"/>
      <c r="B47" s="25"/>
      <c r="C47" s="25"/>
      <c r="D47" s="26"/>
      <c r="E47" s="26"/>
      <c r="F47" s="26"/>
      <c r="G47" s="26"/>
      <c r="H47" s="26"/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x14ac:dyDescent="0.25">
      <c r="A48" s="25"/>
      <c r="B48" s="25"/>
      <c r="C48" s="25"/>
      <c r="D48" s="26"/>
      <c r="E48" s="26"/>
      <c r="F48" s="26"/>
      <c r="G48" s="26"/>
      <c r="H48" s="26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x14ac:dyDescent="0.25">
      <c r="A49" s="25"/>
      <c r="B49" s="25"/>
      <c r="C49" s="25"/>
      <c r="D49" s="26"/>
      <c r="E49" s="26"/>
      <c r="F49" s="26"/>
      <c r="G49" s="26"/>
      <c r="H49" s="26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x14ac:dyDescent="0.25">
      <c r="A50" s="25"/>
      <c r="B50" s="25"/>
      <c r="C50" s="25"/>
      <c r="D50" s="26"/>
      <c r="E50" s="26"/>
      <c r="F50" s="26"/>
      <c r="G50" s="26"/>
      <c r="H50" s="26"/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x14ac:dyDescent="0.25">
      <c r="A51" s="25"/>
      <c r="B51" s="25"/>
      <c r="C51" s="25"/>
      <c r="D51" s="26"/>
      <c r="E51" s="26"/>
      <c r="F51" s="26"/>
      <c r="G51" s="26"/>
      <c r="H51" s="26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x14ac:dyDescent="0.25">
      <c r="A52" s="25"/>
      <c r="B52" s="25"/>
      <c r="C52" s="25"/>
      <c r="D52" s="26"/>
      <c r="E52" s="26"/>
      <c r="F52" s="26"/>
      <c r="G52" s="26"/>
      <c r="H52" s="26"/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x14ac:dyDescent="0.25">
      <c r="A53" s="25"/>
      <c r="B53" s="25"/>
      <c r="C53" s="25"/>
      <c r="D53" s="26"/>
      <c r="E53" s="26"/>
      <c r="F53" s="26"/>
      <c r="G53" s="26"/>
      <c r="H53" s="26"/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x14ac:dyDescent="0.25">
      <c r="A54" s="25"/>
      <c r="B54" s="25"/>
      <c r="C54" s="25"/>
      <c r="D54" s="26"/>
      <c r="E54" s="26"/>
      <c r="F54" s="26"/>
      <c r="G54" s="26"/>
      <c r="H54" s="26"/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x14ac:dyDescent="0.25">
      <c r="A55" s="25"/>
      <c r="B55" s="25"/>
      <c r="C55" s="25"/>
      <c r="D55" s="26"/>
      <c r="E55" s="26"/>
      <c r="F55" s="26"/>
      <c r="G55" s="26"/>
      <c r="H55" s="26"/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x14ac:dyDescent="0.25">
      <c r="A56" s="25"/>
      <c r="B56" s="25"/>
      <c r="C56" s="25"/>
      <c r="D56" s="26"/>
      <c r="E56" s="26"/>
      <c r="F56" s="26"/>
      <c r="G56" s="26"/>
      <c r="H56" s="26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x14ac:dyDescent="0.25">
      <c r="A57" s="25"/>
      <c r="B57" s="25"/>
      <c r="C57" s="25"/>
      <c r="D57" s="26"/>
      <c r="E57" s="26"/>
      <c r="F57" s="26"/>
      <c r="G57" s="26"/>
      <c r="H57" s="26"/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x14ac:dyDescent="0.25">
      <c r="A58" s="25"/>
      <c r="B58" s="25"/>
      <c r="C58" s="25"/>
      <c r="D58" s="26"/>
      <c r="E58" s="26"/>
      <c r="F58" s="26"/>
      <c r="G58" s="26"/>
      <c r="H58" s="26"/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x14ac:dyDescent="0.25">
      <c r="A59" s="25"/>
      <c r="B59" s="25"/>
      <c r="C59" s="25"/>
      <c r="D59" s="26"/>
      <c r="E59" s="26"/>
      <c r="F59" s="26"/>
      <c r="G59" s="26"/>
      <c r="H59" s="26"/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x14ac:dyDescent="0.25">
      <c r="A60" s="25"/>
      <c r="B60" s="25"/>
      <c r="C60" s="25"/>
      <c r="D60" s="26"/>
      <c r="E60" s="26"/>
      <c r="F60" s="26"/>
      <c r="G60" s="26"/>
      <c r="H60" s="26"/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x14ac:dyDescent="0.25">
      <c r="A61" s="25"/>
      <c r="B61" s="25"/>
      <c r="C61" s="25"/>
      <c r="D61" s="26"/>
      <c r="E61" s="26"/>
      <c r="F61" s="26"/>
      <c r="G61" s="26"/>
      <c r="H61" s="26"/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x14ac:dyDescent="0.25">
      <c r="A62" s="25"/>
      <c r="B62" s="25"/>
      <c r="C62" s="25"/>
      <c r="D62" s="26"/>
      <c r="E62" s="26"/>
      <c r="F62" s="26"/>
      <c r="G62" s="26"/>
      <c r="H62" s="26"/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x14ac:dyDescent="0.25">
      <c r="A63" s="25"/>
      <c r="B63" s="25"/>
      <c r="C63" s="25"/>
      <c r="D63" s="26"/>
      <c r="E63" s="26"/>
      <c r="F63" s="26"/>
      <c r="G63" s="26"/>
      <c r="H63" s="26"/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x14ac:dyDescent="0.25">
      <c r="A64" s="25"/>
      <c r="B64" s="25"/>
      <c r="C64" s="25"/>
      <c r="D64" s="26"/>
      <c r="E64" s="26"/>
      <c r="F64" s="26"/>
      <c r="G64" s="26"/>
      <c r="H64" s="26"/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x14ac:dyDescent="0.25">
      <c r="A65" s="25"/>
      <c r="B65" s="25"/>
      <c r="C65" s="25"/>
      <c r="D65" s="26"/>
      <c r="E65" s="26"/>
      <c r="F65" s="26"/>
      <c r="G65" s="26"/>
      <c r="H65" s="26"/>
      <c r="I65" s="26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x14ac:dyDescent="0.25">
      <c r="A66" s="25"/>
      <c r="B66" s="25"/>
      <c r="C66" s="25"/>
      <c r="D66" s="26"/>
      <c r="E66" s="26"/>
      <c r="F66" s="26"/>
      <c r="G66" s="26"/>
      <c r="H66" s="26"/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x14ac:dyDescent="0.25">
      <c r="A67" s="25"/>
      <c r="B67" s="25"/>
      <c r="C67" s="25"/>
      <c r="D67" s="26"/>
      <c r="E67" s="26"/>
      <c r="F67" s="26"/>
      <c r="G67" s="26"/>
      <c r="H67" s="26"/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x14ac:dyDescent="0.25">
      <c r="A68" s="25"/>
      <c r="B68" s="25"/>
      <c r="C68" s="25"/>
      <c r="D68" s="26"/>
      <c r="E68" s="26"/>
      <c r="F68" s="26"/>
      <c r="G68" s="26"/>
      <c r="H68" s="26"/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x14ac:dyDescent="0.25">
      <c r="A69" s="25"/>
      <c r="B69" s="25"/>
      <c r="C69" s="25"/>
      <c r="D69" s="26"/>
      <c r="E69" s="26"/>
      <c r="F69" s="26"/>
      <c r="G69" s="26"/>
      <c r="H69" s="26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x14ac:dyDescent="0.25">
      <c r="A70" s="25"/>
      <c r="B70" s="25"/>
      <c r="C70" s="25"/>
      <c r="D70" s="26"/>
      <c r="E70" s="26"/>
      <c r="F70" s="26"/>
      <c r="G70" s="26"/>
      <c r="H70" s="26"/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x14ac:dyDescent="0.25">
      <c r="A71" s="25"/>
      <c r="B71" s="25"/>
      <c r="C71" s="25"/>
      <c r="D71" s="26"/>
      <c r="E71" s="26"/>
      <c r="F71" s="26"/>
      <c r="G71" s="26"/>
      <c r="H71" s="26"/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x14ac:dyDescent="0.25">
      <c r="A72" s="25"/>
      <c r="B72" s="25"/>
      <c r="C72" s="25"/>
      <c r="D72" s="26"/>
      <c r="E72" s="26"/>
      <c r="F72" s="26"/>
      <c r="G72" s="26"/>
      <c r="H72" s="26"/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x14ac:dyDescent="0.25">
      <c r="A73" s="25"/>
      <c r="B73" s="25"/>
      <c r="C73" s="25"/>
      <c r="D73" s="26"/>
      <c r="E73" s="26"/>
      <c r="F73" s="26"/>
      <c r="G73" s="26"/>
      <c r="H73" s="26"/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x14ac:dyDescent="0.25">
      <c r="A74" s="25"/>
      <c r="B74" s="25"/>
      <c r="C74" s="25"/>
      <c r="D74" s="26"/>
      <c r="E74" s="26"/>
      <c r="F74" s="26"/>
      <c r="G74" s="26"/>
      <c r="H74" s="26"/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x14ac:dyDescent="0.25">
      <c r="A75" s="25"/>
      <c r="B75" s="25"/>
      <c r="C75" s="25"/>
      <c r="D75" s="26"/>
      <c r="E75" s="26"/>
      <c r="F75" s="26"/>
      <c r="G75" s="26"/>
      <c r="H75" s="26"/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x14ac:dyDescent="0.25">
      <c r="A76" s="25"/>
      <c r="B76" s="25"/>
      <c r="C76" s="25"/>
      <c r="D76" s="26"/>
      <c r="E76" s="26"/>
      <c r="F76" s="26"/>
      <c r="G76" s="26"/>
      <c r="H76" s="26"/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x14ac:dyDescent="0.25">
      <c r="A77" s="25"/>
      <c r="B77" s="25"/>
      <c r="C77" s="25"/>
      <c r="D77" s="26"/>
      <c r="E77" s="26"/>
      <c r="F77" s="26"/>
      <c r="G77" s="26"/>
      <c r="H77" s="26"/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x14ac:dyDescent="0.25">
      <c r="A78" s="25"/>
      <c r="B78" s="25"/>
      <c r="C78" s="25"/>
      <c r="D78" s="26"/>
      <c r="E78" s="26"/>
      <c r="F78" s="26"/>
      <c r="G78" s="26"/>
      <c r="H78" s="26"/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x14ac:dyDescent="0.25">
      <c r="A79" s="25"/>
      <c r="B79" s="25"/>
      <c r="C79" s="25"/>
      <c r="D79" s="26"/>
      <c r="E79" s="26"/>
      <c r="F79" s="26"/>
      <c r="G79" s="26"/>
      <c r="H79" s="26"/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x14ac:dyDescent="0.25">
      <c r="A80" s="25"/>
      <c r="B80" s="25"/>
      <c r="C80" s="25"/>
      <c r="D80" s="26"/>
      <c r="E80" s="26"/>
      <c r="F80" s="26"/>
      <c r="G80" s="26"/>
      <c r="H80" s="26"/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x14ac:dyDescent="0.25">
      <c r="A81" s="25"/>
      <c r="B81" s="25"/>
      <c r="C81" s="25"/>
      <c r="D81" s="26"/>
      <c r="E81" s="26"/>
      <c r="F81" s="26"/>
      <c r="G81" s="26"/>
      <c r="H81" s="26"/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x14ac:dyDescent="0.25">
      <c r="A82" s="25"/>
      <c r="B82" s="25"/>
      <c r="C82" s="25"/>
      <c r="D82" s="26"/>
      <c r="E82" s="26"/>
      <c r="F82" s="26"/>
      <c r="G82" s="26"/>
      <c r="H82" s="26"/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x14ac:dyDescent="0.25">
      <c r="A83" s="25"/>
      <c r="B83" s="25"/>
      <c r="C83" s="25"/>
      <c r="D83" s="26"/>
      <c r="E83" s="26"/>
      <c r="F83" s="26"/>
      <c r="G83" s="26"/>
      <c r="H83" s="26"/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x14ac:dyDescent="0.25">
      <c r="A84" s="25"/>
      <c r="B84" s="25"/>
      <c r="C84" s="25"/>
      <c r="D84" s="26"/>
      <c r="E84" s="26"/>
      <c r="F84" s="26"/>
      <c r="G84" s="26"/>
      <c r="H84" s="26"/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x14ac:dyDescent="0.25">
      <c r="A85" s="25"/>
      <c r="B85" s="25"/>
      <c r="C85" s="25"/>
      <c r="D85" s="26"/>
      <c r="E85" s="26"/>
      <c r="F85" s="26"/>
      <c r="G85" s="26"/>
      <c r="H85" s="26"/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x14ac:dyDescent="0.25">
      <c r="A86" s="25"/>
      <c r="B86" s="25"/>
      <c r="C86" s="25"/>
      <c r="D86" s="26"/>
      <c r="E86" s="26"/>
      <c r="F86" s="26"/>
      <c r="G86" s="26"/>
      <c r="H86" s="26"/>
      <c r="I86" s="26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x14ac:dyDescent="0.25">
      <c r="A87" s="25"/>
      <c r="B87" s="25"/>
      <c r="C87" s="25"/>
      <c r="D87" s="26"/>
      <c r="E87" s="26"/>
      <c r="F87" s="26"/>
      <c r="G87" s="26"/>
      <c r="H87" s="26"/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x14ac:dyDescent="0.25">
      <c r="A88" s="25"/>
      <c r="B88" s="25"/>
      <c r="C88" s="25"/>
      <c r="D88" s="26"/>
      <c r="E88" s="26"/>
      <c r="F88" s="26"/>
      <c r="G88" s="26"/>
      <c r="H88" s="26"/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x14ac:dyDescent="0.25">
      <c r="A89" s="25"/>
      <c r="B89" s="25"/>
      <c r="C89" s="25"/>
      <c r="D89" s="26"/>
      <c r="E89" s="26"/>
      <c r="F89" s="26"/>
      <c r="G89" s="26"/>
      <c r="H89" s="26"/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x14ac:dyDescent="0.25">
      <c r="A90" s="25"/>
      <c r="B90" s="25"/>
      <c r="C90" s="25"/>
      <c r="D90" s="26"/>
      <c r="E90" s="26"/>
      <c r="F90" s="26"/>
      <c r="G90" s="26"/>
      <c r="H90" s="26"/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x14ac:dyDescent="0.25">
      <c r="A91" s="25"/>
      <c r="B91" s="25"/>
      <c r="C91" s="25"/>
      <c r="D91" s="26"/>
      <c r="E91" s="26"/>
      <c r="F91" s="26"/>
      <c r="G91" s="26"/>
      <c r="H91" s="26"/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x14ac:dyDescent="0.25">
      <c r="A92" s="25"/>
      <c r="B92" s="25"/>
      <c r="C92" s="25"/>
      <c r="D92" s="26"/>
      <c r="E92" s="26"/>
      <c r="F92" s="26"/>
      <c r="G92" s="26"/>
      <c r="H92" s="26"/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x14ac:dyDescent="0.25">
      <c r="A93" s="25"/>
      <c r="B93" s="25"/>
      <c r="C93" s="25"/>
      <c r="D93" s="26"/>
      <c r="E93" s="26"/>
      <c r="F93" s="26"/>
      <c r="G93" s="26"/>
      <c r="H93" s="26"/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x14ac:dyDescent="0.25">
      <c r="A94" s="25"/>
      <c r="B94" s="25"/>
      <c r="C94" s="25"/>
      <c r="D94" s="26"/>
      <c r="E94" s="26"/>
      <c r="F94" s="26"/>
      <c r="G94" s="26"/>
      <c r="H94" s="26"/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5">
      <c r="A95" s="25"/>
      <c r="B95" s="25"/>
      <c r="C95" s="25"/>
      <c r="D95" s="26"/>
      <c r="E95" s="26"/>
      <c r="F95" s="26"/>
      <c r="G95" s="26"/>
      <c r="H95" s="26"/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5">
      <c r="A96" s="25"/>
      <c r="B96" s="25"/>
      <c r="C96" s="25"/>
      <c r="D96" s="26"/>
      <c r="E96" s="26"/>
      <c r="F96" s="26"/>
      <c r="G96" s="26"/>
      <c r="H96" s="26"/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5">
      <c r="A97" s="25"/>
      <c r="B97" s="25"/>
      <c r="C97" s="25"/>
      <c r="D97" s="26"/>
      <c r="E97" s="26"/>
      <c r="F97" s="26"/>
      <c r="G97" s="26"/>
      <c r="H97" s="26"/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5">
      <c r="A98" s="25"/>
      <c r="B98" s="25"/>
      <c r="C98" s="25"/>
      <c r="D98" s="26"/>
      <c r="E98" s="26"/>
      <c r="F98" s="26"/>
      <c r="G98" s="26"/>
      <c r="H98" s="26"/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x14ac:dyDescent="0.25">
      <c r="A99" s="25"/>
      <c r="B99" s="25"/>
      <c r="C99" s="25"/>
      <c r="D99" s="26"/>
      <c r="E99" s="26"/>
      <c r="F99" s="26"/>
      <c r="G99" s="26"/>
      <c r="H99" s="26"/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x14ac:dyDescent="0.25">
      <c r="A100" s="25"/>
      <c r="B100" s="25"/>
      <c r="C100" s="25"/>
      <c r="D100" s="26"/>
      <c r="E100" s="26"/>
      <c r="F100" s="26"/>
      <c r="G100" s="26"/>
      <c r="H100" s="26"/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</sheetData>
  <mergeCells count="4">
    <mergeCell ref="L41:M41"/>
    <mergeCell ref="L42:M42"/>
    <mergeCell ref="L43:M43"/>
    <mergeCell ref="L44:M44"/>
  </mergeCells>
  <hyperlinks>
    <hyperlink ref="H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37" t="s">
        <v>751</v>
      </c>
      <c r="B1" s="37" t="s">
        <v>752</v>
      </c>
    </row>
    <row r="2" spans="1:2" x14ac:dyDescent="0.25">
      <c r="A2" s="37" t="s">
        <v>753</v>
      </c>
      <c r="B2" s="37" t="s">
        <v>754</v>
      </c>
    </row>
    <row r="3" spans="1:2" x14ac:dyDescent="0.25">
      <c r="A3" s="37" t="s">
        <v>756</v>
      </c>
      <c r="B3" s="37" t="s">
        <v>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4</vt:i4>
      </vt:variant>
      <vt:variant>
        <vt:lpstr>Pomenované rozsahy</vt:lpstr>
      </vt:variant>
      <vt:variant>
        <vt:i4>3</vt:i4>
      </vt:variant>
    </vt:vector>
  </HeadingPairs>
  <TitlesOfParts>
    <vt:vector size="7" baseType="lpstr">
      <vt:lpstr>Assembly_export</vt:lpstr>
      <vt:lpstr>Purchase_export</vt:lpstr>
      <vt:lpstr>64013A1_VK</vt:lpstr>
      <vt:lpstr>Change list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2019-08-18T02:12:11Z</dcterms:modified>
</cp:coreProperties>
</file>