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01_GIT_REPOS\FRA_Sensor_platform\1-SystemDocs\"/>
    </mc:Choice>
  </mc:AlternateContent>
  <bookViews>
    <workbookView xWindow="28680" yWindow="-120" windowWidth="20730" windowHeight="11760" firstSheet="1" activeTab="8"/>
  </bookViews>
  <sheets>
    <sheet name="SPI ETH ESP32" sheetId="1" r:id="rId1"/>
    <sheet name="Pinout ETH DEEK" sheetId="2" r:id="rId2"/>
    <sheet name="JTAG conn" sheetId="3" r:id="rId3"/>
    <sheet name="SD usage" sheetId="4" r:id="rId4"/>
    <sheet name="UDP packets" sheetId="5" r:id="rId5"/>
    <sheet name="UDP datagram definition" sheetId="6" r:id="rId6"/>
    <sheet name="Message Types" sheetId="7" r:id="rId7"/>
    <sheet name="ADC selection" sheetId="9" r:id="rId8"/>
    <sheet name="Time budget" sheetId="11" r:id="rId9"/>
    <sheet name="TO DO" sheetId="8" r:id="rId10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4" l="1"/>
  <c r="C6" i="4" s="1"/>
  <c r="C7" i="4" s="1"/>
  <c r="C8" i="4" s="1"/>
  <c r="C9" i="4" s="1"/>
</calcChain>
</file>

<file path=xl/sharedStrings.xml><?xml version="1.0" encoding="utf-8"?>
<sst xmlns="http://schemas.openxmlformats.org/spreadsheetml/2006/main" count="276" uniqueCount="180">
  <si>
    <t>ETH*</t>
  </si>
  <si>
    <t>name</t>
  </si>
  <si>
    <t>cable</t>
  </si>
  <si>
    <t>ESP32</t>
  </si>
  <si>
    <t>Huzzah</t>
  </si>
  <si>
    <t>meas on</t>
  </si>
  <si>
    <t>huzzah</t>
  </si>
  <si>
    <t>pin</t>
  </si>
  <si>
    <t>VSPI</t>
  </si>
  <si>
    <t>IO</t>
  </si>
  <si>
    <t>cables</t>
  </si>
  <si>
    <t>CS</t>
  </si>
  <si>
    <t>y-purple</t>
  </si>
  <si>
    <t>IO5</t>
  </si>
  <si>
    <t>SCK</t>
  </si>
  <si>
    <t>MOSI</t>
  </si>
  <si>
    <t>y-grey</t>
  </si>
  <si>
    <t>IO23</t>
  </si>
  <si>
    <t>highZ?CS</t>
  </si>
  <si>
    <t>MISO</t>
  </si>
  <si>
    <t>y-white</t>
  </si>
  <si>
    <t>IO19</t>
  </si>
  <si>
    <t>highZ?MISO</t>
  </si>
  <si>
    <t>grey</t>
  </si>
  <si>
    <t>IO18</t>
  </si>
  <si>
    <t>GND</t>
  </si>
  <si>
    <t>white</t>
  </si>
  <si>
    <t>5V</t>
  </si>
  <si>
    <t>purple</t>
  </si>
  <si>
    <t>USB</t>
  </si>
  <si>
    <t>*Deek-robot</t>
  </si>
  <si>
    <t>NANO Ethernet Shield V1.0</t>
  </si>
  <si>
    <t>datasheet</t>
  </si>
  <si>
    <t>ESP marking</t>
  </si>
  <si>
    <t>MOSI/18</t>
  </si>
  <si>
    <t>MISO/19</t>
  </si>
  <si>
    <t>SCK/5</t>
  </si>
  <si>
    <t>SDA/23</t>
  </si>
  <si>
    <t>ETH DEEK</t>
  </si>
  <si>
    <t>pin conn</t>
  </si>
  <si>
    <t>JLINK</t>
  </si>
  <si>
    <t>color</t>
  </si>
  <si>
    <t>signal</t>
  </si>
  <si>
    <t>Vcc</t>
  </si>
  <si>
    <t>red</t>
  </si>
  <si>
    <t>3V</t>
  </si>
  <si>
    <t>black</t>
  </si>
  <si>
    <t>TDI</t>
  </si>
  <si>
    <t>IO12</t>
  </si>
  <si>
    <t>TMS</t>
  </si>
  <si>
    <t>IO14</t>
  </si>
  <si>
    <t>TCK</t>
  </si>
  <si>
    <t>IO13</t>
  </si>
  <si>
    <t>TDO</t>
  </si>
  <si>
    <t>blue</t>
  </si>
  <si>
    <t>IO15</t>
  </si>
  <si>
    <t>nRST</t>
  </si>
  <si>
    <t>green</t>
  </si>
  <si>
    <t>EN</t>
  </si>
  <si>
    <t>RST</t>
  </si>
  <si>
    <t>aligned with&gt;</t>
  </si>
  <si>
    <t>esp docs:</t>
  </si>
  <si>
    <t xml:space="preserve"> </t>
  </si>
  <si>
    <t>ESP32 Pin</t>
  </si>
  <si>
    <t>JTAG Signal</t>
  </si>
  <si>
    <t>CHIP_PU</t>
  </si>
  <si>
    <t>TRST_N</t>
  </si>
  <si>
    <t>MTDO / GPIO15</t>
  </si>
  <si>
    <t>MTDI / GPIO12</t>
  </si>
  <si>
    <t>MTCK / GPIO13</t>
  </si>
  <si>
    <t>MTMS / GPIO14</t>
  </si>
  <si>
    <t>https://docs.espressif.com/projects/esp-idf/en/latest/api-guides/jtag-debugging/configure-other-jtag.html</t>
  </si>
  <si>
    <t>nTRST</t>
  </si>
  <si>
    <t>color 2</t>
  </si>
  <si>
    <t>brown</t>
  </si>
  <si>
    <t xml:space="preserve">red </t>
  </si>
  <si>
    <t>maroon</t>
  </si>
  <si>
    <t>Total memory</t>
  </si>
  <si>
    <t xml:space="preserve">One sensor </t>
  </si>
  <si>
    <t>Bytes</t>
  </si>
  <si>
    <t>qty</t>
  </si>
  <si>
    <t>Sensors</t>
  </si>
  <si>
    <t>period</t>
  </si>
  <si>
    <t>s</t>
  </si>
  <si>
    <t>Lasts for</t>
  </si>
  <si>
    <t>h</t>
  </si>
  <si>
    <t>d</t>
  </si>
  <si>
    <t>y</t>
  </si>
  <si>
    <t>2GB SD card</t>
  </si>
  <si>
    <t>bytes</t>
  </si>
  <si>
    <t>Buffer ENC28J60</t>
  </si>
  <si>
    <t>B</t>
  </si>
  <si>
    <t>Ethernet max packet size</t>
  </si>
  <si>
    <t>UDP message size max</t>
  </si>
  <si>
    <t>Reasonable safe max UDP message size</t>
  </si>
  <si>
    <t>UDP datagram definition</t>
  </si>
  <si>
    <t>Byte order</t>
  </si>
  <si>
    <t>Saved data</t>
  </si>
  <si>
    <t>Representation</t>
  </si>
  <si>
    <t>uint_16</t>
  </si>
  <si>
    <t>int_32</t>
  </si>
  <si>
    <t>Message type</t>
  </si>
  <si>
    <t>uint_8</t>
  </si>
  <si>
    <t>EOP</t>
  </si>
  <si>
    <t>timestamp epoch time MSB</t>
  </si>
  <si>
    <t>timestamp epoch time</t>
  </si>
  <si>
    <t>timestamp epoch time LSB</t>
  </si>
  <si>
    <t>uint_32</t>
  </si>
  <si>
    <t>MEASUREMENT SAMPLE</t>
  </si>
  <si>
    <t>Byte</t>
  </si>
  <si>
    <t>Value</t>
  </si>
  <si>
    <t>ACKNOWLEDGEMENT</t>
  </si>
  <si>
    <t>X</t>
  </si>
  <si>
    <t>6..9</t>
  </si>
  <si>
    <t>Analog input for sensor detection</t>
  </si>
  <si>
    <t>Inputs for setting up IP address - digital - JTAG pins</t>
  </si>
  <si>
    <t>Baseline test for connected sensors</t>
  </si>
  <si>
    <t>MESSAGE_TYPE</t>
  </si>
  <si>
    <t>Start trigger</t>
  </si>
  <si>
    <t>Stop trigger</t>
  </si>
  <si>
    <t>Pause trigger</t>
  </si>
  <si>
    <t>Error</t>
  </si>
  <si>
    <t>Sensors detected</t>
  </si>
  <si>
    <t>Built-in Test trigger</t>
  </si>
  <si>
    <t>7..8</t>
  </si>
  <si>
    <t>ERROR CODE</t>
  </si>
  <si>
    <t>unknown error</t>
  </si>
  <si>
    <t>ERROR</t>
  </si>
  <si>
    <t>SENSORS DETECTED</t>
  </si>
  <si>
    <t>table</t>
  </si>
  <si>
    <t>OK</t>
  </si>
  <si>
    <t>NOK</t>
  </si>
  <si>
    <t>Read One Shot</t>
  </si>
  <si>
    <t>SENSOR 1 TYPE</t>
  </si>
  <si>
    <t>SENSOR 1 OK</t>
  </si>
  <si>
    <t>SENSOR 2 TYPE</t>
  </si>
  <si>
    <t>SENSOR 2 OK</t>
  </si>
  <si>
    <t>…</t>
  </si>
  <si>
    <t>SENSOR 12 TYPE</t>
  </si>
  <si>
    <t>SENSOR 12 OK</t>
  </si>
  <si>
    <t>0xFF</t>
  </si>
  <si>
    <t>0X00</t>
  </si>
  <si>
    <t>Retrieve One measurement</t>
  </si>
  <si>
    <t>Sensor 1</t>
  </si>
  <si>
    <t>Sensor 2</t>
  </si>
  <si>
    <t>Sensor 3</t>
  </si>
  <si>
    <t>Sensor 4</t>
  </si>
  <si>
    <t>Sensor 12</t>
  </si>
  <si>
    <t>10..13</t>
  </si>
  <si>
    <t>14..18</t>
  </si>
  <si>
    <t>50..53</t>
  </si>
  <si>
    <t>ADS114S08</t>
  </si>
  <si>
    <t>ADS1115</t>
  </si>
  <si>
    <t>libs</t>
  </si>
  <si>
    <t>easy</t>
  </si>
  <si>
    <t>harder</t>
  </si>
  <si>
    <t>supplies</t>
  </si>
  <si>
    <t>yes</t>
  </si>
  <si>
    <t>no</t>
  </si>
  <si>
    <t>Current injectors</t>
  </si>
  <si>
    <t>Digital interface</t>
  </si>
  <si>
    <t>direct SPI</t>
  </si>
  <si>
    <t>I2C + level shift</t>
  </si>
  <si>
    <t>filter 50Hz</t>
  </si>
  <si>
    <t>voltage bias</t>
  </si>
  <si>
    <t>Digital speed</t>
  </si>
  <si>
    <t>400k</t>
  </si>
  <si>
    <t>10M or 5M</t>
  </si>
  <si>
    <t>Sending UDP</t>
  </si>
  <si>
    <t>time [us]</t>
  </si>
  <si>
    <t>ESP32 pin</t>
  </si>
  <si>
    <t>3v3</t>
  </si>
  <si>
    <t>orange</t>
  </si>
  <si>
    <t>SD_CS</t>
  </si>
  <si>
    <t>yellow</t>
  </si>
  <si>
    <t>CS_ETH</t>
  </si>
  <si>
    <t>ETH_RST</t>
  </si>
  <si>
    <t>Writing to SD</t>
  </si>
  <si>
    <t>SD logging</t>
  </si>
  <si>
    <t>20MHz SPI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</si>
</sst>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2" borderId="2" xfId="0" applyFill="1" applyBorder="1"/>
    <xf numFmtId="0" fontId="0" fillId="2" borderId="3" xfId="0" applyFill="1" applyBorder="1"/>
    <xf numFmtId="0" fontId="0" fillId="0" borderId="3" xfId="0" applyBorder="1"/>
    <xf numFmtId="0" fontId="0" fillId="0" borderId="0" xfId="0" applyFill="1" applyBorder="1"/>
    <xf numFmtId="0" fontId="0" fillId="0" borderId="0" xfId="0" applyAlignment="1">
      <alignment horizontal="right"/>
    </xf>
    <xf numFmtId="0" fontId="3" fillId="0" borderId="0" xfId="0" applyFont="1"/>
    <xf numFmtId="11" fontId="0" fillId="0" borderId="0" xfId="0" applyNumberFormat="1"/>
    <xf numFmtId="11" fontId="3" fillId="0" borderId="0" xfId="0" applyNumberFormat="1" applyFont="1"/>
    <xf numFmtId="0" fontId="4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16" fontId="0" fillId="0" borderId="8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Fill="1"/>
    <xf numFmtId="0" fontId="0" fillId="0" borderId="9" xfId="0" applyFill="1" applyBorder="1"/>
    <xf numFmtId="0" fontId="0" fillId="0" borderId="8" xfId="0" applyFill="1" applyBorder="1"/>
    <xf numFmtId="0" fontId="0" fillId="5" borderId="0" xfId="0" applyFill="1"/>
    <xf numFmtId="0" fontId="5" fillId="0" borderId="4" xfId="0" applyFont="1" applyFill="1" applyBorder="1"/>
    <xf numFmtId="0" fontId="2" fillId="0" borderId="0" xfId="0" applyFont="1" applyFill="1" applyBorder="1"/>
    <xf numFmtId="0" fontId="2" fillId="0" borderId="4" xfId="0" applyFont="1" applyBorder="1"/>
    <xf numFmtId="0" fontId="2" fillId="0" borderId="0" xfId="0" applyFont="1"/>
    <xf numFmtId="0" fontId="3" fillId="0" borderId="3" xfId="0" applyFont="1" applyBorder="1"/>
    <xf numFmtId="0" fontId="6" fillId="0" borderId="4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3" xfId="0" applyFont="1" applyBorder="1"/>
    <xf numFmtId="0" fontId="2" fillId="0" borderId="3" xfId="0" applyFont="1" applyFill="1" applyBorder="1"/>
    <xf numFmtId="0" fontId="7" fillId="0" borderId="3" xfId="0" applyFont="1" applyBorder="1"/>
    <xf numFmtId="0" fontId="7" fillId="0" borderId="3" xfId="0" applyFont="1" applyFill="1" applyBorder="1"/>
    <xf numFmtId="0" fontId="7" fillId="0" borderId="4" xfId="0" applyFont="1" applyFill="1" applyBorder="1"/>
    <xf numFmtId="0" fontId="0" fillId="2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</cellXfs>
  <cellStyles count="1"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156010</xdr:colOff>
      <xdr:row>10</xdr:row>
      <xdr:rowOff>164224</xdr:rowOff>
    </xdr:from>
    <xdr:to>
      <xdr:col>15</xdr:col>
      <xdr:colOff>211519</xdr:colOff>
      <xdr:row>32</xdr:row>
      <xdr:rowOff>99520</xdr:rowOff>
    </xdr:to>
    <xdr:pic>
      <xdr:nvPicPr>
        <xdr:cNvPr id="2" name="Obrázok 1" descr="VÃ½sledok vyhÄ¾adÃ¡vania obrÃ¡zkov pre dopyt devkit esp32 c pinou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010" y="2069224"/>
          <a:ext cx="9797285" cy="41262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0</xdr:rowOff>
    </xdr:from>
    <xdr:to>
      <xdr:col>4</xdr:col>
      <xdr:colOff>204168</xdr:colOff>
      <xdr:row>24</xdr:row>
      <xdr:rowOff>142571</xdr:rowOff>
    </xdr:to>
    <xdr:pic>
      <xdr:nvPicPr>
        <xdr:cNvPr id="2" name="Obrázok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135" y="2286000"/>
          <a:ext cx="2028571" cy="24285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</xdr:row>
      <xdr:rowOff>0</xdr:rowOff>
    </xdr:from>
    <xdr:to>
      <xdr:col>18</xdr:col>
      <xdr:colOff>599238</xdr:colOff>
      <xdr:row>28</xdr:row>
      <xdr:rowOff>104143</xdr:rowOff>
    </xdr:to>
    <xdr:pic>
      <xdr:nvPicPr>
        <xdr:cNvPr id="2" name="Obrázo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381000"/>
          <a:ext cx="6695238" cy="50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zoomScale="145" zoomScaleNormal="145" workbookViewId="0">
      <selection activeCell="L9" sqref="L9"/>
    </sheetView>
  </sheetViews>
  <sheetFormatPr defaultRowHeight="15" x14ac:dyDescent="0.25"/>
  <cols>
    <col min="1" max="1" width="3.140625" customWidth="1"/>
    <col min="2" max="5" width="10.85546875" customWidth="1"/>
    <col min="6" max="6" width="12.5703125" customWidth="1"/>
    <col min="7" max="7" width="12" customWidth="1"/>
    <col min="8" max="8" width="10.85546875" customWidth="1"/>
  </cols>
  <sheetData>
    <row r="1" spans="1:12" x14ac:dyDescent="0.25">
      <c r="B1" s="2" t="s">
        <v>170</v>
      </c>
      <c r="C1" s="2" t="s">
        <v>3</v>
      </c>
      <c r="D1" s="2" t="s">
        <v>4</v>
      </c>
      <c r="E1" s="2" t="s">
        <v>2</v>
      </c>
      <c r="F1" s="2" t="s">
        <v>32</v>
      </c>
      <c r="G1" s="2" t="s">
        <v>5</v>
      </c>
      <c r="H1" s="4" t="s">
        <v>38</v>
      </c>
      <c r="J1" s="54" t="s">
        <v>74</v>
      </c>
      <c r="K1" s="1" t="s">
        <v>171</v>
      </c>
      <c r="L1" t="s">
        <v>9</v>
      </c>
    </row>
    <row r="2" spans="1:12" x14ac:dyDescent="0.25">
      <c r="B2" s="2" t="s">
        <v>8</v>
      </c>
      <c r="C2" s="2" t="s">
        <v>9</v>
      </c>
      <c r="D2" s="2" t="s">
        <v>7</v>
      </c>
      <c r="E2" s="2"/>
      <c r="F2" s="2" t="s">
        <v>33</v>
      </c>
      <c r="G2" s="2" t="s">
        <v>10</v>
      </c>
      <c r="H2" s="4" t="s">
        <v>39</v>
      </c>
    </row>
    <row r="3" spans="1:12" x14ac:dyDescent="0.25">
      <c r="B3" s="1">
        <v>29</v>
      </c>
      <c r="C3" s="1" t="s">
        <v>13</v>
      </c>
      <c r="D3" s="1" t="s">
        <v>36</v>
      </c>
      <c r="E3" s="1" t="s">
        <v>12</v>
      </c>
      <c r="F3" s="3" t="s">
        <v>11</v>
      </c>
      <c r="G3" s="1" t="s">
        <v>14</v>
      </c>
      <c r="H3" s="5">
        <v>13</v>
      </c>
      <c r="J3" t="s">
        <v>46</v>
      </c>
      <c r="K3" s="1" t="s">
        <v>25</v>
      </c>
      <c r="L3" s="1"/>
    </row>
    <row r="4" spans="1:12" x14ac:dyDescent="0.25">
      <c r="B4" s="1">
        <v>37</v>
      </c>
      <c r="C4" s="1" t="s">
        <v>17</v>
      </c>
      <c r="D4" s="1" t="s">
        <v>37</v>
      </c>
      <c r="E4" s="1" t="s">
        <v>16</v>
      </c>
      <c r="F4" s="3" t="s">
        <v>15</v>
      </c>
      <c r="G4" s="1" t="s">
        <v>18</v>
      </c>
      <c r="H4" s="5">
        <v>10</v>
      </c>
      <c r="J4" t="s">
        <v>44</v>
      </c>
      <c r="K4" s="1" t="s">
        <v>176</v>
      </c>
      <c r="L4" s="1">
        <v>4</v>
      </c>
    </row>
    <row r="5" spans="1:12" x14ac:dyDescent="0.25">
      <c r="B5" s="1">
        <v>31</v>
      </c>
      <c r="C5" s="1" t="s">
        <v>21</v>
      </c>
      <c r="D5" s="1" t="s">
        <v>35</v>
      </c>
      <c r="E5" s="1" t="s">
        <v>20</v>
      </c>
      <c r="F5" s="3" t="s">
        <v>19</v>
      </c>
      <c r="G5" s="1" t="s">
        <v>22</v>
      </c>
      <c r="H5" s="5">
        <v>12</v>
      </c>
      <c r="J5" t="s">
        <v>172</v>
      </c>
      <c r="K5" s="1" t="s">
        <v>173</v>
      </c>
      <c r="L5" s="1">
        <v>17</v>
      </c>
    </row>
    <row r="6" spans="1:12" x14ac:dyDescent="0.25">
      <c r="B6" s="1">
        <v>30</v>
      </c>
      <c r="C6" s="1" t="s">
        <v>24</v>
      </c>
      <c r="D6" s="1" t="s">
        <v>34</v>
      </c>
      <c r="E6" s="1" t="s">
        <v>23</v>
      </c>
      <c r="F6" s="3" t="s">
        <v>14</v>
      </c>
      <c r="G6" s="1" t="s">
        <v>15</v>
      </c>
      <c r="H6" s="5">
        <v>11</v>
      </c>
      <c r="J6" t="s">
        <v>174</v>
      </c>
      <c r="K6" s="1" t="s">
        <v>14</v>
      </c>
      <c r="L6" s="1">
        <v>5</v>
      </c>
    </row>
    <row r="7" spans="1:12" x14ac:dyDescent="0.25">
      <c r="B7" s="1"/>
      <c r="C7" s="1"/>
      <c r="D7" s="1" t="s">
        <v>25</v>
      </c>
      <c r="E7" s="1" t="s">
        <v>26</v>
      </c>
      <c r="F7" s="3"/>
      <c r="G7" s="1">
        <v>0</v>
      </c>
      <c r="H7" s="5" t="s">
        <v>25</v>
      </c>
      <c r="J7" t="s">
        <v>57</v>
      </c>
      <c r="K7" s="1" t="s">
        <v>15</v>
      </c>
      <c r="L7" s="1">
        <v>18</v>
      </c>
    </row>
    <row r="8" spans="1:12" x14ac:dyDescent="0.25">
      <c r="B8" s="1"/>
      <c r="C8" s="1"/>
      <c r="D8" s="1" t="s">
        <v>29</v>
      </c>
      <c r="E8" s="1" t="s">
        <v>28</v>
      </c>
      <c r="F8" s="3"/>
      <c r="G8" s="1" t="s">
        <v>27</v>
      </c>
      <c r="H8" s="6" t="s">
        <v>27</v>
      </c>
      <c r="J8" s="55" t="s">
        <v>26</v>
      </c>
      <c r="K8" s="1" t="s">
        <v>19</v>
      </c>
      <c r="L8" s="1">
        <v>19</v>
      </c>
    </row>
    <row r="9" spans="1:12" x14ac:dyDescent="0.25">
      <c r="A9" s="1"/>
      <c r="B9" s="1"/>
      <c r="C9" s="1"/>
      <c r="D9" s="1"/>
      <c r="E9" s="1"/>
      <c r="F9" s="1"/>
      <c r="G9" s="1"/>
      <c r="J9" t="s">
        <v>23</v>
      </c>
      <c r="K9" s="1" t="s">
        <v>175</v>
      </c>
      <c r="L9" s="1">
        <v>23</v>
      </c>
    </row>
    <row r="10" spans="1:12" x14ac:dyDescent="0.25">
      <c r="A10" s="1"/>
      <c r="B10" s="1"/>
      <c r="C10" s="1"/>
      <c r="D10" s="1"/>
      <c r="E10" s="1"/>
      <c r="F10" s="1"/>
      <c r="G10" s="1"/>
    </row>
    <row r="11" spans="1:12" x14ac:dyDescent="0.25">
      <c r="A11" s="1"/>
      <c r="B11" s="1"/>
      <c r="C11" s="1"/>
      <c r="D11" s="1"/>
      <c r="E11" s="1"/>
      <c r="F11" s="1"/>
      <c r="G11" s="1"/>
    </row>
    <row r="12" spans="1:12" x14ac:dyDescent="0.25">
      <c r="A12" s="1"/>
      <c r="B12" s="1"/>
      <c r="C12" s="1"/>
      <c r="E12" s="1"/>
      <c r="F12" s="1"/>
      <c r="G12" s="1"/>
    </row>
    <row r="13" spans="1:12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12" x14ac:dyDescent="0.25">
      <c r="B14" s="1"/>
      <c r="C14" s="1"/>
      <c r="D14" s="1"/>
      <c r="E14" s="1"/>
      <c r="F14" s="1"/>
      <c r="G14" s="1"/>
      <c r="H14" s="1"/>
      <c r="I14" s="1"/>
    </row>
    <row r="15" spans="1:12" x14ac:dyDescent="0.25">
      <c r="B15" s="1"/>
      <c r="C15" s="1"/>
      <c r="D15" s="1"/>
      <c r="E15" s="1"/>
      <c r="F15" s="1"/>
      <c r="G15" s="1"/>
      <c r="H15" s="1"/>
      <c r="I15" s="1"/>
    </row>
    <row r="16" spans="1:12" x14ac:dyDescent="0.25"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115</v>
      </c>
    </row>
    <row r="2" spans="1:1" x14ac:dyDescent="0.25">
      <c r="A2" t="s">
        <v>114</v>
      </c>
    </row>
    <row r="3" spans="1:1" x14ac:dyDescent="0.25">
      <c r="A3" t="s">
        <v>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160" zoomScaleNormal="160" workbookViewId="0">
      <selection activeCell="B25" sqref="B25"/>
    </sheetView>
  </sheetViews>
  <sheetFormatPr defaultRowHeight="15" x14ac:dyDescent="0.25"/>
  <sheetData>
    <row r="1" spans="1:2" x14ac:dyDescent="0.25">
      <c r="A1" s="2" t="s">
        <v>0</v>
      </c>
      <c r="B1" s="2" t="s">
        <v>1</v>
      </c>
    </row>
    <row r="2" spans="1:2" x14ac:dyDescent="0.25">
      <c r="A2" s="2" t="s">
        <v>7</v>
      </c>
      <c r="B2" s="2"/>
    </row>
    <row r="3" spans="1:2" x14ac:dyDescent="0.25">
      <c r="A3" s="1">
        <v>10</v>
      </c>
      <c r="B3" s="1" t="s">
        <v>11</v>
      </c>
    </row>
    <row r="4" spans="1:2" x14ac:dyDescent="0.25">
      <c r="A4" s="1">
        <v>11</v>
      </c>
      <c r="B4" s="1" t="s">
        <v>15</v>
      </c>
    </row>
    <row r="5" spans="1:2" x14ac:dyDescent="0.25">
      <c r="A5" s="1">
        <v>12</v>
      </c>
      <c r="B5" s="1" t="s">
        <v>19</v>
      </c>
    </row>
    <row r="6" spans="1:2" x14ac:dyDescent="0.25">
      <c r="A6" s="1">
        <v>13</v>
      </c>
      <c r="B6" s="1" t="s">
        <v>14</v>
      </c>
    </row>
    <row r="7" spans="1:2" x14ac:dyDescent="0.25">
      <c r="A7" s="1" t="s">
        <v>25</v>
      </c>
      <c r="B7" s="1"/>
    </row>
    <row r="8" spans="1:2" x14ac:dyDescent="0.25">
      <c r="A8" s="1" t="s">
        <v>27</v>
      </c>
      <c r="B8" s="1"/>
    </row>
    <row r="10" spans="1:2" x14ac:dyDescent="0.25">
      <c r="A10" s="1" t="s">
        <v>30</v>
      </c>
    </row>
    <row r="11" spans="1:2" x14ac:dyDescent="0.25">
      <c r="A11" s="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1"/>
  <sheetViews>
    <sheetView zoomScale="130" zoomScaleNormal="130" workbookViewId="0">
      <selection activeCell="E13" sqref="E13"/>
    </sheetView>
  </sheetViews>
  <sheetFormatPr defaultRowHeight="15" x14ac:dyDescent="0.25"/>
  <cols>
    <col min="10" max="10" width="13.28515625" customWidth="1"/>
    <col min="11" max="11" width="17.42578125" customWidth="1"/>
    <col min="12" max="12" width="10.85546875" customWidth="1"/>
  </cols>
  <sheetData>
    <row r="2" spans="2:12" x14ac:dyDescent="0.25">
      <c r="B2" s="7" t="s">
        <v>40</v>
      </c>
      <c r="C2" s="7" t="s">
        <v>40</v>
      </c>
      <c r="D2" s="47" t="s">
        <v>2</v>
      </c>
      <c r="E2" s="47" t="s">
        <v>2</v>
      </c>
      <c r="F2" s="7" t="s">
        <v>3</v>
      </c>
      <c r="G2" s="7" t="s">
        <v>3</v>
      </c>
      <c r="H2" s="7" t="s">
        <v>6</v>
      </c>
      <c r="J2" t="s">
        <v>60</v>
      </c>
    </row>
    <row r="3" spans="2:12" x14ac:dyDescent="0.25">
      <c r="B3" s="8" t="s">
        <v>7</v>
      </c>
      <c r="C3" s="8" t="s">
        <v>1</v>
      </c>
      <c r="D3" s="48" t="s">
        <v>41</v>
      </c>
      <c r="E3" s="48" t="s">
        <v>73</v>
      </c>
      <c r="F3" s="8" t="s">
        <v>7</v>
      </c>
      <c r="G3" s="8" t="s">
        <v>42</v>
      </c>
      <c r="H3" s="8"/>
      <c r="J3" t="s">
        <v>61</v>
      </c>
    </row>
    <row r="4" spans="2:12" x14ac:dyDescent="0.25">
      <c r="B4" s="9">
        <v>1</v>
      </c>
      <c r="C4" s="9" t="s">
        <v>43</v>
      </c>
      <c r="D4" s="49" t="s">
        <v>44</v>
      </c>
      <c r="E4" s="50" t="s">
        <v>75</v>
      </c>
      <c r="F4" s="9">
        <v>2</v>
      </c>
      <c r="G4" s="9"/>
      <c r="H4" s="9" t="s">
        <v>45</v>
      </c>
      <c r="J4" t="s">
        <v>62</v>
      </c>
      <c r="K4" t="s">
        <v>63</v>
      </c>
      <c r="L4" t="s">
        <v>64</v>
      </c>
    </row>
    <row r="5" spans="2:12" x14ac:dyDescent="0.25">
      <c r="B5" s="9">
        <v>4</v>
      </c>
      <c r="C5" s="9" t="s">
        <v>25</v>
      </c>
      <c r="D5" s="49" t="s">
        <v>46</v>
      </c>
      <c r="E5" s="50" t="s">
        <v>74</v>
      </c>
      <c r="F5" s="9">
        <v>1</v>
      </c>
      <c r="G5" s="9" t="s">
        <v>25</v>
      </c>
      <c r="H5" s="9" t="s">
        <v>25</v>
      </c>
      <c r="J5">
        <v>1</v>
      </c>
      <c r="K5" t="s">
        <v>65</v>
      </c>
      <c r="L5" t="s">
        <v>66</v>
      </c>
    </row>
    <row r="6" spans="2:12" x14ac:dyDescent="0.25">
      <c r="B6" s="45">
        <v>5</v>
      </c>
      <c r="C6" s="45" t="s">
        <v>47</v>
      </c>
      <c r="D6" s="51" t="s">
        <v>26</v>
      </c>
      <c r="E6" s="52" t="s">
        <v>46</v>
      </c>
      <c r="F6" s="45">
        <v>14</v>
      </c>
      <c r="G6" s="9" t="s">
        <v>48</v>
      </c>
      <c r="H6" s="9">
        <v>12</v>
      </c>
      <c r="J6">
        <v>2</v>
      </c>
      <c r="K6" t="s">
        <v>67</v>
      </c>
      <c r="L6" t="s">
        <v>53</v>
      </c>
    </row>
    <row r="7" spans="2:12" x14ac:dyDescent="0.25">
      <c r="B7" s="45">
        <v>7</v>
      </c>
      <c r="C7" s="45" t="s">
        <v>49</v>
      </c>
      <c r="D7" s="51" t="s">
        <v>23</v>
      </c>
      <c r="E7" s="52" t="s">
        <v>26</v>
      </c>
      <c r="F7" s="45">
        <v>13</v>
      </c>
      <c r="G7" s="9" t="s">
        <v>50</v>
      </c>
      <c r="H7" s="9">
        <v>14</v>
      </c>
      <c r="J7">
        <v>3</v>
      </c>
      <c r="K7" t="s">
        <v>68</v>
      </c>
      <c r="L7" t="s">
        <v>47</v>
      </c>
    </row>
    <row r="8" spans="2:12" x14ac:dyDescent="0.25">
      <c r="B8" s="45">
        <v>9</v>
      </c>
      <c r="C8" s="45" t="s">
        <v>51</v>
      </c>
      <c r="D8" s="51" t="s">
        <v>28</v>
      </c>
      <c r="E8" s="52" t="s">
        <v>23</v>
      </c>
      <c r="F8" s="45">
        <v>16</v>
      </c>
      <c r="G8" s="9" t="s">
        <v>52</v>
      </c>
      <c r="H8" s="9">
        <v>13</v>
      </c>
      <c r="J8">
        <v>4</v>
      </c>
      <c r="K8" t="s">
        <v>69</v>
      </c>
      <c r="L8" t="s">
        <v>51</v>
      </c>
    </row>
    <row r="9" spans="2:12" x14ac:dyDescent="0.25">
      <c r="B9" s="45">
        <v>13</v>
      </c>
      <c r="C9" s="45" t="s">
        <v>53</v>
      </c>
      <c r="D9" s="51" t="s">
        <v>54</v>
      </c>
      <c r="E9" s="52" t="s">
        <v>54</v>
      </c>
      <c r="F9" s="45">
        <v>23</v>
      </c>
      <c r="G9" s="9" t="s">
        <v>55</v>
      </c>
      <c r="H9" s="9">
        <v>15</v>
      </c>
      <c r="J9">
        <v>5</v>
      </c>
      <c r="K9" t="s">
        <v>70</v>
      </c>
      <c r="L9" t="s">
        <v>49</v>
      </c>
    </row>
    <row r="10" spans="2:12" x14ac:dyDescent="0.25">
      <c r="B10" s="46">
        <v>15</v>
      </c>
      <c r="C10" s="46" t="s">
        <v>56</v>
      </c>
      <c r="D10" s="53" t="s">
        <v>57</v>
      </c>
      <c r="E10" s="53" t="s">
        <v>57</v>
      </c>
      <c r="F10" s="46">
        <v>3</v>
      </c>
      <c r="G10" s="41" t="s">
        <v>58</v>
      </c>
      <c r="H10" s="41" t="s">
        <v>59</v>
      </c>
      <c r="J10">
        <v>6</v>
      </c>
      <c r="K10" t="s">
        <v>25</v>
      </c>
      <c r="L10" t="s">
        <v>25</v>
      </c>
    </row>
    <row r="11" spans="2:12" x14ac:dyDescent="0.25">
      <c r="B11" s="42">
        <v>3</v>
      </c>
      <c r="C11" s="43" t="s">
        <v>72</v>
      </c>
      <c r="D11" s="44"/>
      <c r="E11" s="42" t="s">
        <v>76</v>
      </c>
      <c r="F11" s="44"/>
      <c r="G11" s="44"/>
      <c r="H11" s="44"/>
      <c r="J11" t="s">
        <v>71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6" sqref="C6"/>
    </sheetView>
  </sheetViews>
  <sheetFormatPr defaultRowHeight="15" x14ac:dyDescent="0.25"/>
  <cols>
    <col min="1" max="1" width="13.42578125" bestFit="1" customWidth="1"/>
    <col min="2" max="2" width="13.42578125" customWidth="1"/>
    <col min="3" max="3" width="17.7109375" customWidth="1"/>
    <col min="4" max="4" width="17.140625" customWidth="1"/>
  </cols>
  <sheetData>
    <row r="1" spans="1:4" x14ac:dyDescent="0.25">
      <c r="B1" t="s">
        <v>80</v>
      </c>
      <c r="C1" s="11" t="s">
        <v>79</v>
      </c>
    </row>
    <row r="2" spans="1:4" x14ac:dyDescent="0.25">
      <c r="A2" t="s">
        <v>77</v>
      </c>
      <c r="C2" s="14">
        <v>2000000000</v>
      </c>
      <c r="D2" s="13" t="s">
        <v>88</v>
      </c>
    </row>
    <row r="3" spans="1:4" x14ac:dyDescent="0.25">
      <c r="A3" t="s">
        <v>78</v>
      </c>
      <c r="C3" s="12">
        <v>2</v>
      </c>
      <c r="D3" t="s">
        <v>89</v>
      </c>
    </row>
    <row r="4" spans="1:4" x14ac:dyDescent="0.25">
      <c r="A4" t="s">
        <v>81</v>
      </c>
      <c r="B4" s="12">
        <v>12</v>
      </c>
      <c r="C4">
        <f>C3*12</f>
        <v>24</v>
      </c>
      <c r="D4" t="s">
        <v>89</v>
      </c>
    </row>
    <row r="5" spans="1:4" x14ac:dyDescent="0.25">
      <c r="A5" t="s">
        <v>82</v>
      </c>
      <c r="C5" s="12">
        <v>1</v>
      </c>
      <c r="D5" t="s">
        <v>83</v>
      </c>
    </row>
    <row r="6" spans="1:4" x14ac:dyDescent="0.25">
      <c r="A6" t="s">
        <v>84</v>
      </c>
      <c r="C6">
        <f>C5*C2/C4</f>
        <v>83333333.333333328</v>
      </c>
      <c r="D6" t="s">
        <v>83</v>
      </c>
    </row>
    <row r="7" spans="1:4" x14ac:dyDescent="0.25">
      <c r="C7">
        <f>C6/3600</f>
        <v>23148.148148148146</v>
      </c>
      <c r="D7" t="s">
        <v>85</v>
      </c>
    </row>
    <row r="8" spans="1:4" x14ac:dyDescent="0.25">
      <c r="C8">
        <f>C7/25</f>
        <v>925.92592592592587</v>
      </c>
      <c r="D8" t="s">
        <v>86</v>
      </c>
    </row>
    <row r="9" spans="1:4" x14ac:dyDescent="0.25">
      <c r="C9">
        <f>C8/365</f>
        <v>2.5367833587011668</v>
      </c>
      <c r="D9" t="s">
        <v>87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6" sqref="A6"/>
    </sheetView>
  </sheetViews>
  <sheetFormatPr defaultRowHeight="15" x14ac:dyDescent="0.25"/>
  <cols>
    <col min="1" max="1" width="36.5703125" bestFit="1" customWidth="1"/>
  </cols>
  <sheetData>
    <row r="1" spans="1:3" x14ac:dyDescent="0.25">
      <c r="A1" t="s">
        <v>90</v>
      </c>
      <c r="B1">
        <v>8000</v>
      </c>
      <c r="C1" t="s">
        <v>91</v>
      </c>
    </row>
    <row r="2" spans="1:3" x14ac:dyDescent="0.25">
      <c r="A2" t="s">
        <v>93</v>
      </c>
      <c r="B2">
        <v>65507</v>
      </c>
      <c r="C2" t="s">
        <v>91</v>
      </c>
    </row>
    <row r="3" spans="1:3" x14ac:dyDescent="0.25">
      <c r="A3" t="s">
        <v>92</v>
      </c>
      <c r="B3">
        <v>1500</v>
      </c>
      <c r="C3" t="s">
        <v>91</v>
      </c>
    </row>
    <row r="4" spans="1:3" x14ac:dyDescent="0.25">
      <c r="A4" t="s">
        <v>94</v>
      </c>
      <c r="B4">
        <v>508</v>
      </c>
      <c r="C4" t="s">
        <v>91</v>
      </c>
    </row>
  </sheetData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B9" sqref="B9"/>
    </sheetView>
  </sheetViews>
  <sheetFormatPr defaultRowHeight="15" x14ac:dyDescent="0.25"/>
  <cols>
    <col min="1" max="1" width="14.28515625" customWidth="1"/>
    <col min="2" max="2" width="25.28515625" customWidth="1"/>
    <col min="3" max="3" width="14.85546875" bestFit="1" customWidth="1"/>
    <col min="4" max="4" width="17.7109375" bestFit="1" customWidth="1"/>
    <col min="5" max="5" width="20.5703125" bestFit="1" customWidth="1"/>
    <col min="6" max="6" width="20" customWidth="1"/>
    <col min="7" max="7" width="13.7109375" customWidth="1"/>
  </cols>
  <sheetData>
    <row r="1" spans="1:6" ht="21" x14ac:dyDescent="0.35">
      <c r="A1" s="15" t="s">
        <v>95</v>
      </c>
    </row>
    <row r="2" spans="1:6" x14ac:dyDescent="0.25">
      <c r="A2" t="s">
        <v>96</v>
      </c>
      <c r="B2" t="s">
        <v>97</v>
      </c>
      <c r="C2" t="s">
        <v>98</v>
      </c>
    </row>
    <row r="3" spans="1:6" x14ac:dyDescent="0.25">
      <c r="A3" s="16">
        <v>1</v>
      </c>
      <c r="B3" s="16" t="s">
        <v>104</v>
      </c>
      <c r="C3" s="16" t="s">
        <v>100</v>
      </c>
    </row>
    <row r="4" spans="1:6" x14ac:dyDescent="0.25">
      <c r="A4" s="16">
        <v>2</v>
      </c>
      <c r="B4" s="16" t="s">
        <v>105</v>
      </c>
      <c r="C4" s="16" t="s">
        <v>100</v>
      </c>
    </row>
    <row r="5" spans="1:6" x14ac:dyDescent="0.25">
      <c r="A5" s="16">
        <v>3</v>
      </c>
      <c r="B5" s="16" t="s">
        <v>105</v>
      </c>
      <c r="C5" s="16" t="s">
        <v>100</v>
      </c>
    </row>
    <row r="6" spans="1:6" x14ac:dyDescent="0.25">
      <c r="A6" s="16">
        <v>4</v>
      </c>
      <c r="B6" s="16" t="s">
        <v>106</v>
      </c>
      <c r="C6" s="16" t="s">
        <v>100</v>
      </c>
    </row>
    <row r="7" spans="1:6" x14ac:dyDescent="0.25">
      <c r="A7" s="17">
        <v>5</v>
      </c>
      <c r="B7" s="17" t="s">
        <v>101</v>
      </c>
      <c r="C7" s="17" t="s">
        <v>102</v>
      </c>
      <c r="F7" s="37"/>
    </row>
    <row r="8" spans="1:6" x14ac:dyDescent="0.25">
      <c r="A8" s="17"/>
      <c r="B8" s="17"/>
      <c r="C8" s="17"/>
    </row>
    <row r="9" spans="1:6" x14ac:dyDescent="0.25">
      <c r="A9">
        <v>6</v>
      </c>
      <c r="C9" s="16" t="s">
        <v>107</v>
      </c>
    </row>
    <row r="10" spans="1:6" x14ac:dyDescent="0.25">
      <c r="A10">
        <v>7</v>
      </c>
      <c r="C10" s="16" t="s">
        <v>107</v>
      </c>
    </row>
    <row r="11" spans="1:6" x14ac:dyDescent="0.25">
      <c r="A11">
        <v>8</v>
      </c>
      <c r="C11" s="16" t="s">
        <v>107</v>
      </c>
    </row>
    <row r="12" spans="1:6" x14ac:dyDescent="0.25">
      <c r="A12">
        <v>9</v>
      </c>
      <c r="C12" s="16" t="s">
        <v>107</v>
      </c>
    </row>
    <row r="13" spans="1:6" x14ac:dyDescent="0.25">
      <c r="A13">
        <v>10</v>
      </c>
    </row>
    <row r="14" spans="1:6" x14ac:dyDescent="0.25">
      <c r="A14">
        <v>11</v>
      </c>
    </row>
    <row r="15" spans="1:6" x14ac:dyDescent="0.25">
      <c r="A15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workbookViewId="0">
      <selection activeCell="H6" sqref="H6"/>
    </sheetView>
  </sheetViews>
  <sheetFormatPr defaultRowHeight="15" x14ac:dyDescent="0.25"/>
  <cols>
    <col min="4" max="4" width="26.140625" bestFit="1" customWidth="1"/>
    <col min="8" max="8" width="22.5703125" customWidth="1"/>
  </cols>
  <sheetData>
    <row r="1" spans="2:8" x14ac:dyDescent="0.25">
      <c r="B1" s="19" t="s">
        <v>109</v>
      </c>
      <c r="C1" s="20" t="s">
        <v>110</v>
      </c>
      <c r="D1" s="21" t="s">
        <v>101</v>
      </c>
    </row>
    <row r="2" spans="2:8" x14ac:dyDescent="0.25">
      <c r="B2" s="22">
        <v>5</v>
      </c>
      <c r="C2" s="18">
        <v>1</v>
      </c>
      <c r="D2" s="23" t="s">
        <v>111</v>
      </c>
    </row>
    <row r="3" spans="2:8" ht="15.75" thickBot="1" x14ac:dyDescent="0.3">
      <c r="B3" s="24" t="s">
        <v>103</v>
      </c>
      <c r="C3" s="25" t="s">
        <v>103</v>
      </c>
      <c r="D3" s="26" t="s">
        <v>103</v>
      </c>
    </row>
    <row r="4" spans="2:8" ht="15.75" thickBot="1" x14ac:dyDescent="0.3"/>
    <row r="5" spans="2:8" x14ac:dyDescent="0.25">
      <c r="B5" s="27" t="s">
        <v>109</v>
      </c>
      <c r="C5" s="28" t="s">
        <v>110</v>
      </c>
      <c r="D5" s="29"/>
      <c r="H5" s="13"/>
    </row>
    <row r="6" spans="2:8" x14ac:dyDescent="0.25">
      <c r="B6" s="30">
        <v>5</v>
      </c>
      <c r="C6" s="31">
        <v>2</v>
      </c>
      <c r="D6" s="32" t="s">
        <v>108</v>
      </c>
      <c r="H6" s="13"/>
    </row>
    <row r="7" spans="2:8" x14ac:dyDescent="0.25">
      <c r="B7" s="33" t="s">
        <v>113</v>
      </c>
      <c r="C7" s="31" t="s">
        <v>107</v>
      </c>
      <c r="D7" s="32" t="s">
        <v>143</v>
      </c>
    </row>
    <row r="8" spans="2:8" x14ac:dyDescent="0.25">
      <c r="B8" s="30" t="s">
        <v>148</v>
      </c>
      <c r="C8" s="31" t="s">
        <v>107</v>
      </c>
      <c r="D8" s="32" t="s">
        <v>144</v>
      </c>
    </row>
    <row r="9" spans="2:8" x14ac:dyDescent="0.25">
      <c r="B9" s="30" t="s">
        <v>149</v>
      </c>
      <c r="C9" s="31" t="s">
        <v>107</v>
      </c>
      <c r="D9" s="32" t="s">
        <v>145</v>
      </c>
    </row>
    <row r="10" spans="2:8" x14ac:dyDescent="0.25">
      <c r="B10" s="30"/>
      <c r="C10" s="31" t="s">
        <v>107</v>
      </c>
      <c r="D10" s="32" t="s">
        <v>146</v>
      </c>
    </row>
    <row r="11" spans="2:8" x14ac:dyDescent="0.25">
      <c r="B11" s="30" t="s">
        <v>137</v>
      </c>
      <c r="C11" s="10" t="s">
        <v>137</v>
      </c>
      <c r="D11" s="32" t="s">
        <v>137</v>
      </c>
    </row>
    <row r="12" spans="2:8" ht="15.75" thickBot="1" x14ac:dyDescent="0.3">
      <c r="B12" s="34" t="s">
        <v>150</v>
      </c>
      <c r="C12" s="35" t="s">
        <v>107</v>
      </c>
      <c r="D12" s="36" t="s">
        <v>147</v>
      </c>
    </row>
    <row r="13" spans="2:8" ht="15.75" thickBot="1" x14ac:dyDescent="0.3"/>
    <row r="14" spans="2:8" x14ac:dyDescent="0.25">
      <c r="B14" s="27" t="s">
        <v>109</v>
      </c>
      <c r="C14" s="28" t="s">
        <v>110</v>
      </c>
      <c r="D14" s="29"/>
      <c r="F14" s="27" t="s">
        <v>109</v>
      </c>
      <c r="G14" s="28" t="s">
        <v>110</v>
      </c>
      <c r="H14" s="29"/>
    </row>
    <row r="15" spans="2:8" x14ac:dyDescent="0.25">
      <c r="B15" s="30">
        <v>5</v>
      </c>
      <c r="C15" s="31">
        <v>3</v>
      </c>
      <c r="D15" s="32" t="s">
        <v>117</v>
      </c>
      <c r="F15" s="30">
        <v>5</v>
      </c>
      <c r="G15" s="31">
        <v>3</v>
      </c>
      <c r="H15" s="32"/>
    </row>
    <row r="16" spans="2:8" x14ac:dyDescent="0.25">
      <c r="B16" s="33" t="s">
        <v>113</v>
      </c>
      <c r="C16" s="31" t="s">
        <v>107</v>
      </c>
      <c r="D16" s="32"/>
      <c r="F16" s="30">
        <v>6</v>
      </c>
      <c r="G16" s="31">
        <v>4</v>
      </c>
      <c r="H16" s="32" t="s">
        <v>127</v>
      </c>
    </row>
    <row r="17" spans="2:8" x14ac:dyDescent="0.25">
      <c r="B17" s="30"/>
      <c r="C17" s="30">
        <v>1</v>
      </c>
      <c r="D17" s="32" t="s">
        <v>118</v>
      </c>
      <c r="F17" s="33" t="s">
        <v>124</v>
      </c>
      <c r="G17" s="31" t="s">
        <v>99</v>
      </c>
      <c r="H17" s="32" t="s">
        <v>125</v>
      </c>
    </row>
    <row r="18" spans="2:8" ht="15.75" thickBot="1" x14ac:dyDescent="0.3">
      <c r="B18" s="30"/>
      <c r="C18" s="30">
        <v>2</v>
      </c>
      <c r="D18" s="32" t="s">
        <v>119</v>
      </c>
      <c r="F18" s="34"/>
      <c r="G18" s="35">
        <v>1</v>
      </c>
      <c r="H18" s="36" t="s">
        <v>126</v>
      </c>
    </row>
    <row r="19" spans="2:8" ht="15.75" thickBot="1" x14ac:dyDescent="0.3">
      <c r="B19" s="30"/>
      <c r="C19" s="30">
        <v>3</v>
      </c>
      <c r="D19" s="32" t="s">
        <v>120</v>
      </c>
    </row>
    <row r="20" spans="2:8" x14ac:dyDescent="0.25">
      <c r="B20" s="30"/>
      <c r="C20" s="30">
        <v>4</v>
      </c>
      <c r="D20" s="32" t="s">
        <v>121</v>
      </c>
      <c r="F20" s="27" t="s">
        <v>109</v>
      </c>
      <c r="G20" s="28" t="s">
        <v>110</v>
      </c>
      <c r="H20" s="29"/>
    </row>
    <row r="21" spans="2:8" x14ac:dyDescent="0.25">
      <c r="B21" s="39"/>
      <c r="C21" s="39">
        <v>5</v>
      </c>
      <c r="D21" s="38" t="s">
        <v>123</v>
      </c>
      <c r="F21" s="30">
        <v>5</v>
      </c>
      <c r="G21" s="31">
        <v>3</v>
      </c>
      <c r="H21" s="32"/>
    </row>
    <row r="22" spans="2:8" ht="15.75" thickBot="1" x14ac:dyDescent="0.3">
      <c r="B22" s="34"/>
      <c r="C22" s="34">
        <v>6</v>
      </c>
      <c r="D22" s="36" t="s">
        <v>122</v>
      </c>
      <c r="F22" s="30">
        <v>6</v>
      </c>
      <c r="G22" s="31">
        <v>6</v>
      </c>
      <c r="H22" s="32" t="s">
        <v>128</v>
      </c>
    </row>
    <row r="23" spans="2:8" x14ac:dyDescent="0.25">
      <c r="C23" s="39">
        <v>7</v>
      </c>
      <c r="D23" s="38" t="s">
        <v>132</v>
      </c>
      <c r="F23" s="30">
        <v>7</v>
      </c>
      <c r="G23" s="31" t="s">
        <v>102</v>
      </c>
      <c r="H23" s="32" t="s">
        <v>133</v>
      </c>
    </row>
    <row r="24" spans="2:8" x14ac:dyDescent="0.25">
      <c r="C24" s="39">
        <v>8</v>
      </c>
      <c r="D24" s="38" t="s">
        <v>142</v>
      </c>
      <c r="F24" s="30"/>
      <c r="G24" s="31" t="s">
        <v>112</v>
      </c>
      <c r="H24" s="32" t="s">
        <v>129</v>
      </c>
    </row>
    <row r="25" spans="2:8" x14ac:dyDescent="0.25">
      <c r="F25" s="30">
        <v>8</v>
      </c>
      <c r="G25" s="31" t="s">
        <v>102</v>
      </c>
      <c r="H25" s="32" t="s">
        <v>134</v>
      </c>
    </row>
    <row r="26" spans="2:8" x14ac:dyDescent="0.25">
      <c r="F26" s="30"/>
      <c r="G26" s="10" t="s">
        <v>140</v>
      </c>
      <c r="H26" s="38" t="s">
        <v>130</v>
      </c>
    </row>
    <row r="27" spans="2:8" x14ac:dyDescent="0.25">
      <c r="F27" s="30"/>
      <c r="G27" s="31" t="s">
        <v>141</v>
      </c>
      <c r="H27" s="38" t="s">
        <v>131</v>
      </c>
    </row>
    <row r="28" spans="2:8" x14ac:dyDescent="0.25">
      <c r="F28" s="30">
        <v>9</v>
      </c>
      <c r="G28" s="31" t="s">
        <v>102</v>
      </c>
      <c r="H28" s="32" t="s">
        <v>135</v>
      </c>
    </row>
    <row r="29" spans="2:8" x14ac:dyDescent="0.25">
      <c r="F29" s="30">
        <v>10</v>
      </c>
      <c r="G29" s="31" t="s">
        <v>102</v>
      </c>
      <c r="H29" s="32" t="s">
        <v>136</v>
      </c>
    </row>
    <row r="30" spans="2:8" x14ac:dyDescent="0.25">
      <c r="F30" s="30" t="s">
        <v>137</v>
      </c>
      <c r="G30" s="31" t="s">
        <v>137</v>
      </c>
      <c r="H30" s="38" t="s">
        <v>137</v>
      </c>
    </row>
    <row r="31" spans="2:8" x14ac:dyDescent="0.25">
      <c r="F31" s="30">
        <v>29</v>
      </c>
      <c r="G31" s="31" t="s">
        <v>102</v>
      </c>
      <c r="H31" s="32" t="s">
        <v>138</v>
      </c>
    </row>
    <row r="32" spans="2:8" ht="15.75" thickBot="1" x14ac:dyDescent="0.3">
      <c r="F32" s="34">
        <v>30</v>
      </c>
      <c r="G32" s="35" t="s">
        <v>102</v>
      </c>
      <c r="H32" s="36" t="s">
        <v>139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9" sqref="F9"/>
    </sheetView>
  </sheetViews>
  <sheetFormatPr defaultRowHeight="15" x14ac:dyDescent="0.25"/>
  <cols>
    <col min="1" max="1" width="22" customWidth="1"/>
    <col min="2" max="2" width="17.7109375" customWidth="1"/>
    <col min="3" max="3" width="15.140625" customWidth="1"/>
  </cols>
  <sheetData>
    <row r="1" spans="1:6" x14ac:dyDescent="0.25">
      <c r="B1" t="s">
        <v>151</v>
      </c>
      <c r="C1" t="s">
        <v>152</v>
      </c>
    </row>
    <row r="2" spans="1:6" x14ac:dyDescent="0.25">
      <c r="A2" t="s">
        <v>153</v>
      </c>
      <c r="B2" t="s">
        <v>155</v>
      </c>
      <c r="C2" s="40" t="s">
        <v>154</v>
      </c>
    </row>
    <row r="3" spans="1:6" x14ac:dyDescent="0.25">
      <c r="A3" t="s">
        <v>156</v>
      </c>
      <c r="B3" t="s">
        <v>155</v>
      </c>
      <c r="C3" s="40" t="s">
        <v>154</v>
      </c>
    </row>
    <row r="4" spans="1:6" x14ac:dyDescent="0.25">
      <c r="A4" t="s">
        <v>159</v>
      </c>
      <c r="B4" s="40" t="s">
        <v>157</v>
      </c>
      <c r="C4" t="s">
        <v>158</v>
      </c>
    </row>
    <row r="5" spans="1:6" x14ac:dyDescent="0.25">
      <c r="A5" t="s">
        <v>160</v>
      </c>
      <c r="B5" s="40" t="s">
        <v>161</v>
      </c>
      <c r="C5" t="s">
        <v>162</v>
      </c>
    </row>
    <row r="6" spans="1:6" x14ac:dyDescent="0.25">
      <c r="A6" t="s">
        <v>163</v>
      </c>
      <c r="B6" s="40" t="s">
        <v>157</v>
      </c>
      <c r="C6" t="s">
        <v>158</v>
      </c>
    </row>
    <row r="7" spans="1:6" x14ac:dyDescent="0.25">
      <c r="A7" t="s">
        <v>164</v>
      </c>
      <c r="B7" s="40" t="s">
        <v>157</v>
      </c>
      <c r="C7" t="s">
        <v>158</v>
      </c>
    </row>
    <row r="8" spans="1:6" x14ac:dyDescent="0.25">
      <c r="A8" t="s">
        <v>165</v>
      </c>
      <c r="B8" s="40" t="s">
        <v>167</v>
      </c>
      <c r="C8" t="s">
        <v>166</v>
      </c>
      <c r="E8" s="13"/>
      <c r="F8" s="1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selection activeCell="E7" sqref="E7"/>
    </sheetView>
  </sheetViews>
  <sheetFormatPr defaultRowHeight="15" x14ac:dyDescent="0.25"/>
  <cols>
    <col min="1" max="1" width="18.28515625" customWidth="1"/>
    <col min="4" max="4" width="10" bestFit="1" customWidth="1"/>
  </cols>
  <sheetData>
    <row r="1" spans="1:9" x14ac:dyDescent="0.25">
      <c r="B1" t="s">
        <v>89</v>
      </c>
      <c r="C1" t="s">
        <v>169</v>
      </c>
    </row>
    <row r="2" spans="1:9" x14ac:dyDescent="0.25">
      <c r="A2" t="s">
        <v>168</v>
      </c>
      <c r="B2">
        <v>1</v>
      </c>
      <c r="C2">
        <v>284</v>
      </c>
      <c r="I2" t="s">
        <v>178</v>
      </c>
    </row>
    <row r="3" spans="1:9" x14ac:dyDescent="0.25">
      <c r="A3" t="s">
        <v>168</v>
      </c>
      <c r="B3">
        <v>8</v>
      </c>
      <c r="C3">
        <v>300</v>
      </c>
    </row>
    <row r="4" spans="1:9" x14ac:dyDescent="0.25">
      <c r="A4" t="s">
        <v>177</v>
      </c>
      <c r="B4">
        <v>68</v>
      </c>
      <c r="C4">
        <v>9000</v>
      </c>
      <c r="D4" t="s">
        <v>179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10</vt:i4>
      </vt:variant>
    </vt:vector>
  </HeadingPairs>
  <TitlesOfParts>
    <vt:vector size="10" baseType="lpstr">
      <vt:lpstr>SPI ETH ESP32</vt:lpstr>
      <vt:lpstr>Pinout ETH DEEK</vt:lpstr>
      <vt:lpstr>JTAG conn</vt:lpstr>
      <vt:lpstr>SD usage</vt:lpstr>
      <vt:lpstr>UDP packets</vt:lpstr>
      <vt:lpstr>UDP datagram definition</vt:lpstr>
      <vt:lpstr>Message Types</vt:lpstr>
      <vt:lpstr>ADC selection</vt:lpstr>
      <vt:lpstr>Time budget</vt:lpstr>
      <vt:lpstr>TO 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Yourigh</dc:creator>
  <cp:lastModifiedBy>Yourigh</cp:lastModifiedBy>
  <dcterms:created xsi:type="dcterms:W3CDTF">2019-05-08T16:21:32Z</dcterms:created>
  <dcterms:modified xsi:type="dcterms:W3CDTF">2019-05-25T07:49:33Z</dcterms:modified>
</cp:coreProperties>
</file>