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firstSheet="1" activeTab="5"/>
  </bookViews>
  <sheets>
    <sheet name="coordinates_all_variants" sheetId="1" state="hidden" r:id="rId1"/>
    <sheet name="varA" sheetId="2" r:id="rId2"/>
    <sheet name="varB" sheetId="3" r:id="rId3"/>
    <sheet name="varC" sheetId="4" r:id="rId4"/>
    <sheet name="64307A1_varC_VK" sheetId="5" r:id="rId5"/>
    <sheet name="64307A1_varC_VK_0822" sheetId="6" r:id="rId6"/>
  </sheets>
  <definedNames>
    <definedName name="Assembly_partlist_all_v1" localSheetId="0">coordinates_all_variants!$A$1:$F$29</definedName>
    <definedName name="FRA_Sensor_CO2_ListByParts" localSheetId="3">varC!$A$3:$F$18</definedName>
    <definedName name="FRA_Sensor_CO2_ListByValues" localSheetId="4">'64307A1_varC_VK'!$B$1:$F$15</definedName>
    <definedName name="FRA_Sensor_CO2_ListByValues" localSheetId="5">'64307A1_varC_VK_0822'!$B$1:$F$15</definedName>
    <definedName name="FRA_Sensor_CO2_ListByValues" localSheetId="3">varC!$A$21:$E$35</definedName>
    <definedName name="FRA_Sensor_TGS2444_ListByParts" localSheetId="2">varB!$A$3:$F$24</definedName>
    <definedName name="FRA_Sensor_TGS2444_ListByValues" localSheetId="2">varB!$A$27:$E$40</definedName>
    <definedName name="FRA_Sensor_TGS2xxx_ListByParts" localSheetId="1">varA!$A$4:$E$16</definedName>
    <definedName name="FRA_Sensor_TGS2xxx_ListByValues" localSheetId="1">varA!$A$20:$E$32</definedName>
  </definedNames>
  <calcPr calcId="152511"/>
</workbook>
</file>

<file path=xl/calcChain.xml><?xml version="1.0" encoding="utf-8"?>
<calcChain xmlns="http://schemas.openxmlformats.org/spreadsheetml/2006/main">
  <c r="M15" i="6" l="1"/>
  <c r="L15" i="6"/>
  <c r="I15" i="6"/>
  <c r="H15" i="6"/>
  <c r="M14" i="6"/>
  <c r="M16" i="6" s="1"/>
  <c r="L14" i="6"/>
  <c r="I14" i="6"/>
  <c r="H14" i="6"/>
  <c r="M13" i="6"/>
  <c r="L13" i="6"/>
  <c r="I13" i="6"/>
  <c r="H13" i="6"/>
  <c r="M12" i="6"/>
  <c r="L12" i="6"/>
  <c r="I12" i="6"/>
  <c r="H12" i="6"/>
  <c r="M11" i="6"/>
  <c r="L11" i="6"/>
  <c r="I11" i="6"/>
  <c r="H11" i="6"/>
  <c r="M10" i="6"/>
  <c r="L10" i="6"/>
  <c r="I10" i="6"/>
  <c r="H10" i="6"/>
  <c r="M9" i="6"/>
  <c r="L9" i="6"/>
  <c r="I9" i="6"/>
  <c r="H9" i="6"/>
  <c r="M8" i="6"/>
  <c r="L8" i="6"/>
  <c r="I8" i="6"/>
  <c r="H8" i="6"/>
  <c r="M7" i="6"/>
  <c r="L7" i="6"/>
  <c r="I7" i="6"/>
  <c r="H7" i="6"/>
  <c r="M6" i="6"/>
  <c r="L6" i="6"/>
  <c r="I6" i="6"/>
  <c r="H6" i="6"/>
  <c r="M5" i="6"/>
  <c r="L5" i="6"/>
  <c r="I5" i="6"/>
  <c r="H5" i="6"/>
  <c r="M4" i="6"/>
  <c r="L4" i="6"/>
  <c r="I4" i="6"/>
  <c r="H4" i="6"/>
  <c r="M3" i="6"/>
  <c r="L3" i="6"/>
  <c r="I3" i="6"/>
  <c r="H3" i="6"/>
  <c r="M2" i="6"/>
  <c r="L2" i="6"/>
  <c r="L16" i="6" s="1"/>
  <c r="I2" i="6"/>
  <c r="H2" i="6"/>
  <c r="M17" i="6" l="1"/>
  <c r="M19" i="6" s="1"/>
  <c r="L17" i="6"/>
  <c r="L19" i="6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M2" i="5"/>
  <c r="M16" i="5" s="1"/>
  <c r="L2" i="5"/>
  <c r="L16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I2" i="5"/>
  <c r="H2" i="5"/>
  <c r="L17" i="5" l="1"/>
  <c r="L19" i="5" s="1"/>
  <c r="M19" i="5"/>
  <c r="M17" i="5"/>
</calcChain>
</file>

<file path=xl/connections.xml><?xml version="1.0" encoding="utf-8"?>
<connections xmlns="http://schemas.openxmlformats.org/spreadsheetml/2006/main">
  <connection id="1" name="Assembly_partlist_all_v1" type="6" refreshedVersion="5" background="1" saveData="1">
    <textPr codePage="850" sourceFile="D:\PROJECTS\01_GIT_REPOS\FRA_Sensor_platform\2-Electrical\0 - Development Drawings\3-SensorTGS2xxx_board\2-BOM\Assembly_partlist_all_v1.csv" delimited="0">
      <textFields count="8">
        <textField/>
        <textField position="5"/>
        <textField position="9"/>
        <textField position="19"/>
        <textField position="24"/>
        <textField position="41"/>
        <textField position="56"/>
        <textField position="78"/>
      </textFields>
    </textPr>
  </connection>
  <connection id="2" name="FRA_Sensor_CO2_ListByParts" type="6" refreshedVersion="5" background="1" saveData="1">
    <textPr codePage="850" sourceFile="D:\PROJECTS\01_GIT_REPOS\FRA_Sensor_platform\2-Electrical\0 - Development Drawings\3-SensorTGS2xxx_board\2-BOM\FRA_Sensor_CO2_ListByParts.txt">
      <textFields count="6">
        <textField/>
        <textField/>
        <textField/>
        <textField/>
        <textField/>
        <textField/>
      </textFields>
    </textPr>
  </connection>
  <connection id="3" name="FRA_Sensor_CO2_ListByValues" type="6" refreshedVersion="5" background="1" saveData="1">
    <textPr codePage="850" sourceFile="D:\PROJECTS\01_GIT_REPOS\FRA_Sensor_platform\2-Electrical\0 - Development Drawings\3-SensorTGS2xxx_board\2-BOM\FRA_Sensor_CO2_ListByValues.txt">
      <textFields count="5">
        <textField/>
        <textField/>
        <textField/>
        <textField/>
        <textField/>
      </textFields>
    </textPr>
  </connection>
  <connection id="4" name="FRA_Sensor_CO2_ListByValues1" type="6" refreshedVersion="5" background="1" saveData="1">
    <textPr codePage="850" sourceFile="D:\PROJECTS\01_GIT_REPOS\FRA_Sensor_platform\2-Electrical\0 - Development Drawings\3-SensorTGS2xxx_board\2-BOM\FRA_Sensor_CO2_ListByValues.txt">
      <textFields count="5">
        <textField/>
        <textField/>
        <textField/>
        <textField/>
        <textField/>
      </textFields>
    </textPr>
  </connection>
  <connection id="5" name="FRA_Sensor_CO2_ListByValues11" type="6" refreshedVersion="5" background="1" saveData="1">
    <textPr codePage="850" sourceFile="D:\PROJECTS\01_GIT_REPOS\FRA_Sensor_platform\2-Electrical\0 - Development Drawings\3-SensorTGS2xxx_board\2-BOM\FRA_Sensor_CO2_ListByValues.txt">
      <textFields count="5">
        <textField/>
        <textField/>
        <textField/>
        <textField/>
        <textField/>
      </textFields>
    </textPr>
  </connection>
  <connection id="6" name="FRA_Sensor_TGS2444_ListByParts" type="6" refreshedVersion="5" background="1" saveData="1">
    <textPr codePage="850" sourceFile="D:\PROJECTS\01_GIT_REPOS\FRA_Sensor_platform\2-Electrical\0 - Development Drawings\3-SensorTGS2xxx_board\2-BOM\FRA_Sensor_TGS2444_ListByParts.txt">
      <textFields count="6">
        <textField/>
        <textField/>
        <textField/>
        <textField/>
        <textField/>
        <textField/>
      </textFields>
    </textPr>
  </connection>
  <connection id="7" name="FRA_Sensor_TGS2444_ListByValues" type="6" refreshedVersion="5" background="1" saveData="1">
    <textPr codePage="850" sourceFile="D:\PROJECTS\01_GIT_REPOS\FRA_Sensor_platform\2-Electrical\0 - Development Drawings\3-SensorTGS2xxx_board\2-BOM\FRA_Sensor_TGS2444_ListByValues.txt">
      <textFields>
        <textField/>
      </textFields>
    </textPr>
  </connection>
  <connection id="8" name="FRA_Sensor_TGS2xxx_ListByParts" type="6" refreshedVersion="5" background="1" saveData="1">
    <textPr codePage="850" sourceFile="D:\PROJECTS\01_GIT_REPOS\FRA_Sensor_platform\2-Electrical\0 - Development Drawings\3-SensorTGS2xxx_board\2-BOM\FRA_Sensor_TGS2xxx_ListByParts.txt">
      <textFields count="6">
        <textField/>
        <textField/>
        <textField/>
        <textField/>
        <textField/>
        <textField/>
      </textFields>
    </textPr>
  </connection>
  <connection id="9" name="FRA_Sensor_TGS2xxx_ListByValues" type="6" refreshedVersion="5" background="1" saveData="1">
    <textPr codePage="850" sourceFile="D:\PROJECTS\01_GIT_REPOS\FRA_Sensor_platform\2-Electrical\0 - Development Drawings\3-SensorTGS2xxx_board\2-BOM\FRA_Sensor_TGS2xxx_ListByValue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<sst xmlns="http://schemas.openxmlformats.org/spreadsheetml/2006/main" count="879" uniqueCount="171">
  <si>
    <t>Part</t>
  </si>
  <si>
    <t>Value</t>
  </si>
  <si>
    <t>Package</t>
  </si>
  <si>
    <t>Orientation</t>
  </si>
  <si>
    <t>C1</t>
  </si>
  <si>
    <t>100n</t>
  </si>
  <si>
    <t>C0603K</t>
  </si>
  <si>
    <t>R180</t>
  </si>
  <si>
    <t>C2</t>
  </si>
  <si>
    <t>R0</t>
  </si>
  <si>
    <t>C3</t>
  </si>
  <si>
    <t>C9</t>
  </si>
  <si>
    <t>1n</t>
  </si>
  <si>
    <t>C10</t>
  </si>
  <si>
    <t>R270</t>
  </si>
  <si>
    <t>C13</t>
  </si>
  <si>
    <t>FB1</t>
  </si>
  <si>
    <t>FB9</t>
  </si>
  <si>
    <t>FID1</t>
  </si>
  <si>
    <t>FIDUCIAL""</t>
  </si>
  <si>
    <t>FIDUCIAL_1MM</t>
  </si>
  <si>
    <t>FID2</t>
  </si>
  <si>
    <t>FID4</t>
  </si>
  <si>
    <t>IC3</t>
  </si>
  <si>
    <t>SOT95P280X145-5N</t>
  </si>
  <si>
    <t>IC6</t>
  </si>
  <si>
    <t>SOT95P270X145-5N</t>
  </si>
  <si>
    <t>J1</t>
  </si>
  <si>
    <t>CONN_03X2</t>
  </si>
  <si>
    <t>WE_61200621621</t>
  </si>
  <si>
    <t>Q3</t>
  </si>
  <si>
    <t>Si2300DS</t>
  </si>
  <si>
    <t>SOT23</t>
  </si>
  <si>
    <t>R1</t>
  </si>
  <si>
    <t>100k</t>
  </si>
  <si>
    <t>R0603</t>
  </si>
  <si>
    <t>R2</t>
  </si>
  <si>
    <t>R90</t>
  </si>
  <si>
    <t>R3</t>
  </si>
  <si>
    <t>R4</t>
  </si>
  <si>
    <t>5.1k</t>
  </si>
  <si>
    <t>R10</t>
  </si>
  <si>
    <t>R11</t>
  </si>
  <si>
    <t>R13</t>
  </si>
  <si>
    <t>R19</t>
  </si>
  <si>
    <t>10k</t>
  </si>
  <si>
    <t>R23</t>
  </si>
  <si>
    <t>R25</t>
  </si>
  <si>
    <t>R26</t>
  </si>
  <si>
    <t>R27</t>
  </si>
  <si>
    <t>U2</t>
  </si>
  <si>
    <t>FIGARO_SR-</t>
  </si>
  <si>
    <t>FIGARO-SR7</t>
  </si>
  <si>
    <t>MR0</t>
  </si>
  <si>
    <t>X [mm]</t>
  </si>
  <si>
    <t>Y [mm]</t>
  </si>
  <si>
    <t>LMV796MF_NOPB</t>
  </si>
  <si>
    <t>MCP6541T-I/OT</t>
  </si>
  <si>
    <t>Attributes</t>
  </si>
  <si>
    <t>Description</t>
  </si>
  <si>
    <t>Part Num</t>
  </si>
  <si>
    <t>CAPACITOR, European symbol</t>
  </si>
  <si>
    <t>GRM188R71C104KA01D</t>
  </si>
  <si>
    <t>GRM188R71H102KA01D</t>
  </si>
  <si>
    <t>C10(DNP)</t>
  </si>
  <si>
    <t>Ferrite Bead</t>
  </si>
  <si>
    <t>BLM18PG121SN1D</t>
  </si>
  <si>
    <t>Fiducial Alignment Points</t>
  </si>
  <si>
    <t>*</t>
  </si>
  <si>
    <t>IC3(DNP)</t>
  </si>
  <si>
    <t>Single 17 MHz, low noise, CMOS input, 1.8V operational amplifier</t>
  </si>
  <si>
    <t>LMV796MF</t>
  </si>
  <si>
    <t>IC6(DNP)</t>
  </si>
  <si>
    <t>MCP6541T-I_OT</t>
  </si>
  <si>
    <t>Comparator Push-Pull RRIO 1.6V SOT23-5</t>
  </si>
  <si>
    <t>https://eu.mouser.com/ProductDetail/Wurth-Elektronik/61200621621?qs=sGAEpiMZZMs%252BGHln7q6pm%2FFhW%252BtWvhAgbNxkR%252BlwXp8Ip%2FAN9J9VOg%3D%3D</t>
  </si>
  <si>
    <t>30306-6002HB</t>
  </si>
  <si>
    <t>Q3(DNP)</t>
  </si>
  <si>
    <t>N-Channel Mosfet</t>
  </si>
  <si>
    <t>SI2300DS-T1-GE3</t>
  </si>
  <si>
    <t>RESISTOR, European symbol</t>
  </si>
  <si>
    <t>CRCW0603100KFKEA</t>
  </si>
  <si>
    <t>CRCW06030000Z0EA</t>
  </si>
  <si>
    <t>CRCW06035K10FKEA</t>
  </si>
  <si>
    <t>CRCW060310R0FKEA</t>
  </si>
  <si>
    <t>R19(DNP)</t>
  </si>
  <si>
    <t>CRCW060310K0FKEA</t>
  </si>
  <si>
    <t>R26(DNP)</t>
  </si>
  <si>
    <t>FIGARO_SR-7</t>
  </si>
  <si>
    <t>INSTALLED_BY_CUSTOMER</t>
  </si>
  <si>
    <t>Pin header connector</t>
  </si>
  <si>
    <t>Assembly:</t>
  </si>
  <si>
    <t>Procurement:</t>
  </si>
  <si>
    <t>Qty</t>
  </si>
  <si>
    <t>Parts</t>
  </si>
  <si>
    <t>FB1, FB9</t>
  </si>
  <si>
    <t>R2, R3(DNP), R13(DNP), R23</t>
  </si>
  <si>
    <t>C9(DNP), C10(DNP)</t>
  </si>
  <si>
    <t>R4, R26(DNP)</t>
  </si>
  <si>
    <t>R10, R11(DNP)</t>
  </si>
  <si>
    <t>R1(DNP), R25(DNP), R27(DNP)</t>
  </si>
  <si>
    <t>C1, C2, C3(DNP), C13(DNP)</t>
  </si>
  <si>
    <t>Alternative</t>
  </si>
  <si>
    <t>Wurth 61200621621</t>
  </si>
  <si>
    <t>Variant A - TGS2xxx</t>
  </si>
  <si>
    <t>Variant B - TGS2444</t>
  </si>
  <si>
    <t>R2, R3(DNP), R13(DNP), R23(DNP)</t>
  </si>
  <si>
    <t>C9, C10</t>
  </si>
  <si>
    <t>R4, R26</t>
  </si>
  <si>
    <t>R1, R25, R27</t>
  </si>
  <si>
    <t>C1(DNP), C2, C3, C13</t>
  </si>
  <si>
    <t>Variant C - CO2</t>
  </si>
  <si>
    <t>FB1(DNP), FB9</t>
  </si>
  <si>
    <t>R10(DNP), R11</t>
  </si>
  <si>
    <t>C1(DNP), C2, C3, C13(DNP)</t>
  </si>
  <si>
    <t>R2(DNP), R3, R4, R13, R23</t>
  </si>
  <si>
    <t>Item#</t>
  </si>
  <si>
    <t>Qty'30</t>
  </si>
  <si>
    <t>Qty'50</t>
  </si>
  <si>
    <t>$30</t>
  </si>
  <si>
    <t>$50</t>
  </si>
  <si>
    <t>_$30</t>
  </si>
  <si>
    <t>_$50</t>
  </si>
  <si>
    <t>Available</t>
  </si>
  <si>
    <t>MOQ</t>
  </si>
  <si>
    <t>Supplier_VK</t>
  </si>
  <si>
    <t>Production P/N_VK</t>
  </si>
  <si>
    <t>Production MFG_VK</t>
  </si>
  <si>
    <t>Production Description_VK</t>
  </si>
  <si>
    <t>Comments_VK</t>
  </si>
  <si>
    <t>Your Comments</t>
  </si>
  <si>
    <t>Digi-Key</t>
  </si>
  <si>
    <t>Murata Manufacturing Co Ltd</t>
  </si>
  <si>
    <t>FERRITE BEAD 120 OHM 0603 1LN</t>
  </si>
  <si>
    <t>Bittele</t>
  </si>
  <si>
    <t>Vishay Dale</t>
  </si>
  <si>
    <t>RES SMD 0.0OHM JUMPER 1/10W 0603</t>
  </si>
  <si>
    <r>
      <t>"</t>
    </r>
    <r>
      <rPr>
        <b/>
        <sz val="10"/>
        <color rgb="FFFF0000"/>
        <rFont val="Arial"/>
        <family val="2"/>
      </rPr>
      <t>DO NOT INSTALL</t>
    </r>
    <r>
      <rPr>
        <sz val="10"/>
        <color theme="1"/>
        <rFont val="Arial"/>
        <family val="2"/>
      </rPr>
      <t>"</t>
    </r>
  </si>
  <si>
    <t xml:space="preserve"> RES SMD 10 OHM 1% 1/10W 0603</t>
  </si>
  <si>
    <t>RES SMD 10K OHM 1% 1/10W 0603</t>
  </si>
  <si>
    <t>AVX Corporation</t>
  </si>
  <si>
    <t>CAP CER 0.1UF 16V X7R 0603</t>
  </si>
  <si>
    <t>KEMET Corporation</t>
  </si>
  <si>
    <t>3M Interconnect</t>
  </si>
  <si>
    <t>CONN HEADER VERT 6POS 2.54MM</t>
  </si>
  <si>
    <r>
      <t>"</t>
    </r>
    <r>
      <rPr>
        <b/>
        <sz val="10"/>
        <color rgb="FFFF0000"/>
        <rFont val="Arial"/>
        <family val="2"/>
      </rPr>
      <t>Consigned Part</t>
    </r>
    <r>
      <rPr>
        <sz val="10"/>
        <color theme="1"/>
        <rFont val="Arial"/>
        <family val="2"/>
      </rPr>
      <t>"</t>
    </r>
  </si>
  <si>
    <t>Mouser</t>
  </si>
  <si>
    <t>Texas Instruments</t>
  </si>
  <si>
    <t>Operational Amplifiers - Op Amps 17MHz Lo Noise CMOS Input 1.8V OP Amps</t>
  </si>
  <si>
    <t>490-1037-1-ND</t>
  </si>
  <si>
    <t>0603YC104KAT2A</t>
  </si>
  <si>
    <t>478-1239-1-ND</t>
  </si>
  <si>
    <t>C0603C102K5RACTU</t>
  </si>
  <si>
    <t>399-1082-1-ND</t>
  </si>
  <si>
    <t>3M15451-ND</t>
  </si>
  <si>
    <t>LMV796MF/NOPB</t>
  </si>
  <si>
    <t>926-LMV796MF/NOPB</t>
  </si>
  <si>
    <t>Supplier P/N_VK</t>
  </si>
  <si>
    <r>
      <t>"</t>
    </r>
    <r>
      <rPr>
        <b/>
        <sz val="10"/>
        <color rgb="FFFF0000"/>
        <rFont val="Arial"/>
        <family val="2"/>
      </rPr>
      <t>Bittele Stock</t>
    </r>
    <r>
      <rPr>
        <sz val="10"/>
        <color theme="1"/>
        <rFont val="Arial"/>
        <family val="2"/>
      </rPr>
      <t>"</t>
    </r>
  </si>
  <si>
    <r>
      <t>Please confirm the "Mfg P/N:</t>
    </r>
    <r>
      <rPr>
        <b/>
        <sz val="10"/>
        <color rgb="FFFF0000"/>
        <rFont val="Arial"/>
        <family val="2"/>
      </rPr>
      <t>0603YC104KAT2A</t>
    </r>
    <r>
      <rPr>
        <sz val="10"/>
        <color theme="1"/>
        <rFont val="Arial"/>
        <family val="2"/>
      </rPr>
      <t>".</t>
    </r>
  </si>
  <si>
    <r>
      <t>Please confirm the "Mfg P/N:</t>
    </r>
    <r>
      <rPr>
        <b/>
        <sz val="10"/>
        <color rgb="FFFF0000"/>
        <rFont val="Arial"/>
        <family val="2"/>
      </rPr>
      <t>LMV796MF/NOPB</t>
    </r>
    <r>
      <rPr>
        <sz val="10"/>
        <color theme="1"/>
        <rFont val="Arial"/>
        <family val="2"/>
      </rPr>
      <t>".</t>
    </r>
  </si>
  <si>
    <r>
      <t xml:space="preserve">CAP CER </t>
    </r>
    <r>
      <rPr>
        <b/>
        <sz val="10"/>
        <color rgb="FFFF0000"/>
        <rFont val="Arial"/>
        <family val="2"/>
      </rPr>
      <t>1000PF</t>
    </r>
    <r>
      <rPr>
        <sz val="10"/>
        <color theme="1"/>
        <rFont val="Arial"/>
        <family val="2"/>
      </rPr>
      <t xml:space="preserve"> 50V X7R 0603</t>
    </r>
  </si>
  <si>
    <r>
      <t>Please confirm the "Mfg P/N:</t>
    </r>
    <r>
      <rPr>
        <b/>
        <sz val="10"/>
        <color rgb="FFFF0000"/>
        <rFont val="Arial"/>
        <family val="2"/>
      </rPr>
      <t>C0603C102K5RACTU</t>
    </r>
    <r>
      <rPr>
        <sz val="10"/>
        <color theme="1"/>
        <rFont val="Arial"/>
        <family val="2"/>
      </rPr>
      <t>". &amp; The description in column"C"  refers to "</t>
    </r>
    <r>
      <rPr>
        <b/>
        <sz val="10"/>
        <color rgb="FFFF0000"/>
        <rFont val="Arial"/>
        <family val="2"/>
      </rPr>
      <t>100nF</t>
    </r>
    <r>
      <rPr>
        <sz val="10"/>
        <color theme="1"/>
        <rFont val="Arial"/>
        <family val="2"/>
      </rPr>
      <t>" whereas online description refers to "</t>
    </r>
    <r>
      <rPr>
        <b/>
        <sz val="10"/>
        <color rgb="FFFF0000"/>
        <rFont val="Arial"/>
        <family val="2"/>
      </rPr>
      <t>1000PF</t>
    </r>
    <r>
      <rPr>
        <sz val="10"/>
        <color theme="1"/>
        <rFont val="Arial"/>
        <family val="2"/>
      </rPr>
      <t>".Please comment.</t>
    </r>
  </si>
  <si>
    <t>Sub-Total</t>
  </si>
  <si>
    <t>Production Loss</t>
  </si>
  <si>
    <t>Supplier Shipping Cost</t>
  </si>
  <si>
    <t>PARTS TOTAL</t>
  </si>
  <si>
    <t>approved</t>
  </si>
  <si>
    <t>my mistake, should be 100n, same as previous row</t>
  </si>
  <si>
    <t>Do not install</t>
  </si>
  <si>
    <t>The part is now the same as the one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</si>
</sst>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  <charset val="204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7" fillId="4" borderId="1" xfId="0" applyFont="1" applyFill="1" applyBorder="1"/>
    <xf numFmtId="0" fontId="6" fillId="4" borderId="1" xfId="0" applyFont="1" applyFill="1" applyBorder="1" applyAlignment="1">
      <alignment wrapText="1"/>
    </xf>
    <xf numFmtId="164" fontId="6" fillId="0" borderId="1" xfId="0" applyNumberFormat="1" applyFont="1" applyBorder="1"/>
    <xf numFmtId="164" fontId="6" fillId="3" borderId="1" xfId="0" applyNumberFormat="1" applyFont="1" applyFill="1" applyBorder="1"/>
    <xf numFmtId="164" fontId="6" fillId="5" borderId="1" xfId="0" applyNumberFormat="1" applyFont="1" applyFill="1" applyBorder="1"/>
    <xf numFmtId="164" fontId="6" fillId="4" borderId="1" xfId="0" applyNumberFormat="1" applyFont="1" applyFill="1" applyBorder="1"/>
    <xf numFmtId="164" fontId="6" fillId="6" borderId="1" xfId="0" applyNumberFormat="1" applyFont="1" applyFill="1" applyBorder="1"/>
    <xf numFmtId="164" fontId="6" fillId="0" borderId="0" xfId="0" applyNumberFormat="1" applyFont="1"/>
    <xf numFmtId="164" fontId="4" fillId="7" borderId="1" xfId="0" applyNumberFormat="1" applyFont="1" applyFill="1" applyBorder="1"/>
    <xf numFmtId="164" fontId="6" fillId="7" borderId="1" xfId="0" applyNumberFormat="1" applyFont="1" applyFill="1" applyBorder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9" fillId="7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ssembly_partlist_all_v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RA_Sensor_TGS2xxx_ListByParts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RA_Sensor_TGS2xxx_ListByValues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RA_Sensor_TGS2444_ListByParts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RA_Sensor_TGS2444_ListByValues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RA_Sensor_CO2_ListByParts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RA_Sensor_CO2_ListByValues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FRA_Sensor_CO2_ListByValues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FRA_Sensor_CO2_ListByValues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workbookViewId="0">
      <selection activeCell="E18" sqref="E18"/>
    </sheetView>
  </sheetViews>
  <sheetFormatPr defaultRowHeight="15" x14ac:dyDescent="0.25"/>
  <cols>
    <col min="1" max="1" width="6.85546875" bestFit="1" customWidth="1"/>
    <col min="2" max="2" width="4.140625" bestFit="1" customWidth="1"/>
    <col min="3" max="3" width="24.7109375" customWidth="1"/>
    <col min="4" max="4" width="18.140625" bestFit="1" customWidth="1"/>
    <col min="5" max="5" width="14.140625" bestFit="1" customWidth="1"/>
    <col min="6" max="7" width="11.28515625" bestFit="1" customWidth="1"/>
    <col min="8" max="8" width="25" customWidth="1"/>
    <col min="9" max="10" width="9" bestFit="1" customWidth="1"/>
  </cols>
  <sheetData>
    <row r="1" spans="1:8" x14ac:dyDescent="0.25">
      <c r="A1" s="1" t="s">
        <v>0</v>
      </c>
      <c r="B1" s="1"/>
      <c r="C1" s="1" t="s">
        <v>1</v>
      </c>
      <c r="D1" s="1" t="s">
        <v>2</v>
      </c>
      <c r="E1" s="1" t="s">
        <v>54</v>
      </c>
      <c r="F1" s="1" t="s">
        <v>55</v>
      </c>
      <c r="G1" s="1" t="s">
        <v>3</v>
      </c>
      <c r="H1" s="1" t="s">
        <v>60</v>
      </c>
    </row>
    <row r="2" spans="1:8" x14ac:dyDescent="0.25">
      <c r="A2" t="s">
        <v>4</v>
      </c>
      <c r="C2" t="s">
        <v>5</v>
      </c>
      <c r="D2" t="s">
        <v>6</v>
      </c>
      <c r="E2">
        <v>15.355</v>
      </c>
      <c r="F2">
        <v>28.544</v>
      </c>
      <c r="G2" t="s">
        <v>7</v>
      </c>
      <c r="H2" t="s">
        <v>62</v>
      </c>
    </row>
    <row r="3" spans="1:8" x14ac:dyDescent="0.25">
      <c r="A3" t="s">
        <v>8</v>
      </c>
      <c r="C3" t="s">
        <v>5</v>
      </c>
      <c r="D3" t="s">
        <v>6</v>
      </c>
      <c r="E3">
        <v>8.3849999999999998</v>
      </c>
      <c r="F3">
        <v>11.022</v>
      </c>
      <c r="G3" t="s">
        <v>9</v>
      </c>
      <c r="H3" t="s">
        <v>62</v>
      </c>
    </row>
    <row r="4" spans="1:8" x14ac:dyDescent="0.25">
      <c r="A4" t="s">
        <v>10</v>
      </c>
      <c r="C4" t="s">
        <v>5</v>
      </c>
      <c r="D4" t="s">
        <v>6</v>
      </c>
      <c r="E4">
        <v>2.1150000000000002</v>
      </c>
      <c r="F4">
        <v>23.265000000000001</v>
      </c>
      <c r="G4" t="s">
        <v>9</v>
      </c>
      <c r="H4" t="s">
        <v>62</v>
      </c>
    </row>
    <row r="5" spans="1:8" x14ac:dyDescent="0.25">
      <c r="A5" t="s">
        <v>11</v>
      </c>
      <c r="C5" t="s">
        <v>12</v>
      </c>
      <c r="D5" t="s">
        <v>6</v>
      </c>
      <c r="E5">
        <v>12.417</v>
      </c>
      <c r="F5">
        <v>11.032999999999999</v>
      </c>
      <c r="G5" t="s">
        <v>7</v>
      </c>
      <c r="H5" t="s">
        <v>63</v>
      </c>
    </row>
    <row r="6" spans="1:8" x14ac:dyDescent="0.25">
      <c r="A6" t="s">
        <v>13</v>
      </c>
      <c r="C6" t="s">
        <v>12</v>
      </c>
      <c r="D6" t="s">
        <v>6</v>
      </c>
      <c r="E6">
        <v>3.9830000000000001</v>
      </c>
      <c r="F6">
        <v>12.292</v>
      </c>
      <c r="G6" t="s">
        <v>14</v>
      </c>
      <c r="H6" t="s">
        <v>63</v>
      </c>
    </row>
    <row r="7" spans="1:8" x14ac:dyDescent="0.25">
      <c r="A7" t="s">
        <v>15</v>
      </c>
      <c r="C7" t="s">
        <v>5</v>
      </c>
      <c r="D7" t="s">
        <v>6</v>
      </c>
      <c r="E7">
        <v>15.75</v>
      </c>
      <c r="F7">
        <v>12.555</v>
      </c>
      <c r="G7" t="s">
        <v>9</v>
      </c>
      <c r="H7" t="s">
        <v>62</v>
      </c>
    </row>
    <row r="8" spans="1:8" x14ac:dyDescent="0.25">
      <c r="A8" t="s">
        <v>16</v>
      </c>
      <c r="D8">
        <v>603</v>
      </c>
      <c r="E8">
        <v>11.22</v>
      </c>
      <c r="F8">
        <v>17.452000000000002</v>
      </c>
      <c r="G8" t="s">
        <v>7</v>
      </c>
      <c r="H8" t="s">
        <v>66</v>
      </c>
    </row>
    <row r="9" spans="1:8" x14ac:dyDescent="0.25">
      <c r="A9" t="s">
        <v>17</v>
      </c>
      <c r="D9">
        <v>603</v>
      </c>
      <c r="E9">
        <v>10.409000000000001</v>
      </c>
      <c r="F9">
        <v>13.298999999999999</v>
      </c>
      <c r="G9" t="s">
        <v>9</v>
      </c>
      <c r="H9" t="s">
        <v>66</v>
      </c>
    </row>
    <row r="10" spans="1:8" x14ac:dyDescent="0.25">
      <c r="A10" t="s">
        <v>18</v>
      </c>
      <c r="C10" t="s">
        <v>19</v>
      </c>
      <c r="D10" t="s">
        <v>20</v>
      </c>
      <c r="E10">
        <v>14.59</v>
      </c>
      <c r="F10">
        <v>1.355</v>
      </c>
      <c r="G10" t="s">
        <v>9</v>
      </c>
      <c r="H10" t="s">
        <v>68</v>
      </c>
    </row>
    <row r="11" spans="1:8" x14ac:dyDescent="0.25">
      <c r="A11" t="s">
        <v>21</v>
      </c>
      <c r="C11" t="s">
        <v>19</v>
      </c>
      <c r="D11" t="s">
        <v>20</v>
      </c>
      <c r="E11">
        <v>3.11</v>
      </c>
      <c r="F11">
        <v>24.92</v>
      </c>
      <c r="G11" t="s">
        <v>9</v>
      </c>
      <c r="H11" t="s">
        <v>68</v>
      </c>
    </row>
    <row r="12" spans="1:8" x14ac:dyDescent="0.25">
      <c r="A12" t="s">
        <v>22</v>
      </c>
      <c r="C12" t="s">
        <v>19</v>
      </c>
      <c r="D12" t="s">
        <v>20</v>
      </c>
      <c r="E12">
        <v>18.925000000000001</v>
      </c>
      <c r="F12">
        <v>28.94</v>
      </c>
      <c r="G12" t="s">
        <v>9</v>
      </c>
      <c r="H12" t="s">
        <v>68</v>
      </c>
    </row>
    <row r="13" spans="1:8" x14ac:dyDescent="0.25">
      <c r="A13" t="s">
        <v>23</v>
      </c>
      <c r="C13" t="s">
        <v>56</v>
      </c>
      <c r="D13" t="s">
        <v>24</v>
      </c>
      <c r="E13">
        <v>6.66</v>
      </c>
      <c r="F13">
        <v>26.326000000000001</v>
      </c>
      <c r="G13" t="s">
        <v>14</v>
      </c>
      <c r="H13" t="s">
        <v>71</v>
      </c>
    </row>
    <row r="14" spans="1:8" x14ac:dyDescent="0.25">
      <c r="A14" t="s">
        <v>25</v>
      </c>
      <c r="C14" t="s">
        <v>57</v>
      </c>
      <c r="D14" t="s">
        <v>26</v>
      </c>
      <c r="E14">
        <v>4.2770000000000001</v>
      </c>
      <c r="F14">
        <v>17.317</v>
      </c>
      <c r="G14" t="s">
        <v>14</v>
      </c>
      <c r="H14" t="s">
        <v>57</v>
      </c>
    </row>
    <row r="15" spans="1:8" x14ac:dyDescent="0.25">
      <c r="A15" t="s">
        <v>27</v>
      </c>
      <c r="C15" t="s">
        <v>28</v>
      </c>
      <c r="D15" t="s">
        <v>29</v>
      </c>
      <c r="E15">
        <v>7.1360000000000001</v>
      </c>
      <c r="F15">
        <v>5.2779999999999996</v>
      </c>
      <c r="G15" t="s">
        <v>14</v>
      </c>
      <c r="H15" t="s">
        <v>76</v>
      </c>
    </row>
    <row r="16" spans="1:8" x14ac:dyDescent="0.25">
      <c r="A16" t="s">
        <v>30</v>
      </c>
      <c r="C16" t="s">
        <v>31</v>
      </c>
      <c r="D16" t="s">
        <v>32</v>
      </c>
      <c r="E16">
        <v>15.754</v>
      </c>
      <c r="F16">
        <v>15.895</v>
      </c>
      <c r="G16" t="s">
        <v>9</v>
      </c>
      <c r="H16" t="s">
        <v>79</v>
      </c>
    </row>
    <row r="17" spans="1:8" x14ac:dyDescent="0.25">
      <c r="A17" t="s">
        <v>33</v>
      </c>
      <c r="C17" t="s">
        <v>34</v>
      </c>
      <c r="D17" t="s">
        <v>35</v>
      </c>
      <c r="E17">
        <v>6.7380000000000004</v>
      </c>
      <c r="F17">
        <v>21.312999999999999</v>
      </c>
      <c r="G17" t="s">
        <v>7</v>
      </c>
      <c r="H17" t="s">
        <v>81</v>
      </c>
    </row>
    <row r="18" spans="1:8" x14ac:dyDescent="0.25">
      <c r="A18" t="s">
        <v>36</v>
      </c>
      <c r="C18">
        <v>0</v>
      </c>
      <c r="D18" t="s">
        <v>35</v>
      </c>
      <c r="E18">
        <v>10.035</v>
      </c>
      <c r="F18">
        <v>24.885000000000002</v>
      </c>
      <c r="G18" t="s">
        <v>37</v>
      </c>
      <c r="H18" t="s">
        <v>82</v>
      </c>
    </row>
    <row r="19" spans="1:8" x14ac:dyDescent="0.25">
      <c r="A19" t="s">
        <v>38</v>
      </c>
      <c r="C19">
        <v>0</v>
      </c>
      <c r="D19" t="s">
        <v>35</v>
      </c>
      <c r="E19">
        <v>10.035</v>
      </c>
      <c r="F19">
        <v>21.465</v>
      </c>
      <c r="G19" t="s">
        <v>14</v>
      </c>
      <c r="H19" t="s">
        <v>82</v>
      </c>
    </row>
    <row r="20" spans="1:8" x14ac:dyDescent="0.25">
      <c r="A20" t="s">
        <v>39</v>
      </c>
      <c r="C20" t="s">
        <v>40</v>
      </c>
      <c r="D20" t="s">
        <v>35</v>
      </c>
      <c r="E20">
        <v>18.535</v>
      </c>
      <c r="F20">
        <v>18.734000000000002</v>
      </c>
      <c r="G20" t="s">
        <v>14</v>
      </c>
      <c r="H20" t="s">
        <v>83</v>
      </c>
    </row>
    <row r="21" spans="1:8" x14ac:dyDescent="0.25">
      <c r="A21" t="s">
        <v>41</v>
      </c>
      <c r="C21">
        <v>10</v>
      </c>
      <c r="D21" t="s">
        <v>35</v>
      </c>
      <c r="E21">
        <v>18.038</v>
      </c>
      <c r="F21">
        <v>6.4870000000000001</v>
      </c>
      <c r="G21" t="s">
        <v>14</v>
      </c>
      <c r="H21" t="s">
        <v>84</v>
      </c>
    </row>
    <row r="22" spans="1:8" x14ac:dyDescent="0.25">
      <c r="A22" t="s">
        <v>42</v>
      </c>
      <c r="C22">
        <v>10</v>
      </c>
      <c r="D22" t="s">
        <v>35</v>
      </c>
      <c r="E22">
        <v>15.694000000000001</v>
      </c>
      <c r="F22">
        <v>6.4870000000000001</v>
      </c>
      <c r="G22" t="s">
        <v>14</v>
      </c>
      <c r="H22" t="s">
        <v>84</v>
      </c>
    </row>
    <row r="23" spans="1:8" x14ac:dyDescent="0.25">
      <c r="A23" t="s">
        <v>43</v>
      </c>
      <c r="C23">
        <v>0</v>
      </c>
      <c r="D23" t="s">
        <v>35</v>
      </c>
      <c r="E23">
        <v>11.68</v>
      </c>
      <c r="F23">
        <v>28.564</v>
      </c>
      <c r="G23" t="s">
        <v>9</v>
      </c>
      <c r="H23" t="s">
        <v>82</v>
      </c>
    </row>
    <row r="24" spans="1:8" x14ac:dyDescent="0.25">
      <c r="A24" t="s">
        <v>44</v>
      </c>
      <c r="C24" t="s">
        <v>45</v>
      </c>
      <c r="D24" t="s">
        <v>35</v>
      </c>
      <c r="E24">
        <v>7.6950000000000003</v>
      </c>
      <c r="F24">
        <v>18.405000000000001</v>
      </c>
      <c r="G24" t="s">
        <v>37</v>
      </c>
      <c r="H24" t="s">
        <v>86</v>
      </c>
    </row>
    <row r="25" spans="1:8" x14ac:dyDescent="0.25">
      <c r="A25" t="s">
        <v>46</v>
      </c>
      <c r="C25">
        <v>0</v>
      </c>
      <c r="D25" t="s">
        <v>35</v>
      </c>
      <c r="E25">
        <v>18.568999999999999</v>
      </c>
      <c r="F25">
        <v>14.186</v>
      </c>
      <c r="G25" t="s">
        <v>14</v>
      </c>
      <c r="H25" t="s">
        <v>82</v>
      </c>
    </row>
    <row r="26" spans="1:8" x14ac:dyDescent="0.25">
      <c r="A26" t="s">
        <v>47</v>
      </c>
      <c r="C26" t="s">
        <v>34</v>
      </c>
      <c r="D26" t="s">
        <v>35</v>
      </c>
      <c r="E26">
        <v>1.724</v>
      </c>
      <c r="F26">
        <v>12.329000000000001</v>
      </c>
      <c r="G26" t="s">
        <v>37</v>
      </c>
      <c r="H26" t="s">
        <v>81</v>
      </c>
    </row>
    <row r="27" spans="1:8" x14ac:dyDescent="0.25">
      <c r="A27" t="s">
        <v>48</v>
      </c>
      <c r="C27" t="s">
        <v>40</v>
      </c>
      <c r="D27" t="s">
        <v>35</v>
      </c>
      <c r="E27">
        <v>1.1839999999999999</v>
      </c>
      <c r="F27">
        <v>17.285</v>
      </c>
      <c r="G27" t="s">
        <v>37</v>
      </c>
      <c r="H27" t="s">
        <v>83</v>
      </c>
    </row>
    <row r="28" spans="1:8" x14ac:dyDescent="0.25">
      <c r="A28" t="s">
        <v>49</v>
      </c>
      <c r="C28" t="s">
        <v>34</v>
      </c>
      <c r="D28" t="s">
        <v>35</v>
      </c>
      <c r="E28">
        <v>2.0760000000000001</v>
      </c>
      <c r="F28">
        <v>20.731000000000002</v>
      </c>
      <c r="G28" t="s">
        <v>9</v>
      </c>
      <c r="H28" t="s">
        <v>81</v>
      </c>
    </row>
    <row r="29" spans="1:8" x14ac:dyDescent="0.25">
      <c r="A29" t="s">
        <v>50</v>
      </c>
      <c r="C29" t="s">
        <v>51</v>
      </c>
      <c r="D29" t="s">
        <v>52</v>
      </c>
      <c r="E29">
        <v>14.535</v>
      </c>
      <c r="F29">
        <v>23.175000000000001</v>
      </c>
      <c r="G29" t="s">
        <v>53</v>
      </c>
      <c r="H29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topLeftCell="A13" workbookViewId="0">
      <selection activeCell="F20" sqref="F20"/>
    </sheetView>
  </sheetViews>
  <sheetFormatPr defaultRowHeight="15" x14ac:dyDescent="0.25"/>
  <cols>
    <col min="1" max="1" width="5.85546875" customWidth="1"/>
    <col min="2" max="2" width="16.85546875" bestFit="1" customWidth="1"/>
    <col min="3" max="3" width="24.5703125" bestFit="1" customWidth="1"/>
    <col min="4" max="4" width="18.140625" customWidth="1"/>
    <col min="5" max="5" width="27.85546875" bestFit="1" customWidth="1"/>
    <col min="8" max="8" width="11.28515625" bestFit="1" customWidth="1"/>
  </cols>
  <sheetData>
    <row r="1" spans="1:8" ht="23.25" x14ac:dyDescent="0.35">
      <c r="A1" s="3" t="s">
        <v>104</v>
      </c>
    </row>
    <row r="2" spans="1:8" ht="21" x14ac:dyDescent="0.35">
      <c r="A2" s="2" t="s">
        <v>91</v>
      </c>
    </row>
    <row r="4" spans="1:8" x14ac:dyDescent="0.25">
      <c r="A4" s="1" t="s">
        <v>0</v>
      </c>
      <c r="B4" s="1" t="s">
        <v>1</v>
      </c>
      <c r="C4" s="1" t="s">
        <v>2</v>
      </c>
      <c r="D4" s="1" t="s">
        <v>59</v>
      </c>
      <c r="E4" s="1" t="s">
        <v>60</v>
      </c>
      <c r="F4" s="1" t="s">
        <v>54</v>
      </c>
      <c r="G4" s="1" t="s">
        <v>55</v>
      </c>
      <c r="H4" s="1" t="s">
        <v>3</v>
      </c>
    </row>
    <row r="5" spans="1:8" x14ac:dyDescent="0.25">
      <c r="A5" t="s">
        <v>4</v>
      </c>
      <c r="B5" t="s">
        <v>5</v>
      </c>
      <c r="C5" t="s">
        <v>6</v>
      </c>
      <c r="D5" t="s">
        <v>61</v>
      </c>
      <c r="E5" t="s">
        <v>62</v>
      </c>
      <c r="F5">
        <v>15.355</v>
      </c>
      <c r="G5">
        <v>28.544</v>
      </c>
      <c r="H5" t="s">
        <v>7</v>
      </c>
    </row>
    <row r="6" spans="1:8" x14ac:dyDescent="0.25">
      <c r="A6" t="s">
        <v>8</v>
      </c>
      <c r="B6" t="s">
        <v>5</v>
      </c>
      <c r="C6" t="s">
        <v>6</v>
      </c>
      <c r="D6" t="s">
        <v>61</v>
      </c>
      <c r="E6" t="s">
        <v>62</v>
      </c>
      <c r="F6">
        <v>8.3849999999999998</v>
      </c>
      <c r="G6">
        <v>11.022</v>
      </c>
      <c r="H6" t="s">
        <v>9</v>
      </c>
    </row>
    <row r="7" spans="1:8" x14ac:dyDescent="0.25">
      <c r="A7" t="s">
        <v>16</v>
      </c>
      <c r="C7">
        <v>603</v>
      </c>
      <c r="D7" t="s">
        <v>65</v>
      </c>
      <c r="E7" t="s">
        <v>66</v>
      </c>
      <c r="F7">
        <v>11.22</v>
      </c>
      <c r="G7">
        <v>17.452000000000002</v>
      </c>
      <c r="H7" t="s">
        <v>7</v>
      </c>
    </row>
    <row r="8" spans="1:8" x14ac:dyDescent="0.25">
      <c r="A8" t="s">
        <v>17</v>
      </c>
      <c r="C8">
        <v>603</v>
      </c>
      <c r="D8" t="s">
        <v>65</v>
      </c>
      <c r="E8" t="s">
        <v>66</v>
      </c>
      <c r="F8">
        <v>10.409000000000001</v>
      </c>
      <c r="G8">
        <v>13.298999999999999</v>
      </c>
      <c r="H8" t="s">
        <v>9</v>
      </c>
    </row>
    <row r="9" spans="1:8" x14ac:dyDescent="0.25">
      <c r="A9" t="s">
        <v>18</v>
      </c>
      <c r="B9" t="s">
        <v>19</v>
      </c>
      <c r="C9" t="s">
        <v>20</v>
      </c>
      <c r="D9" t="s">
        <v>67</v>
      </c>
      <c r="E9" t="s">
        <v>68</v>
      </c>
      <c r="F9">
        <v>14.59</v>
      </c>
      <c r="G9">
        <v>1.355</v>
      </c>
      <c r="H9" t="s">
        <v>9</v>
      </c>
    </row>
    <row r="10" spans="1:8" x14ac:dyDescent="0.25">
      <c r="A10" t="s">
        <v>21</v>
      </c>
      <c r="B10" t="s">
        <v>19</v>
      </c>
      <c r="C10" t="s">
        <v>20</v>
      </c>
      <c r="D10" t="s">
        <v>67</v>
      </c>
      <c r="E10" t="s">
        <v>68</v>
      </c>
      <c r="F10">
        <v>3.11</v>
      </c>
      <c r="G10">
        <v>24.92</v>
      </c>
      <c r="H10" t="s">
        <v>9</v>
      </c>
    </row>
    <row r="11" spans="1:8" x14ac:dyDescent="0.25">
      <c r="A11" t="s">
        <v>22</v>
      </c>
      <c r="B11" t="s">
        <v>19</v>
      </c>
      <c r="C11" t="s">
        <v>20</v>
      </c>
      <c r="D11" t="s">
        <v>67</v>
      </c>
      <c r="E11" t="s">
        <v>68</v>
      </c>
      <c r="F11">
        <v>18.925000000000001</v>
      </c>
      <c r="G11">
        <v>28.94</v>
      </c>
      <c r="H11" t="s">
        <v>9</v>
      </c>
    </row>
    <row r="12" spans="1:8" x14ac:dyDescent="0.25">
      <c r="A12" t="s">
        <v>27</v>
      </c>
      <c r="B12" t="s">
        <v>28</v>
      </c>
      <c r="C12" t="s">
        <v>29</v>
      </c>
      <c r="D12" t="s">
        <v>90</v>
      </c>
      <c r="E12" t="s">
        <v>76</v>
      </c>
      <c r="F12">
        <v>7.1360000000000001</v>
      </c>
      <c r="G12">
        <v>5.2779999999999996</v>
      </c>
      <c r="H12" t="s">
        <v>14</v>
      </c>
    </row>
    <row r="13" spans="1:8" x14ac:dyDescent="0.25">
      <c r="A13" t="s">
        <v>36</v>
      </c>
      <c r="B13">
        <v>0</v>
      </c>
      <c r="C13" t="s">
        <v>35</v>
      </c>
      <c r="D13" t="s">
        <v>80</v>
      </c>
      <c r="E13" t="s">
        <v>82</v>
      </c>
      <c r="F13">
        <v>10.035</v>
      </c>
      <c r="G13">
        <v>24.885000000000002</v>
      </c>
      <c r="H13" t="s">
        <v>37</v>
      </c>
    </row>
    <row r="14" spans="1:8" x14ac:dyDescent="0.25">
      <c r="A14" t="s">
        <v>39</v>
      </c>
      <c r="B14" t="s">
        <v>40</v>
      </c>
      <c r="C14" t="s">
        <v>35</v>
      </c>
      <c r="D14" t="s">
        <v>80</v>
      </c>
      <c r="E14" t="s">
        <v>83</v>
      </c>
      <c r="F14">
        <v>18.535</v>
      </c>
      <c r="G14">
        <v>18.734000000000002</v>
      </c>
      <c r="H14" t="s">
        <v>14</v>
      </c>
    </row>
    <row r="15" spans="1:8" x14ac:dyDescent="0.25">
      <c r="A15" t="s">
        <v>41</v>
      </c>
      <c r="B15">
        <v>10</v>
      </c>
      <c r="C15" t="s">
        <v>35</v>
      </c>
      <c r="D15" t="s">
        <v>80</v>
      </c>
      <c r="E15" t="s">
        <v>84</v>
      </c>
      <c r="F15">
        <v>18.038</v>
      </c>
      <c r="G15">
        <v>6.4870000000000001</v>
      </c>
      <c r="H15" t="s">
        <v>14</v>
      </c>
    </row>
    <row r="16" spans="1:8" x14ac:dyDescent="0.25">
      <c r="A16" t="s">
        <v>46</v>
      </c>
      <c r="B16">
        <v>0</v>
      </c>
      <c r="C16" t="s">
        <v>35</v>
      </c>
      <c r="D16" t="s">
        <v>80</v>
      </c>
      <c r="E16" t="s">
        <v>82</v>
      </c>
      <c r="F16">
        <v>18.568999999999999</v>
      </c>
      <c r="G16">
        <v>14.186</v>
      </c>
      <c r="H16" t="s">
        <v>14</v>
      </c>
    </row>
    <row r="19" spans="1:6" ht="21" x14ac:dyDescent="0.35">
      <c r="A19" s="2" t="s">
        <v>92</v>
      </c>
    </row>
    <row r="20" spans="1:6" x14ac:dyDescent="0.25">
      <c r="A20" s="1" t="s">
        <v>93</v>
      </c>
      <c r="B20" s="1" t="s">
        <v>1</v>
      </c>
      <c r="C20" s="1" t="s">
        <v>60</v>
      </c>
      <c r="D20" s="1" t="s">
        <v>2</v>
      </c>
      <c r="E20" s="1" t="s">
        <v>94</v>
      </c>
      <c r="F20" s="1" t="s">
        <v>102</v>
      </c>
    </row>
    <row r="21" spans="1:6" x14ac:dyDescent="0.25">
      <c r="A21">
        <v>2</v>
      </c>
      <c r="C21" t="s">
        <v>66</v>
      </c>
      <c r="D21">
        <v>603</v>
      </c>
      <c r="E21" t="s">
        <v>95</v>
      </c>
    </row>
    <row r="22" spans="1:6" x14ac:dyDescent="0.25">
      <c r="A22">
        <v>2</v>
      </c>
      <c r="B22">
        <v>0</v>
      </c>
      <c r="C22" t="s">
        <v>82</v>
      </c>
      <c r="D22" t="s">
        <v>35</v>
      </c>
      <c r="E22" t="s">
        <v>96</v>
      </c>
    </row>
    <row r="23" spans="1:6" x14ac:dyDescent="0.25">
      <c r="A23">
        <v>0</v>
      </c>
      <c r="B23" t="s">
        <v>12</v>
      </c>
      <c r="C23" t="s">
        <v>63</v>
      </c>
      <c r="D23" t="s">
        <v>6</v>
      </c>
      <c r="E23" t="s">
        <v>97</v>
      </c>
    </row>
    <row r="24" spans="1:6" x14ac:dyDescent="0.25">
      <c r="A24">
        <v>1</v>
      </c>
      <c r="B24" t="s">
        <v>40</v>
      </c>
      <c r="C24" t="s">
        <v>83</v>
      </c>
      <c r="D24" t="s">
        <v>35</v>
      </c>
      <c r="E24" t="s">
        <v>98</v>
      </c>
    </row>
    <row r="25" spans="1:6" x14ac:dyDescent="0.25">
      <c r="A25">
        <v>1</v>
      </c>
      <c r="B25">
        <v>10</v>
      </c>
      <c r="C25" t="s">
        <v>84</v>
      </c>
      <c r="D25" t="s">
        <v>35</v>
      </c>
      <c r="E25" t="s">
        <v>99</v>
      </c>
    </row>
    <row r="26" spans="1:6" x14ac:dyDescent="0.25">
      <c r="A26">
        <v>0</v>
      </c>
      <c r="B26" t="s">
        <v>45</v>
      </c>
      <c r="C26" t="s">
        <v>86</v>
      </c>
      <c r="D26" t="s">
        <v>35</v>
      </c>
      <c r="E26" t="s">
        <v>85</v>
      </c>
    </row>
    <row r="27" spans="1:6" x14ac:dyDescent="0.25">
      <c r="A27">
        <v>0</v>
      </c>
      <c r="B27" t="s">
        <v>34</v>
      </c>
      <c r="C27" t="s">
        <v>81</v>
      </c>
      <c r="D27" t="s">
        <v>35</v>
      </c>
      <c r="E27" t="s">
        <v>100</v>
      </c>
    </row>
    <row r="28" spans="1:6" x14ac:dyDescent="0.25">
      <c r="A28">
        <v>2</v>
      </c>
      <c r="B28" t="s">
        <v>5</v>
      </c>
      <c r="C28" t="s">
        <v>62</v>
      </c>
      <c r="D28" t="s">
        <v>6</v>
      </c>
      <c r="E28" t="s">
        <v>101</v>
      </c>
    </row>
    <row r="29" spans="1:6" x14ac:dyDescent="0.25">
      <c r="A29">
        <v>1</v>
      </c>
      <c r="B29" t="s">
        <v>28</v>
      </c>
      <c r="C29" t="s">
        <v>76</v>
      </c>
      <c r="E29" t="s">
        <v>27</v>
      </c>
      <c r="F29" t="s">
        <v>103</v>
      </c>
    </row>
    <row r="30" spans="1:6" x14ac:dyDescent="0.25">
      <c r="A30">
        <v>0</v>
      </c>
      <c r="B30" t="s">
        <v>56</v>
      </c>
      <c r="C30" t="s">
        <v>71</v>
      </c>
      <c r="D30" t="s">
        <v>24</v>
      </c>
      <c r="E30" t="s">
        <v>69</v>
      </c>
    </row>
    <row r="31" spans="1:6" x14ac:dyDescent="0.25">
      <c r="A31">
        <v>0</v>
      </c>
      <c r="B31" t="s">
        <v>73</v>
      </c>
      <c r="C31" t="s">
        <v>57</v>
      </c>
      <c r="D31" t="s">
        <v>26</v>
      </c>
      <c r="E31" t="s">
        <v>72</v>
      </c>
    </row>
    <row r="32" spans="1:6" x14ac:dyDescent="0.25">
      <c r="A32">
        <v>0</v>
      </c>
      <c r="B32" t="s">
        <v>31</v>
      </c>
      <c r="C32" t="s">
        <v>79</v>
      </c>
      <c r="D32" t="s">
        <v>32</v>
      </c>
      <c r="E3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0"/>
  <sheetViews>
    <sheetView topLeftCell="A16" workbookViewId="0">
      <selection activeCell="D37" sqref="D37"/>
    </sheetView>
  </sheetViews>
  <sheetFormatPr defaultRowHeight="15" x14ac:dyDescent="0.25"/>
  <cols>
    <col min="1" max="1" width="4.140625" customWidth="1"/>
    <col min="2" max="2" width="16.85546875" bestFit="1" customWidth="1"/>
    <col min="3" max="3" width="24.5703125" bestFit="1" customWidth="1"/>
    <col min="4" max="4" width="18.140625" bestFit="1" customWidth="1"/>
    <col min="5" max="5" width="31.140625" customWidth="1"/>
    <col min="6" max="6" width="24.5703125" bestFit="1" customWidth="1"/>
    <col min="7" max="7" width="5.85546875" customWidth="1"/>
    <col min="8" max="8" width="16.85546875" bestFit="1" customWidth="1"/>
    <col min="9" max="9" width="24.5703125" bestFit="1" customWidth="1"/>
    <col min="10" max="10" width="18.140625" customWidth="1"/>
    <col min="11" max="11" width="27.85546875" bestFit="1" customWidth="1"/>
    <col min="14" max="14" width="11.28515625" bestFit="1" customWidth="1"/>
  </cols>
  <sheetData>
    <row r="1" spans="1:9" ht="23.25" x14ac:dyDescent="0.35">
      <c r="A1" s="3" t="s">
        <v>105</v>
      </c>
    </row>
    <row r="2" spans="1:9" ht="21" x14ac:dyDescent="0.35">
      <c r="A2" s="2" t="s">
        <v>91</v>
      </c>
    </row>
    <row r="3" spans="1:9" x14ac:dyDescent="0.25">
      <c r="A3" s="1" t="s">
        <v>0</v>
      </c>
      <c r="B3" s="1" t="s">
        <v>1</v>
      </c>
      <c r="C3" s="1" t="s">
        <v>58</v>
      </c>
      <c r="D3" s="1" t="s">
        <v>2</v>
      </c>
      <c r="E3" s="1" t="s">
        <v>59</v>
      </c>
      <c r="F3" s="1" t="s">
        <v>60</v>
      </c>
      <c r="G3" s="1" t="s">
        <v>54</v>
      </c>
      <c r="H3" s="1" t="s">
        <v>55</v>
      </c>
      <c r="I3" s="1" t="s">
        <v>3</v>
      </c>
    </row>
    <row r="4" spans="1:9" x14ac:dyDescent="0.25">
      <c r="A4" t="s">
        <v>8</v>
      </c>
      <c r="B4" t="s">
        <v>5</v>
      </c>
      <c r="D4" t="s">
        <v>6</v>
      </c>
      <c r="E4" t="s">
        <v>61</v>
      </c>
      <c r="F4" t="s">
        <v>62</v>
      </c>
      <c r="G4">
        <v>8.3849999999999998</v>
      </c>
      <c r="H4">
        <v>11.022</v>
      </c>
      <c r="I4" t="s">
        <v>9</v>
      </c>
    </row>
    <row r="5" spans="1:9" x14ac:dyDescent="0.25">
      <c r="A5" t="s">
        <v>10</v>
      </c>
      <c r="B5" t="s">
        <v>5</v>
      </c>
      <c r="D5" t="s">
        <v>6</v>
      </c>
      <c r="E5" t="s">
        <v>61</v>
      </c>
      <c r="F5" t="s">
        <v>62</v>
      </c>
      <c r="G5">
        <v>2.1150000000000002</v>
      </c>
      <c r="H5">
        <v>23.265000000000001</v>
      </c>
      <c r="I5" t="s">
        <v>9</v>
      </c>
    </row>
    <row r="6" spans="1:9" x14ac:dyDescent="0.25">
      <c r="A6" t="s">
        <v>11</v>
      </c>
      <c r="B6" t="s">
        <v>12</v>
      </c>
      <c r="D6" t="s">
        <v>6</v>
      </c>
      <c r="E6" t="s">
        <v>61</v>
      </c>
      <c r="F6" t="s">
        <v>63</v>
      </c>
      <c r="G6">
        <v>12.417</v>
      </c>
      <c r="H6">
        <v>11.032999999999999</v>
      </c>
      <c r="I6" t="s">
        <v>7</v>
      </c>
    </row>
    <row r="7" spans="1:9" x14ac:dyDescent="0.25">
      <c r="A7" t="s">
        <v>13</v>
      </c>
      <c r="B7" t="s">
        <v>12</v>
      </c>
      <c r="D7" t="s">
        <v>6</v>
      </c>
      <c r="E7" t="s">
        <v>61</v>
      </c>
      <c r="F7" t="s">
        <v>63</v>
      </c>
      <c r="G7">
        <v>3.9830000000000001</v>
      </c>
      <c r="H7">
        <v>12.292</v>
      </c>
      <c r="I7" t="s">
        <v>14</v>
      </c>
    </row>
    <row r="8" spans="1:9" x14ac:dyDescent="0.25">
      <c r="A8" t="s">
        <v>15</v>
      </c>
      <c r="B8" t="s">
        <v>5</v>
      </c>
      <c r="D8" t="s">
        <v>6</v>
      </c>
      <c r="E8" t="s">
        <v>61</v>
      </c>
      <c r="F8" t="s">
        <v>62</v>
      </c>
      <c r="G8">
        <v>15.75</v>
      </c>
      <c r="H8">
        <v>12.555</v>
      </c>
      <c r="I8" t="s">
        <v>9</v>
      </c>
    </row>
    <row r="9" spans="1:9" x14ac:dyDescent="0.25">
      <c r="A9" t="s">
        <v>16</v>
      </c>
      <c r="D9">
        <v>603</v>
      </c>
      <c r="E9" t="s">
        <v>65</v>
      </c>
      <c r="F9" t="s">
        <v>66</v>
      </c>
      <c r="G9">
        <v>11.22</v>
      </c>
      <c r="H9">
        <v>17.452000000000002</v>
      </c>
      <c r="I9" t="s">
        <v>7</v>
      </c>
    </row>
    <row r="10" spans="1:9" x14ac:dyDescent="0.25">
      <c r="A10" t="s">
        <v>17</v>
      </c>
      <c r="D10">
        <v>603</v>
      </c>
      <c r="E10" t="s">
        <v>65</v>
      </c>
      <c r="F10" t="s">
        <v>66</v>
      </c>
      <c r="G10">
        <v>10.409000000000001</v>
      </c>
      <c r="H10">
        <v>13.298999999999999</v>
      </c>
      <c r="I10" t="s">
        <v>9</v>
      </c>
    </row>
    <row r="11" spans="1:9" x14ac:dyDescent="0.25">
      <c r="A11" t="s">
        <v>18</v>
      </c>
      <c r="B11" t="s">
        <v>19</v>
      </c>
      <c r="D11" t="s">
        <v>20</v>
      </c>
      <c r="E11" t="s">
        <v>67</v>
      </c>
      <c r="F11" t="s">
        <v>68</v>
      </c>
      <c r="G11">
        <v>14.59</v>
      </c>
      <c r="H11">
        <v>1.355</v>
      </c>
      <c r="I11" t="s">
        <v>9</v>
      </c>
    </row>
    <row r="12" spans="1:9" x14ac:dyDescent="0.25">
      <c r="A12" t="s">
        <v>21</v>
      </c>
      <c r="B12" t="s">
        <v>19</v>
      </c>
      <c r="D12" t="s">
        <v>20</v>
      </c>
      <c r="E12" t="s">
        <v>67</v>
      </c>
      <c r="F12" t="s">
        <v>68</v>
      </c>
      <c r="G12">
        <v>3.11</v>
      </c>
      <c r="H12">
        <v>24.92</v>
      </c>
      <c r="I12" t="s">
        <v>9</v>
      </c>
    </row>
    <row r="13" spans="1:9" x14ac:dyDescent="0.25">
      <c r="A13" t="s">
        <v>22</v>
      </c>
      <c r="B13" t="s">
        <v>19</v>
      </c>
      <c r="D13" t="s">
        <v>20</v>
      </c>
      <c r="E13" t="s">
        <v>67</v>
      </c>
      <c r="F13" t="s">
        <v>68</v>
      </c>
      <c r="G13">
        <v>18.925000000000001</v>
      </c>
      <c r="H13">
        <v>28.94</v>
      </c>
      <c r="I13" t="s">
        <v>9</v>
      </c>
    </row>
    <row r="14" spans="1:9" x14ac:dyDescent="0.25">
      <c r="A14" t="s">
        <v>25</v>
      </c>
      <c r="B14" t="s">
        <v>73</v>
      </c>
      <c r="D14" t="s">
        <v>26</v>
      </c>
      <c r="E14" t="s">
        <v>74</v>
      </c>
      <c r="F14" t="s">
        <v>57</v>
      </c>
      <c r="G14">
        <v>4.2770000000000001</v>
      </c>
      <c r="H14">
        <v>17.317</v>
      </c>
      <c r="I14" t="s">
        <v>14</v>
      </c>
    </row>
    <row r="15" spans="1:9" x14ac:dyDescent="0.25">
      <c r="A15" t="s">
        <v>27</v>
      </c>
      <c r="B15" t="s">
        <v>28</v>
      </c>
      <c r="D15" t="s">
        <v>29</v>
      </c>
      <c r="E15" t="s">
        <v>75</v>
      </c>
      <c r="F15" t="s">
        <v>76</v>
      </c>
      <c r="G15">
        <v>7.1360000000000001</v>
      </c>
      <c r="H15">
        <v>5.2779999999999996</v>
      </c>
      <c r="I15" t="s">
        <v>14</v>
      </c>
    </row>
    <row r="16" spans="1:9" x14ac:dyDescent="0.25">
      <c r="A16" t="s">
        <v>30</v>
      </c>
      <c r="B16" t="s">
        <v>31</v>
      </c>
      <c r="D16" t="s">
        <v>32</v>
      </c>
      <c r="E16" t="s">
        <v>78</v>
      </c>
      <c r="F16" t="s">
        <v>79</v>
      </c>
      <c r="G16">
        <v>15.754</v>
      </c>
      <c r="H16">
        <v>15.895</v>
      </c>
      <c r="I16" t="s">
        <v>9</v>
      </c>
    </row>
    <row r="17" spans="1:12" x14ac:dyDescent="0.25">
      <c r="A17" t="s">
        <v>33</v>
      </c>
      <c r="B17" t="s">
        <v>34</v>
      </c>
      <c r="D17" t="s">
        <v>35</v>
      </c>
      <c r="E17" t="s">
        <v>80</v>
      </c>
      <c r="F17" t="s">
        <v>81</v>
      </c>
      <c r="G17">
        <v>6.7380000000000004</v>
      </c>
      <c r="H17">
        <v>21.312999999999999</v>
      </c>
      <c r="I17" t="s">
        <v>7</v>
      </c>
    </row>
    <row r="18" spans="1:12" x14ac:dyDescent="0.25">
      <c r="A18" t="s">
        <v>36</v>
      </c>
      <c r="B18">
        <v>0</v>
      </c>
      <c r="D18" t="s">
        <v>35</v>
      </c>
      <c r="E18" t="s">
        <v>80</v>
      </c>
      <c r="F18" t="s">
        <v>82</v>
      </c>
      <c r="G18">
        <v>10.035</v>
      </c>
      <c r="H18">
        <v>24.885000000000002</v>
      </c>
      <c r="I18" t="s">
        <v>37</v>
      </c>
      <c r="J18" s="1"/>
      <c r="K18" s="1"/>
      <c r="L18" s="1"/>
    </row>
    <row r="19" spans="1:12" x14ac:dyDescent="0.25">
      <c r="A19" t="s">
        <v>39</v>
      </c>
      <c r="B19" t="s">
        <v>40</v>
      </c>
      <c r="D19" t="s">
        <v>35</v>
      </c>
      <c r="E19" t="s">
        <v>80</v>
      </c>
      <c r="F19" t="s">
        <v>83</v>
      </c>
      <c r="G19">
        <v>18.535</v>
      </c>
      <c r="H19">
        <v>18.734000000000002</v>
      </c>
      <c r="I19" t="s">
        <v>14</v>
      </c>
    </row>
    <row r="20" spans="1:12" x14ac:dyDescent="0.25">
      <c r="A20" t="s">
        <v>41</v>
      </c>
      <c r="B20">
        <v>10</v>
      </c>
      <c r="D20" t="s">
        <v>35</v>
      </c>
      <c r="E20" t="s">
        <v>80</v>
      </c>
      <c r="F20" t="s">
        <v>84</v>
      </c>
      <c r="G20">
        <v>18.038</v>
      </c>
      <c r="H20">
        <v>6.4870000000000001</v>
      </c>
      <c r="I20" t="s">
        <v>14</v>
      </c>
    </row>
    <row r="21" spans="1:12" x14ac:dyDescent="0.25">
      <c r="A21" t="s">
        <v>44</v>
      </c>
      <c r="B21" t="s">
        <v>45</v>
      </c>
      <c r="D21" t="s">
        <v>35</v>
      </c>
      <c r="E21" t="s">
        <v>80</v>
      </c>
      <c r="F21" t="s">
        <v>86</v>
      </c>
      <c r="G21">
        <v>7.6950000000000003</v>
      </c>
      <c r="H21">
        <v>18.405000000000001</v>
      </c>
      <c r="I21" t="s">
        <v>37</v>
      </c>
    </row>
    <row r="22" spans="1:12" x14ac:dyDescent="0.25">
      <c r="A22" t="s">
        <v>47</v>
      </c>
      <c r="B22" t="s">
        <v>34</v>
      </c>
      <c r="D22" t="s">
        <v>35</v>
      </c>
      <c r="E22" t="s">
        <v>80</v>
      </c>
      <c r="F22" t="s">
        <v>81</v>
      </c>
      <c r="G22">
        <v>1.724</v>
      </c>
      <c r="H22">
        <v>12.329000000000001</v>
      </c>
      <c r="I22" t="s">
        <v>37</v>
      </c>
    </row>
    <row r="23" spans="1:12" x14ac:dyDescent="0.25">
      <c r="A23" t="s">
        <v>48</v>
      </c>
      <c r="B23" t="s">
        <v>40</v>
      </c>
      <c r="D23" t="s">
        <v>35</v>
      </c>
      <c r="E23" t="s">
        <v>80</v>
      </c>
      <c r="F23" t="s">
        <v>83</v>
      </c>
      <c r="G23">
        <v>1.1839999999999999</v>
      </c>
      <c r="H23">
        <v>17.285</v>
      </c>
      <c r="I23" t="s">
        <v>37</v>
      </c>
    </row>
    <row r="24" spans="1:12" x14ac:dyDescent="0.25">
      <c r="A24" t="s">
        <v>49</v>
      </c>
      <c r="B24" t="s">
        <v>34</v>
      </c>
      <c r="D24" t="s">
        <v>35</v>
      </c>
      <c r="E24" t="s">
        <v>80</v>
      </c>
      <c r="F24" t="s">
        <v>81</v>
      </c>
      <c r="G24">
        <v>2.0760000000000001</v>
      </c>
      <c r="H24">
        <v>20.731000000000002</v>
      </c>
      <c r="I24" t="s">
        <v>9</v>
      </c>
    </row>
    <row r="26" spans="1:12" ht="21" x14ac:dyDescent="0.35">
      <c r="A26" s="2" t="s">
        <v>92</v>
      </c>
    </row>
    <row r="27" spans="1:12" x14ac:dyDescent="0.25">
      <c r="A27" s="1" t="s">
        <v>93</v>
      </c>
      <c r="B27" s="1" t="s">
        <v>1</v>
      </c>
      <c r="C27" s="1" t="s">
        <v>60</v>
      </c>
      <c r="D27" s="1" t="s">
        <v>2</v>
      </c>
      <c r="E27" s="1" t="s">
        <v>94</v>
      </c>
      <c r="F27" s="1" t="s">
        <v>102</v>
      </c>
    </row>
    <row r="28" spans="1:12" x14ac:dyDescent="0.25">
      <c r="A28">
        <v>2</v>
      </c>
      <c r="C28" t="s">
        <v>66</v>
      </c>
      <c r="D28">
        <v>603</v>
      </c>
      <c r="E28" t="s">
        <v>95</v>
      </c>
    </row>
    <row r="29" spans="1:12" x14ac:dyDescent="0.25">
      <c r="A29">
        <v>1</v>
      </c>
      <c r="B29">
        <v>0</v>
      </c>
      <c r="C29" t="s">
        <v>82</v>
      </c>
      <c r="D29" t="s">
        <v>35</v>
      </c>
      <c r="E29" t="s">
        <v>106</v>
      </c>
    </row>
    <row r="30" spans="1:12" x14ac:dyDescent="0.25">
      <c r="A30">
        <v>2</v>
      </c>
      <c r="B30" t="s">
        <v>12</v>
      </c>
      <c r="C30" t="s">
        <v>63</v>
      </c>
      <c r="D30" t="s">
        <v>6</v>
      </c>
      <c r="E30" t="s">
        <v>107</v>
      </c>
    </row>
    <row r="31" spans="1:12" x14ac:dyDescent="0.25">
      <c r="A31">
        <v>2</v>
      </c>
      <c r="B31" t="s">
        <v>40</v>
      </c>
      <c r="C31" t="s">
        <v>83</v>
      </c>
      <c r="D31" t="s">
        <v>35</v>
      </c>
      <c r="E31" t="s">
        <v>108</v>
      </c>
    </row>
    <row r="32" spans="1:12" x14ac:dyDescent="0.25">
      <c r="A32">
        <v>1</v>
      </c>
      <c r="B32">
        <v>10</v>
      </c>
      <c r="C32" t="s">
        <v>84</v>
      </c>
      <c r="D32" t="s">
        <v>35</v>
      </c>
      <c r="E32" t="s">
        <v>99</v>
      </c>
    </row>
    <row r="33" spans="1:6" x14ac:dyDescent="0.25">
      <c r="A33">
        <v>1</v>
      </c>
      <c r="B33" t="s">
        <v>45</v>
      </c>
      <c r="C33" t="s">
        <v>86</v>
      </c>
      <c r="D33" t="s">
        <v>35</v>
      </c>
      <c r="E33" t="s">
        <v>44</v>
      </c>
    </row>
    <row r="34" spans="1:6" x14ac:dyDescent="0.25">
      <c r="A34">
        <v>3</v>
      </c>
      <c r="B34" t="s">
        <v>34</v>
      </c>
      <c r="C34" t="s">
        <v>81</v>
      </c>
      <c r="D34" t="s">
        <v>35</v>
      </c>
      <c r="E34" t="s">
        <v>109</v>
      </c>
    </row>
    <row r="35" spans="1:6" x14ac:dyDescent="0.25">
      <c r="A35">
        <v>3</v>
      </c>
      <c r="B35" t="s">
        <v>5</v>
      </c>
      <c r="C35" t="s">
        <v>62</v>
      </c>
      <c r="D35" t="s">
        <v>6</v>
      </c>
      <c r="E35" t="s">
        <v>110</v>
      </c>
    </row>
    <row r="36" spans="1:6" x14ac:dyDescent="0.25">
      <c r="A36">
        <v>1</v>
      </c>
      <c r="B36" t="s">
        <v>28</v>
      </c>
      <c r="C36" t="s">
        <v>76</v>
      </c>
      <c r="E36" t="s">
        <v>27</v>
      </c>
      <c r="F36" t="s">
        <v>103</v>
      </c>
    </row>
    <row r="37" spans="1:6" x14ac:dyDescent="0.25">
      <c r="A37">
        <v>1</v>
      </c>
      <c r="B37" t="s">
        <v>88</v>
      </c>
      <c r="C37" t="s">
        <v>89</v>
      </c>
      <c r="D37" t="s">
        <v>52</v>
      </c>
      <c r="E37" t="s">
        <v>50</v>
      </c>
    </row>
    <row r="38" spans="1:6" x14ac:dyDescent="0.25">
      <c r="A38">
        <v>0</v>
      </c>
      <c r="B38" t="s">
        <v>56</v>
      </c>
      <c r="C38" t="s">
        <v>71</v>
      </c>
      <c r="D38" t="s">
        <v>24</v>
      </c>
      <c r="E38" t="s">
        <v>69</v>
      </c>
    </row>
    <row r="39" spans="1:6" x14ac:dyDescent="0.25">
      <c r="A39">
        <v>1</v>
      </c>
      <c r="B39" t="s">
        <v>73</v>
      </c>
      <c r="C39" t="s">
        <v>57</v>
      </c>
      <c r="D39" t="s">
        <v>26</v>
      </c>
      <c r="E39" t="s">
        <v>25</v>
      </c>
    </row>
    <row r="40" spans="1:6" x14ac:dyDescent="0.25">
      <c r="A40">
        <v>1</v>
      </c>
      <c r="B40" t="s">
        <v>31</v>
      </c>
      <c r="C40" t="s">
        <v>79</v>
      </c>
      <c r="D40" t="s">
        <v>32</v>
      </c>
      <c r="E40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35"/>
  <sheetViews>
    <sheetView topLeftCell="A16" workbookViewId="0">
      <selection activeCell="A21" sqref="A21:F35"/>
    </sheetView>
  </sheetViews>
  <sheetFormatPr defaultRowHeight="15" x14ac:dyDescent="0.25"/>
  <cols>
    <col min="1" max="1" width="4.140625" customWidth="1"/>
    <col min="2" max="2" width="16.85546875" bestFit="1" customWidth="1"/>
    <col min="3" max="3" width="24.5703125" bestFit="1" customWidth="1"/>
    <col min="4" max="4" width="18.140625" bestFit="1" customWidth="1"/>
    <col min="5" max="5" width="27.85546875" customWidth="1"/>
    <col min="6" max="6" width="24.5703125" bestFit="1" customWidth="1"/>
  </cols>
  <sheetData>
    <row r="1" spans="1:9" ht="23.25" x14ac:dyDescent="0.35">
      <c r="A1" s="3" t="s">
        <v>111</v>
      </c>
    </row>
    <row r="2" spans="1:9" ht="21" x14ac:dyDescent="0.35">
      <c r="A2" s="2" t="s">
        <v>91</v>
      </c>
    </row>
    <row r="3" spans="1:9" x14ac:dyDescent="0.25">
      <c r="A3" s="1" t="s">
        <v>0</v>
      </c>
      <c r="B3" s="1" t="s">
        <v>1</v>
      </c>
      <c r="C3" s="1" t="s">
        <v>58</v>
      </c>
      <c r="D3" s="1" t="s">
        <v>2</v>
      </c>
      <c r="E3" s="1" t="s">
        <v>59</v>
      </c>
      <c r="F3" s="1" t="s">
        <v>60</v>
      </c>
      <c r="G3" s="1" t="s">
        <v>54</v>
      </c>
      <c r="H3" s="1" t="s">
        <v>55</v>
      </c>
      <c r="I3" s="1" t="s">
        <v>3</v>
      </c>
    </row>
    <row r="4" spans="1:9" x14ac:dyDescent="0.25">
      <c r="A4" t="s">
        <v>8</v>
      </c>
      <c r="B4" t="s">
        <v>5</v>
      </c>
      <c r="D4" t="s">
        <v>6</v>
      </c>
      <c r="E4" t="s">
        <v>61</v>
      </c>
      <c r="F4" t="s">
        <v>62</v>
      </c>
      <c r="G4">
        <v>8.3849999999999998</v>
      </c>
      <c r="H4">
        <v>11.022</v>
      </c>
      <c r="I4" t="s">
        <v>9</v>
      </c>
    </row>
    <row r="5" spans="1:9" x14ac:dyDescent="0.25">
      <c r="A5" t="s">
        <v>10</v>
      </c>
      <c r="B5" t="s">
        <v>5</v>
      </c>
      <c r="D5" t="s">
        <v>6</v>
      </c>
      <c r="E5" t="s">
        <v>61</v>
      </c>
      <c r="F5" t="s">
        <v>62</v>
      </c>
      <c r="G5">
        <v>2.1150000000000002</v>
      </c>
      <c r="H5">
        <v>23.265000000000001</v>
      </c>
      <c r="I5" t="s">
        <v>9</v>
      </c>
    </row>
    <row r="6" spans="1:9" x14ac:dyDescent="0.25">
      <c r="A6" t="s">
        <v>11</v>
      </c>
      <c r="B6" t="s">
        <v>5</v>
      </c>
      <c r="D6" t="s">
        <v>6</v>
      </c>
      <c r="E6" t="s">
        <v>61</v>
      </c>
      <c r="F6" t="s">
        <v>62</v>
      </c>
      <c r="G6">
        <v>12.417</v>
      </c>
      <c r="H6">
        <v>11.032999999999999</v>
      </c>
      <c r="I6" t="s">
        <v>7</v>
      </c>
    </row>
    <row r="7" spans="1:9" x14ac:dyDescent="0.25">
      <c r="A7" t="s">
        <v>17</v>
      </c>
      <c r="D7">
        <v>603</v>
      </c>
      <c r="E7" t="s">
        <v>65</v>
      </c>
      <c r="F7" t="s">
        <v>66</v>
      </c>
      <c r="G7">
        <v>10.409000000000001</v>
      </c>
      <c r="H7">
        <v>13.298999999999999</v>
      </c>
      <c r="I7" t="s">
        <v>9</v>
      </c>
    </row>
    <row r="8" spans="1:9" x14ac:dyDescent="0.25">
      <c r="A8" t="s">
        <v>18</v>
      </c>
      <c r="B8" t="s">
        <v>19</v>
      </c>
      <c r="D8" t="s">
        <v>20</v>
      </c>
      <c r="E8" t="s">
        <v>67</v>
      </c>
      <c r="F8" t="s">
        <v>68</v>
      </c>
      <c r="G8">
        <v>14.59</v>
      </c>
      <c r="H8">
        <v>1.355</v>
      </c>
      <c r="I8" t="s">
        <v>9</v>
      </c>
    </row>
    <row r="9" spans="1:9" x14ac:dyDescent="0.25">
      <c r="A9" t="s">
        <v>21</v>
      </c>
      <c r="B9" t="s">
        <v>19</v>
      </c>
      <c r="D9" t="s">
        <v>20</v>
      </c>
      <c r="E9" t="s">
        <v>67</v>
      </c>
      <c r="F9" t="s">
        <v>68</v>
      </c>
      <c r="G9">
        <v>3.11</v>
      </c>
      <c r="H9">
        <v>24.92</v>
      </c>
      <c r="I9" t="s">
        <v>9</v>
      </c>
    </row>
    <row r="10" spans="1:9" x14ac:dyDescent="0.25">
      <c r="A10" t="s">
        <v>22</v>
      </c>
      <c r="B10" t="s">
        <v>19</v>
      </c>
      <c r="D10" t="s">
        <v>20</v>
      </c>
      <c r="E10" t="s">
        <v>67</v>
      </c>
      <c r="F10" t="s">
        <v>68</v>
      </c>
      <c r="G10">
        <v>18.925000000000001</v>
      </c>
      <c r="H10">
        <v>28.94</v>
      </c>
      <c r="I10" t="s">
        <v>9</v>
      </c>
    </row>
    <row r="11" spans="1:9" x14ac:dyDescent="0.25">
      <c r="A11" t="s">
        <v>23</v>
      </c>
      <c r="B11" t="s">
        <v>56</v>
      </c>
      <c r="D11" t="s">
        <v>24</v>
      </c>
      <c r="E11" t="s">
        <v>70</v>
      </c>
      <c r="F11" t="s">
        <v>71</v>
      </c>
      <c r="G11">
        <v>6.66</v>
      </c>
      <c r="H11">
        <v>26.326000000000001</v>
      </c>
      <c r="I11" t="s">
        <v>14</v>
      </c>
    </row>
    <row r="12" spans="1:9" x14ac:dyDescent="0.25">
      <c r="A12" t="s">
        <v>27</v>
      </c>
      <c r="B12" t="s">
        <v>28</v>
      </c>
      <c r="D12" t="s">
        <v>29</v>
      </c>
      <c r="E12" t="s">
        <v>75</v>
      </c>
      <c r="F12" t="s">
        <v>76</v>
      </c>
      <c r="G12">
        <v>7.1360000000000001</v>
      </c>
      <c r="H12">
        <v>5.2779999999999996</v>
      </c>
      <c r="I12" t="s">
        <v>14</v>
      </c>
    </row>
    <row r="13" spans="1:9" x14ac:dyDescent="0.25">
      <c r="A13" t="s">
        <v>38</v>
      </c>
      <c r="B13">
        <v>0</v>
      </c>
      <c r="D13" t="s">
        <v>35</v>
      </c>
      <c r="E13" t="s">
        <v>80</v>
      </c>
      <c r="F13" t="s">
        <v>82</v>
      </c>
      <c r="G13">
        <v>10.035</v>
      </c>
      <c r="H13">
        <v>21.465</v>
      </c>
      <c r="I13" t="s">
        <v>14</v>
      </c>
    </row>
    <row r="14" spans="1:9" x14ac:dyDescent="0.25">
      <c r="A14" t="s">
        <v>39</v>
      </c>
      <c r="B14">
        <v>0</v>
      </c>
      <c r="D14" t="s">
        <v>35</v>
      </c>
      <c r="E14" t="s">
        <v>80</v>
      </c>
      <c r="F14" t="s">
        <v>82</v>
      </c>
      <c r="G14">
        <v>18.535</v>
      </c>
      <c r="H14">
        <v>18.734000000000002</v>
      </c>
      <c r="I14" t="s">
        <v>14</v>
      </c>
    </row>
    <row r="15" spans="1:9" x14ac:dyDescent="0.25">
      <c r="A15" t="s">
        <v>42</v>
      </c>
      <c r="B15">
        <v>10</v>
      </c>
      <c r="D15" t="s">
        <v>35</v>
      </c>
      <c r="E15" t="s">
        <v>80</v>
      </c>
      <c r="F15" t="s">
        <v>84</v>
      </c>
      <c r="G15">
        <v>15.694000000000001</v>
      </c>
      <c r="H15">
        <v>6.4870000000000001</v>
      </c>
      <c r="I15" t="s">
        <v>14</v>
      </c>
    </row>
    <row r="16" spans="1:9" x14ac:dyDescent="0.25">
      <c r="A16" t="s">
        <v>43</v>
      </c>
      <c r="B16">
        <v>0</v>
      </c>
      <c r="D16" t="s">
        <v>35</v>
      </c>
      <c r="E16" t="s">
        <v>80</v>
      </c>
      <c r="F16" t="s">
        <v>82</v>
      </c>
      <c r="G16">
        <v>11.68</v>
      </c>
      <c r="H16">
        <v>28.564</v>
      </c>
      <c r="I16" t="s">
        <v>9</v>
      </c>
    </row>
    <row r="17" spans="1:9" x14ac:dyDescent="0.25">
      <c r="A17" t="s">
        <v>44</v>
      </c>
      <c r="B17" t="s">
        <v>45</v>
      </c>
      <c r="D17" t="s">
        <v>35</v>
      </c>
      <c r="E17" t="s">
        <v>80</v>
      </c>
      <c r="F17" t="s">
        <v>86</v>
      </c>
      <c r="G17">
        <v>7.6950000000000003</v>
      </c>
      <c r="H17">
        <v>18.405000000000001</v>
      </c>
      <c r="I17" t="s">
        <v>37</v>
      </c>
    </row>
    <row r="18" spans="1:9" x14ac:dyDescent="0.25">
      <c r="A18" t="s">
        <v>46</v>
      </c>
      <c r="B18">
        <v>0</v>
      </c>
      <c r="D18" t="s">
        <v>35</v>
      </c>
      <c r="E18" t="s">
        <v>80</v>
      </c>
      <c r="F18" t="s">
        <v>82</v>
      </c>
      <c r="G18">
        <v>18.568999999999999</v>
      </c>
      <c r="H18">
        <v>14.186</v>
      </c>
      <c r="I18" t="s">
        <v>14</v>
      </c>
    </row>
    <row r="20" spans="1:9" ht="21" x14ac:dyDescent="0.35">
      <c r="A20" s="2" t="s">
        <v>92</v>
      </c>
    </row>
    <row r="21" spans="1:9" x14ac:dyDescent="0.25">
      <c r="A21" s="1" t="s">
        <v>93</v>
      </c>
      <c r="B21" s="1" t="s">
        <v>1</v>
      </c>
      <c r="C21" s="1" t="s">
        <v>60</v>
      </c>
      <c r="D21" s="1" t="s">
        <v>2</v>
      </c>
      <c r="E21" s="1" t="s">
        <v>94</v>
      </c>
      <c r="F21" s="1" t="s">
        <v>102</v>
      </c>
    </row>
    <row r="22" spans="1:9" x14ac:dyDescent="0.25">
      <c r="A22">
        <v>1</v>
      </c>
      <c r="C22" t="s">
        <v>66</v>
      </c>
      <c r="D22">
        <v>603</v>
      </c>
      <c r="E22" t="s">
        <v>112</v>
      </c>
    </row>
    <row r="23" spans="1:9" x14ac:dyDescent="0.25">
      <c r="A23">
        <v>4</v>
      </c>
      <c r="B23">
        <v>0</v>
      </c>
      <c r="C23" t="s">
        <v>82</v>
      </c>
      <c r="D23" t="s">
        <v>35</v>
      </c>
      <c r="E23" t="s">
        <v>115</v>
      </c>
    </row>
    <row r="24" spans="1:9" x14ac:dyDescent="0.25">
      <c r="A24">
        <v>0</v>
      </c>
      <c r="B24" t="s">
        <v>12</v>
      </c>
      <c r="C24" t="s">
        <v>63</v>
      </c>
      <c r="D24" t="s">
        <v>6</v>
      </c>
      <c r="E24" t="s">
        <v>64</v>
      </c>
    </row>
    <row r="25" spans="1:9" x14ac:dyDescent="0.25">
      <c r="A25">
        <v>0</v>
      </c>
      <c r="B25" t="s">
        <v>40</v>
      </c>
      <c r="C25" t="s">
        <v>83</v>
      </c>
      <c r="D25" t="s">
        <v>35</v>
      </c>
      <c r="E25" t="s">
        <v>87</v>
      </c>
    </row>
    <row r="26" spans="1:9" x14ac:dyDescent="0.25">
      <c r="A26">
        <v>1</v>
      </c>
      <c r="B26">
        <v>10</v>
      </c>
      <c r="C26" t="s">
        <v>84</v>
      </c>
      <c r="D26" t="s">
        <v>35</v>
      </c>
      <c r="E26" t="s">
        <v>113</v>
      </c>
    </row>
    <row r="27" spans="1:9" x14ac:dyDescent="0.25">
      <c r="A27">
        <v>1</v>
      </c>
      <c r="B27" t="s">
        <v>45</v>
      </c>
      <c r="C27" t="s">
        <v>86</v>
      </c>
      <c r="D27" t="s">
        <v>35</v>
      </c>
      <c r="E27" t="s">
        <v>44</v>
      </c>
    </row>
    <row r="28" spans="1:9" x14ac:dyDescent="0.25">
      <c r="A28">
        <v>0</v>
      </c>
      <c r="B28" t="s">
        <v>34</v>
      </c>
      <c r="C28" t="s">
        <v>81</v>
      </c>
      <c r="D28" t="s">
        <v>35</v>
      </c>
      <c r="E28" t="s">
        <v>100</v>
      </c>
    </row>
    <row r="29" spans="1:9" x14ac:dyDescent="0.25">
      <c r="A29">
        <v>2</v>
      </c>
      <c r="B29" t="s">
        <v>5</v>
      </c>
      <c r="C29" t="s">
        <v>62</v>
      </c>
      <c r="D29" t="s">
        <v>6</v>
      </c>
      <c r="E29" t="s">
        <v>114</v>
      </c>
    </row>
    <row r="30" spans="1:9" x14ac:dyDescent="0.25">
      <c r="A30">
        <v>1</v>
      </c>
      <c r="B30" t="s">
        <v>5</v>
      </c>
      <c r="C30" t="s">
        <v>63</v>
      </c>
      <c r="D30" t="s">
        <v>6</v>
      </c>
      <c r="E30" t="s">
        <v>11</v>
      </c>
    </row>
    <row r="31" spans="1:9" x14ac:dyDescent="0.25">
      <c r="A31">
        <v>1</v>
      </c>
      <c r="B31" t="s">
        <v>28</v>
      </c>
      <c r="C31" t="s">
        <v>76</v>
      </c>
      <c r="E31" t="s">
        <v>27</v>
      </c>
      <c r="F31" t="s">
        <v>103</v>
      </c>
    </row>
    <row r="32" spans="1:9" x14ac:dyDescent="0.25">
      <c r="A32">
        <v>1</v>
      </c>
      <c r="B32" t="s">
        <v>88</v>
      </c>
      <c r="C32" t="s">
        <v>89</v>
      </c>
      <c r="D32" t="s">
        <v>52</v>
      </c>
      <c r="E32" t="s">
        <v>50</v>
      </c>
    </row>
    <row r="33" spans="1:5" x14ac:dyDescent="0.25">
      <c r="A33">
        <v>1</v>
      </c>
      <c r="B33" t="s">
        <v>56</v>
      </c>
      <c r="C33" t="s">
        <v>71</v>
      </c>
      <c r="D33" t="s">
        <v>24</v>
      </c>
      <c r="E33" t="s">
        <v>23</v>
      </c>
    </row>
    <row r="34" spans="1:5" x14ac:dyDescent="0.25">
      <c r="A34">
        <v>0</v>
      </c>
      <c r="B34" t="s">
        <v>73</v>
      </c>
      <c r="C34" t="s">
        <v>57</v>
      </c>
      <c r="D34" t="s">
        <v>26</v>
      </c>
      <c r="E34" t="s">
        <v>72</v>
      </c>
    </row>
    <row r="35" spans="1:5" x14ac:dyDescent="0.25">
      <c r="A35">
        <v>0</v>
      </c>
      <c r="B35" t="s">
        <v>31</v>
      </c>
      <c r="C35" t="s">
        <v>79</v>
      </c>
      <c r="D35" t="s">
        <v>32</v>
      </c>
      <c r="E35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19"/>
  <sheetViews>
    <sheetView topLeftCell="T1" zoomScale="85" zoomScaleNormal="85" workbookViewId="0">
      <selection activeCell="V3" sqref="V3:V5"/>
    </sheetView>
  </sheetViews>
  <sheetFormatPr defaultRowHeight="15" customHeight="1" x14ac:dyDescent="0.2"/>
  <cols>
    <col min="1" max="2" width="9.140625" style="4"/>
    <col min="3" max="3" width="17.7109375" style="4" customWidth="1"/>
    <col min="4" max="4" width="29.140625" style="4" customWidth="1"/>
    <col min="5" max="5" width="24.28515625" style="4" customWidth="1"/>
    <col min="6" max="6" width="32.28515625" style="4" customWidth="1"/>
    <col min="7" max="7" width="27.28515625" style="4" customWidth="1"/>
    <col min="8" max="8" width="11.42578125" style="4" customWidth="1"/>
    <col min="9" max="9" width="11.85546875" style="4" customWidth="1"/>
    <col min="10" max="10" width="11.42578125" style="4" customWidth="1"/>
    <col min="11" max="12" width="12" style="4" customWidth="1"/>
    <col min="13" max="13" width="14.5703125" style="4" customWidth="1"/>
    <col min="14" max="14" width="10.85546875" style="4" customWidth="1"/>
    <col min="15" max="15" width="10.42578125" style="4" customWidth="1"/>
    <col min="16" max="16" width="19" style="4" customWidth="1"/>
    <col min="17" max="18" width="32" style="4" customWidth="1"/>
    <col min="19" max="19" width="35.28515625" style="4" customWidth="1"/>
    <col min="20" max="20" width="71.5703125" style="4" customWidth="1"/>
    <col min="21" max="21" width="77" style="4" customWidth="1"/>
    <col min="22" max="22" width="42.85546875" style="4" customWidth="1"/>
    <col min="23" max="16384" width="9.140625" style="4"/>
  </cols>
  <sheetData>
    <row r="1" spans="1:22" ht="15" customHeight="1" x14ac:dyDescent="0.2">
      <c r="A1" s="5" t="s">
        <v>116</v>
      </c>
      <c r="B1" s="5" t="s">
        <v>93</v>
      </c>
      <c r="C1" s="5" t="s">
        <v>1</v>
      </c>
      <c r="D1" s="5" t="s">
        <v>60</v>
      </c>
      <c r="E1" s="5" t="s">
        <v>2</v>
      </c>
      <c r="F1" s="5" t="s">
        <v>94</v>
      </c>
      <c r="G1" s="5" t="s">
        <v>102</v>
      </c>
      <c r="H1" s="5" t="s">
        <v>117</v>
      </c>
      <c r="I1" s="5" t="s">
        <v>118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5" t="s">
        <v>124</v>
      </c>
      <c r="P1" s="5" t="s">
        <v>125</v>
      </c>
      <c r="Q1" s="5" t="s">
        <v>126</v>
      </c>
      <c r="R1" s="5" t="s">
        <v>157</v>
      </c>
      <c r="S1" s="5" t="s">
        <v>127</v>
      </c>
      <c r="T1" s="5" t="s">
        <v>128</v>
      </c>
      <c r="U1" s="5" t="s">
        <v>129</v>
      </c>
      <c r="V1" s="5" t="s">
        <v>130</v>
      </c>
    </row>
    <row r="2" spans="1:22" ht="15" customHeight="1" x14ac:dyDescent="0.2">
      <c r="A2" s="6">
        <v>1</v>
      </c>
      <c r="B2" s="6">
        <v>1</v>
      </c>
      <c r="C2" s="6"/>
      <c r="D2" s="6" t="s">
        <v>66</v>
      </c>
      <c r="E2" s="6">
        <v>603</v>
      </c>
      <c r="F2" s="6" t="s">
        <v>112</v>
      </c>
      <c r="G2" s="6"/>
      <c r="H2" s="6">
        <f>30*B2</f>
        <v>30</v>
      </c>
      <c r="I2" s="6">
        <f>50*B2</f>
        <v>50</v>
      </c>
      <c r="J2" s="13">
        <v>6.8400000000000002E-2</v>
      </c>
      <c r="K2" s="13">
        <v>0.05</v>
      </c>
      <c r="L2" s="20">
        <f>B2*J2</f>
        <v>6.8400000000000002E-2</v>
      </c>
      <c r="M2" s="20">
        <f>B2*K2</f>
        <v>0.05</v>
      </c>
      <c r="N2" s="6">
        <v>393450</v>
      </c>
      <c r="O2" s="6">
        <v>1</v>
      </c>
      <c r="P2" s="6" t="s">
        <v>131</v>
      </c>
      <c r="Q2" s="6" t="s">
        <v>66</v>
      </c>
      <c r="R2" s="6" t="s">
        <v>149</v>
      </c>
      <c r="S2" s="6" t="s">
        <v>132</v>
      </c>
      <c r="T2" s="6" t="s">
        <v>133</v>
      </c>
      <c r="U2" s="6"/>
      <c r="V2" s="6"/>
    </row>
    <row r="3" spans="1:22" ht="15" customHeight="1" x14ac:dyDescent="0.2">
      <c r="A3" s="7">
        <v>2</v>
      </c>
      <c r="B3" s="7">
        <v>4</v>
      </c>
      <c r="C3" s="7">
        <v>0</v>
      </c>
      <c r="D3" s="7" t="s">
        <v>82</v>
      </c>
      <c r="E3" s="7" t="s">
        <v>35</v>
      </c>
      <c r="F3" s="7" t="s">
        <v>115</v>
      </c>
      <c r="G3" s="7"/>
      <c r="H3" s="7">
        <f t="shared" ref="H3:H15" si="0">30*B3</f>
        <v>120</v>
      </c>
      <c r="I3" s="7">
        <f t="shared" ref="I3:I15" si="1">50*B3</f>
        <v>200</v>
      </c>
      <c r="J3" s="14"/>
      <c r="K3" s="14"/>
      <c r="L3" s="20">
        <f t="shared" ref="L3:L15" si="2">B3*J3</f>
        <v>0</v>
      </c>
      <c r="M3" s="20">
        <f t="shared" ref="M3:M15" si="3">B3*K3</f>
        <v>0</v>
      </c>
      <c r="N3" s="7">
        <v>952006</v>
      </c>
      <c r="O3" s="7">
        <v>1</v>
      </c>
      <c r="P3" s="7" t="s">
        <v>134</v>
      </c>
      <c r="Q3" s="7" t="s">
        <v>82</v>
      </c>
      <c r="R3" s="7"/>
      <c r="S3" s="7" t="s">
        <v>135</v>
      </c>
      <c r="T3" s="7" t="s">
        <v>136</v>
      </c>
      <c r="U3" s="7" t="s">
        <v>158</v>
      </c>
      <c r="V3" s="7" t="s">
        <v>167</v>
      </c>
    </row>
    <row r="4" spans="1:22" ht="15" customHeight="1" x14ac:dyDescent="0.2">
      <c r="A4" s="9">
        <v>3</v>
      </c>
      <c r="B4" s="9">
        <v>0</v>
      </c>
      <c r="C4" s="9" t="s">
        <v>12</v>
      </c>
      <c r="D4" s="9" t="s">
        <v>63</v>
      </c>
      <c r="E4" s="9" t="s">
        <v>6</v>
      </c>
      <c r="F4" s="9" t="s">
        <v>64</v>
      </c>
      <c r="G4" s="9"/>
      <c r="H4" s="9">
        <f t="shared" si="0"/>
        <v>0</v>
      </c>
      <c r="I4" s="9">
        <f t="shared" si="1"/>
        <v>0</v>
      </c>
      <c r="J4" s="15"/>
      <c r="K4" s="15"/>
      <c r="L4" s="20">
        <f t="shared" si="2"/>
        <v>0</v>
      </c>
      <c r="M4" s="20">
        <f t="shared" si="3"/>
        <v>0</v>
      </c>
      <c r="N4" s="9"/>
      <c r="O4" s="9">
        <v>1</v>
      </c>
      <c r="P4" s="9"/>
      <c r="Q4" s="9"/>
      <c r="R4" s="9"/>
      <c r="S4" s="9"/>
      <c r="T4" s="9"/>
      <c r="U4" s="9" t="s">
        <v>137</v>
      </c>
      <c r="V4" s="9" t="s">
        <v>167</v>
      </c>
    </row>
    <row r="5" spans="1:22" ht="15" customHeight="1" x14ac:dyDescent="0.2">
      <c r="A5" s="9">
        <v>4</v>
      </c>
      <c r="B5" s="9">
        <v>0</v>
      </c>
      <c r="C5" s="9" t="s">
        <v>40</v>
      </c>
      <c r="D5" s="9" t="s">
        <v>83</v>
      </c>
      <c r="E5" s="9" t="s">
        <v>35</v>
      </c>
      <c r="F5" s="9" t="s">
        <v>87</v>
      </c>
      <c r="G5" s="9"/>
      <c r="H5" s="9">
        <f t="shared" si="0"/>
        <v>0</v>
      </c>
      <c r="I5" s="9">
        <f t="shared" si="1"/>
        <v>0</v>
      </c>
      <c r="J5" s="15"/>
      <c r="K5" s="15"/>
      <c r="L5" s="20">
        <f t="shared" si="2"/>
        <v>0</v>
      </c>
      <c r="M5" s="20">
        <f t="shared" si="3"/>
        <v>0</v>
      </c>
      <c r="N5" s="9"/>
      <c r="O5" s="9">
        <v>1</v>
      </c>
      <c r="P5" s="9"/>
      <c r="Q5" s="9"/>
      <c r="R5" s="9"/>
      <c r="S5" s="9"/>
      <c r="T5" s="9"/>
      <c r="U5" s="9" t="s">
        <v>137</v>
      </c>
      <c r="V5" s="9" t="s">
        <v>167</v>
      </c>
    </row>
    <row r="6" spans="1:22" ht="15" customHeight="1" x14ac:dyDescent="0.2">
      <c r="A6" s="7">
        <v>5</v>
      </c>
      <c r="B6" s="7">
        <v>1</v>
      </c>
      <c r="C6" s="7">
        <v>10</v>
      </c>
      <c r="D6" s="7" t="s">
        <v>84</v>
      </c>
      <c r="E6" s="7" t="s">
        <v>35</v>
      </c>
      <c r="F6" s="7" t="s">
        <v>113</v>
      </c>
      <c r="G6" s="7"/>
      <c r="H6" s="7">
        <f t="shared" si="0"/>
        <v>30</v>
      </c>
      <c r="I6" s="7">
        <f t="shared" si="1"/>
        <v>50</v>
      </c>
      <c r="J6" s="14"/>
      <c r="K6" s="14"/>
      <c r="L6" s="20">
        <f t="shared" si="2"/>
        <v>0</v>
      </c>
      <c r="M6" s="20">
        <f t="shared" si="3"/>
        <v>0</v>
      </c>
      <c r="N6" s="7">
        <v>140573</v>
      </c>
      <c r="O6" s="7">
        <v>1</v>
      </c>
      <c r="P6" s="7" t="s">
        <v>134</v>
      </c>
      <c r="Q6" s="7" t="s">
        <v>84</v>
      </c>
      <c r="R6" s="7"/>
      <c r="S6" s="7" t="s">
        <v>135</v>
      </c>
      <c r="T6" s="7" t="s">
        <v>138</v>
      </c>
      <c r="U6" s="7" t="s">
        <v>158</v>
      </c>
      <c r="V6" s="7" t="s">
        <v>167</v>
      </c>
    </row>
    <row r="7" spans="1:22" ht="15" customHeight="1" x14ac:dyDescent="0.2">
      <c r="A7" s="7">
        <v>6</v>
      </c>
      <c r="B7" s="7">
        <v>1</v>
      </c>
      <c r="C7" s="7" t="s">
        <v>45</v>
      </c>
      <c r="D7" s="7" t="s">
        <v>86</v>
      </c>
      <c r="E7" s="7" t="s">
        <v>35</v>
      </c>
      <c r="F7" s="7" t="s">
        <v>44</v>
      </c>
      <c r="G7" s="7"/>
      <c r="H7" s="7">
        <f t="shared" si="0"/>
        <v>30</v>
      </c>
      <c r="I7" s="7">
        <f t="shared" si="1"/>
        <v>50</v>
      </c>
      <c r="J7" s="14"/>
      <c r="K7" s="14"/>
      <c r="L7" s="20">
        <f t="shared" si="2"/>
        <v>0</v>
      </c>
      <c r="M7" s="20">
        <f t="shared" si="3"/>
        <v>0</v>
      </c>
      <c r="N7" s="7">
        <v>1896080</v>
      </c>
      <c r="O7" s="7">
        <v>1</v>
      </c>
      <c r="P7" s="7" t="s">
        <v>134</v>
      </c>
      <c r="Q7" s="7" t="s">
        <v>86</v>
      </c>
      <c r="R7" s="7"/>
      <c r="S7" s="7" t="s">
        <v>135</v>
      </c>
      <c r="T7" s="7" t="s">
        <v>139</v>
      </c>
      <c r="U7" s="7" t="s">
        <v>158</v>
      </c>
      <c r="V7" s="7" t="s">
        <v>167</v>
      </c>
    </row>
    <row r="8" spans="1:22" ht="15" customHeight="1" x14ac:dyDescent="0.2">
      <c r="A8" s="9">
        <v>7</v>
      </c>
      <c r="B8" s="9">
        <v>0</v>
      </c>
      <c r="C8" s="9" t="s">
        <v>34</v>
      </c>
      <c r="D8" s="9" t="s">
        <v>81</v>
      </c>
      <c r="E8" s="9" t="s">
        <v>35</v>
      </c>
      <c r="F8" s="9" t="s">
        <v>100</v>
      </c>
      <c r="G8" s="9"/>
      <c r="H8" s="9">
        <f t="shared" si="0"/>
        <v>0</v>
      </c>
      <c r="I8" s="9">
        <f t="shared" si="1"/>
        <v>0</v>
      </c>
      <c r="J8" s="15"/>
      <c r="K8" s="15"/>
      <c r="L8" s="20">
        <f t="shared" si="2"/>
        <v>0</v>
      </c>
      <c r="M8" s="20">
        <f t="shared" si="3"/>
        <v>0</v>
      </c>
      <c r="N8" s="9"/>
      <c r="O8" s="9">
        <v>1</v>
      </c>
      <c r="P8" s="9"/>
      <c r="Q8" s="9"/>
      <c r="R8" s="9"/>
      <c r="S8" s="9"/>
      <c r="T8" s="9"/>
      <c r="U8" s="9" t="s">
        <v>137</v>
      </c>
      <c r="V8" s="9" t="s">
        <v>167</v>
      </c>
    </row>
    <row r="9" spans="1:22" ht="15" customHeight="1" x14ac:dyDescent="0.2">
      <c r="A9" s="8">
        <v>8</v>
      </c>
      <c r="B9" s="8">
        <v>2</v>
      </c>
      <c r="C9" s="8" t="s">
        <v>5</v>
      </c>
      <c r="D9" s="8" t="s">
        <v>62</v>
      </c>
      <c r="E9" s="8" t="s">
        <v>6</v>
      </c>
      <c r="F9" s="8" t="s">
        <v>114</v>
      </c>
      <c r="G9" s="8"/>
      <c r="H9" s="8">
        <f t="shared" si="0"/>
        <v>60</v>
      </c>
      <c r="I9" s="8">
        <f t="shared" si="1"/>
        <v>100</v>
      </c>
      <c r="J9" s="16">
        <v>0.115</v>
      </c>
      <c r="K9" s="16">
        <v>5.3999999999999999E-2</v>
      </c>
      <c r="L9" s="20">
        <f t="shared" si="2"/>
        <v>0.23</v>
      </c>
      <c r="M9" s="20">
        <f t="shared" si="3"/>
        <v>0.108</v>
      </c>
      <c r="N9" s="8">
        <v>2405151</v>
      </c>
      <c r="O9" s="8">
        <v>1</v>
      </c>
      <c r="P9" s="8" t="s">
        <v>131</v>
      </c>
      <c r="Q9" s="8" t="s">
        <v>150</v>
      </c>
      <c r="R9" s="8" t="s">
        <v>151</v>
      </c>
      <c r="S9" s="8" t="s">
        <v>140</v>
      </c>
      <c r="T9" s="8" t="s">
        <v>141</v>
      </c>
      <c r="U9" s="8" t="s">
        <v>159</v>
      </c>
      <c r="V9" s="8" t="s">
        <v>167</v>
      </c>
    </row>
    <row r="10" spans="1:22" ht="24.95" customHeight="1" x14ac:dyDescent="0.2">
      <c r="A10" s="8">
        <v>9</v>
      </c>
      <c r="B10" s="8">
        <v>1</v>
      </c>
      <c r="C10" s="11" t="s">
        <v>5</v>
      </c>
      <c r="D10" s="8" t="s">
        <v>63</v>
      </c>
      <c r="E10" s="8" t="s">
        <v>6</v>
      </c>
      <c r="F10" s="8" t="s">
        <v>11</v>
      </c>
      <c r="G10" s="8"/>
      <c r="H10" s="8">
        <f t="shared" si="0"/>
        <v>30</v>
      </c>
      <c r="I10" s="8">
        <f t="shared" si="1"/>
        <v>50</v>
      </c>
      <c r="J10" s="16">
        <v>8.7999999999999995E-2</v>
      </c>
      <c r="K10" s="16">
        <v>8.7999999999999995E-2</v>
      </c>
      <c r="L10" s="20">
        <f t="shared" si="2"/>
        <v>8.7999999999999995E-2</v>
      </c>
      <c r="M10" s="20">
        <f t="shared" si="3"/>
        <v>8.7999999999999995E-2</v>
      </c>
      <c r="N10" s="8">
        <v>1098930</v>
      </c>
      <c r="O10" s="8">
        <v>1</v>
      </c>
      <c r="P10" s="8" t="s">
        <v>131</v>
      </c>
      <c r="Q10" s="8" t="s">
        <v>152</v>
      </c>
      <c r="R10" s="8" t="s">
        <v>153</v>
      </c>
      <c r="S10" s="8" t="s">
        <v>142</v>
      </c>
      <c r="T10" s="8" t="s">
        <v>161</v>
      </c>
      <c r="U10" s="12" t="s">
        <v>162</v>
      </c>
      <c r="V10" s="8" t="s">
        <v>168</v>
      </c>
    </row>
    <row r="11" spans="1:22" ht="15" customHeight="1" x14ac:dyDescent="0.2">
      <c r="A11" s="6">
        <v>10</v>
      </c>
      <c r="B11" s="6">
        <v>1</v>
      </c>
      <c r="C11" s="6" t="s">
        <v>28</v>
      </c>
      <c r="D11" s="6" t="s">
        <v>76</v>
      </c>
      <c r="E11" s="6"/>
      <c r="F11" s="6" t="s">
        <v>27</v>
      </c>
      <c r="G11" s="6" t="s">
        <v>103</v>
      </c>
      <c r="H11" s="6">
        <f t="shared" si="0"/>
        <v>30</v>
      </c>
      <c r="I11" s="6">
        <f t="shared" si="1"/>
        <v>50</v>
      </c>
      <c r="J11" s="13">
        <v>0.63</v>
      </c>
      <c r="K11" s="13">
        <v>0.63</v>
      </c>
      <c r="L11" s="20">
        <f t="shared" si="2"/>
        <v>0.63</v>
      </c>
      <c r="M11" s="20">
        <f t="shared" si="3"/>
        <v>0.63</v>
      </c>
      <c r="N11" s="6">
        <v>2296</v>
      </c>
      <c r="O11" s="6">
        <v>1</v>
      </c>
      <c r="P11" s="6" t="s">
        <v>131</v>
      </c>
      <c r="Q11" s="6" t="s">
        <v>76</v>
      </c>
      <c r="R11" s="6" t="s">
        <v>154</v>
      </c>
      <c r="S11" s="6" t="s">
        <v>143</v>
      </c>
      <c r="T11" s="6" t="s">
        <v>144</v>
      </c>
      <c r="U11" s="6"/>
      <c r="V11" s="6"/>
    </row>
    <row r="12" spans="1:22" ht="15" customHeight="1" x14ac:dyDescent="0.2">
      <c r="A12" s="10">
        <v>11</v>
      </c>
      <c r="B12" s="10">
        <v>1</v>
      </c>
      <c r="C12" s="10" t="s">
        <v>88</v>
      </c>
      <c r="D12" s="10" t="s">
        <v>89</v>
      </c>
      <c r="E12" s="10" t="s">
        <v>52</v>
      </c>
      <c r="F12" s="10" t="s">
        <v>50</v>
      </c>
      <c r="G12" s="10"/>
      <c r="H12" s="10">
        <f t="shared" si="0"/>
        <v>30</v>
      </c>
      <c r="I12" s="10">
        <f t="shared" si="1"/>
        <v>50</v>
      </c>
      <c r="J12" s="17"/>
      <c r="K12" s="17"/>
      <c r="L12" s="20">
        <f t="shared" si="2"/>
        <v>0</v>
      </c>
      <c r="M12" s="20">
        <f t="shared" si="3"/>
        <v>0</v>
      </c>
      <c r="N12" s="10"/>
      <c r="O12" s="10">
        <v>1</v>
      </c>
      <c r="P12" s="10"/>
      <c r="Q12" s="10"/>
      <c r="R12" s="10"/>
      <c r="S12" s="10"/>
      <c r="T12" s="10"/>
      <c r="U12" s="10" t="s">
        <v>145</v>
      </c>
      <c r="V12" s="10" t="s">
        <v>169</v>
      </c>
    </row>
    <row r="13" spans="1:22" ht="15" customHeight="1" x14ac:dyDescent="0.2">
      <c r="A13" s="8">
        <v>12</v>
      </c>
      <c r="B13" s="8">
        <v>1</v>
      </c>
      <c r="C13" s="8" t="s">
        <v>56</v>
      </c>
      <c r="D13" s="8" t="s">
        <v>71</v>
      </c>
      <c r="E13" s="8" t="s">
        <v>24</v>
      </c>
      <c r="F13" s="8" t="s">
        <v>23</v>
      </c>
      <c r="G13" s="8"/>
      <c r="H13" s="8">
        <f t="shared" si="0"/>
        <v>30</v>
      </c>
      <c r="I13" s="8">
        <f t="shared" si="1"/>
        <v>50</v>
      </c>
      <c r="J13" s="16">
        <v>1.26</v>
      </c>
      <c r="K13" s="16">
        <v>1.26</v>
      </c>
      <c r="L13" s="20">
        <f t="shared" si="2"/>
        <v>1.26</v>
      </c>
      <c r="M13" s="20">
        <f t="shared" si="3"/>
        <v>1.26</v>
      </c>
      <c r="N13" s="8">
        <v>3542</v>
      </c>
      <c r="O13" s="8">
        <v>1</v>
      </c>
      <c r="P13" s="8" t="s">
        <v>146</v>
      </c>
      <c r="Q13" s="8" t="s">
        <v>155</v>
      </c>
      <c r="R13" s="8" t="s">
        <v>156</v>
      </c>
      <c r="S13" s="8" t="s">
        <v>147</v>
      </c>
      <c r="T13" s="8" t="s">
        <v>148</v>
      </c>
      <c r="U13" s="8" t="s">
        <v>160</v>
      </c>
      <c r="V13" s="8" t="s">
        <v>167</v>
      </c>
    </row>
    <row r="14" spans="1:22" ht="15" customHeight="1" x14ac:dyDescent="0.2">
      <c r="A14" s="9">
        <v>13</v>
      </c>
      <c r="B14" s="9">
        <v>0</v>
      </c>
      <c r="C14" s="9" t="s">
        <v>73</v>
      </c>
      <c r="D14" s="9" t="s">
        <v>57</v>
      </c>
      <c r="E14" s="9" t="s">
        <v>26</v>
      </c>
      <c r="F14" s="9" t="s">
        <v>72</v>
      </c>
      <c r="G14" s="9"/>
      <c r="H14" s="9">
        <f t="shared" si="0"/>
        <v>0</v>
      </c>
      <c r="I14" s="9">
        <f t="shared" si="1"/>
        <v>0</v>
      </c>
      <c r="J14" s="15"/>
      <c r="K14" s="15"/>
      <c r="L14" s="20">
        <f t="shared" si="2"/>
        <v>0</v>
      </c>
      <c r="M14" s="20">
        <f t="shared" si="3"/>
        <v>0</v>
      </c>
      <c r="N14" s="9"/>
      <c r="O14" s="9">
        <v>1</v>
      </c>
      <c r="P14" s="9"/>
      <c r="Q14" s="9"/>
      <c r="R14" s="9"/>
      <c r="S14" s="9"/>
      <c r="T14" s="9"/>
      <c r="U14" s="9" t="s">
        <v>137</v>
      </c>
      <c r="V14" s="9" t="s">
        <v>167</v>
      </c>
    </row>
    <row r="15" spans="1:22" ht="15" customHeight="1" x14ac:dyDescent="0.2">
      <c r="A15" s="9">
        <v>14</v>
      </c>
      <c r="B15" s="9">
        <v>0</v>
      </c>
      <c r="C15" s="9" t="s">
        <v>31</v>
      </c>
      <c r="D15" s="9" t="s">
        <v>79</v>
      </c>
      <c r="E15" s="9" t="s">
        <v>32</v>
      </c>
      <c r="F15" s="9" t="s">
        <v>77</v>
      </c>
      <c r="G15" s="9"/>
      <c r="H15" s="9">
        <f t="shared" si="0"/>
        <v>0</v>
      </c>
      <c r="I15" s="9">
        <f t="shared" si="1"/>
        <v>0</v>
      </c>
      <c r="J15" s="15"/>
      <c r="K15" s="15"/>
      <c r="L15" s="20">
        <f t="shared" si="2"/>
        <v>0</v>
      </c>
      <c r="M15" s="20">
        <f t="shared" si="3"/>
        <v>0</v>
      </c>
      <c r="N15" s="9"/>
      <c r="O15" s="9">
        <v>1</v>
      </c>
      <c r="P15" s="9"/>
      <c r="Q15" s="9"/>
      <c r="R15" s="9"/>
      <c r="S15" s="9"/>
      <c r="T15" s="9"/>
      <c r="U15" s="9" t="s">
        <v>137</v>
      </c>
      <c r="V15" s="9" t="s">
        <v>167</v>
      </c>
    </row>
    <row r="16" spans="1:22" ht="15" customHeight="1" x14ac:dyDescent="0.2">
      <c r="J16" s="21" t="s">
        <v>163</v>
      </c>
      <c r="K16" s="21"/>
      <c r="L16" s="18">
        <f>SUM(L2:L15)</f>
        <v>2.2763999999999998</v>
      </c>
      <c r="M16" s="18">
        <f>SUM(M2:M15)</f>
        <v>2.1360000000000001</v>
      </c>
    </row>
    <row r="17" spans="10:13" ht="15" customHeight="1" x14ac:dyDescent="0.2">
      <c r="J17" s="22" t="s">
        <v>164</v>
      </c>
      <c r="K17" s="22"/>
      <c r="L17" s="18">
        <f>0.04*L16</f>
        <v>9.1055999999999998E-2</v>
      </c>
      <c r="M17" s="18">
        <f>0.04*M16</f>
        <v>8.5440000000000002E-2</v>
      </c>
    </row>
    <row r="18" spans="10:13" ht="15" customHeight="1" x14ac:dyDescent="0.2">
      <c r="J18" s="22" t="s">
        <v>165</v>
      </c>
      <c r="K18" s="22"/>
      <c r="L18" s="18">
        <v>0</v>
      </c>
      <c r="M18" s="18">
        <v>0</v>
      </c>
    </row>
    <row r="19" spans="10:13" ht="15" customHeight="1" x14ac:dyDescent="0.25">
      <c r="J19" s="23" t="s">
        <v>166</v>
      </c>
      <c r="K19" s="23"/>
      <c r="L19" s="19">
        <f>SUM(L16:L18)</f>
        <v>2.3674559999999998</v>
      </c>
      <c r="M19" s="19">
        <f>SUM(M16:M18)</f>
        <v>2.2214400000000003</v>
      </c>
    </row>
  </sheetData>
  <mergeCells count="4">
    <mergeCell ref="J16:K16"/>
    <mergeCell ref="J17:K17"/>
    <mergeCell ref="J18:K18"/>
    <mergeCell ref="J19:K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9"/>
  <sheetViews>
    <sheetView tabSelected="1" topLeftCell="T1" zoomScale="85" zoomScaleNormal="85" workbookViewId="0">
      <selection activeCell="U14" sqref="U14"/>
    </sheetView>
  </sheetViews>
  <sheetFormatPr defaultRowHeight="15" customHeight="1" x14ac:dyDescent="0.2"/>
  <cols>
    <col min="1" max="2" width="9.140625" style="4"/>
    <col min="3" max="3" width="17.7109375" style="4" customWidth="1"/>
    <col min="4" max="4" width="29.140625" style="4" customWidth="1"/>
    <col min="5" max="5" width="24.28515625" style="4" customWidth="1"/>
    <col min="6" max="6" width="32.28515625" style="4" customWidth="1"/>
    <col min="7" max="7" width="27.28515625" style="4" customWidth="1"/>
    <col min="8" max="8" width="11.42578125" style="4" customWidth="1"/>
    <col min="9" max="9" width="11.85546875" style="4" customWidth="1"/>
    <col min="10" max="10" width="11.42578125" style="4" customWidth="1"/>
    <col min="11" max="12" width="12" style="4" customWidth="1"/>
    <col min="13" max="13" width="14.5703125" style="4" customWidth="1"/>
    <col min="14" max="14" width="10.85546875" style="4" customWidth="1"/>
    <col min="15" max="15" width="10.42578125" style="4" customWidth="1"/>
    <col min="16" max="16" width="19" style="4" customWidth="1"/>
    <col min="17" max="18" width="32" style="4" customWidth="1"/>
    <col min="19" max="19" width="35.28515625" style="4" customWidth="1"/>
    <col min="20" max="20" width="71.5703125" style="4" customWidth="1"/>
    <col min="21" max="21" width="77" style="4" customWidth="1"/>
    <col min="22" max="22" width="42.85546875" style="4" customWidth="1"/>
    <col min="23" max="16384" width="9.140625" style="4"/>
  </cols>
  <sheetData>
    <row r="1" spans="1:22" ht="15" customHeight="1" x14ac:dyDescent="0.2">
      <c r="A1" s="5" t="s">
        <v>116</v>
      </c>
      <c r="B1" s="5" t="s">
        <v>93</v>
      </c>
      <c r="C1" s="5" t="s">
        <v>1</v>
      </c>
      <c r="D1" s="5" t="s">
        <v>60</v>
      </c>
      <c r="E1" s="5" t="s">
        <v>2</v>
      </c>
      <c r="F1" s="5" t="s">
        <v>94</v>
      </c>
      <c r="G1" s="5" t="s">
        <v>102</v>
      </c>
      <c r="H1" s="5" t="s">
        <v>117</v>
      </c>
      <c r="I1" s="5" t="s">
        <v>118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5" t="s">
        <v>124</v>
      </c>
      <c r="P1" s="5" t="s">
        <v>125</v>
      </c>
      <c r="Q1" s="5" t="s">
        <v>126</v>
      </c>
      <c r="R1" s="5" t="s">
        <v>157</v>
      </c>
      <c r="S1" s="5" t="s">
        <v>127</v>
      </c>
      <c r="T1" s="5" t="s">
        <v>128</v>
      </c>
      <c r="U1" s="5" t="s">
        <v>129</v>
      </c>
      <c r="V1" s="5" t="s">
        <v>130</v>
      </c>
    </row>
    <row r="2" spans="1:22" ht="15" customHeight="1" x14ac:dyDescent="0.2">
      <c r="A2" s="6">
        <v>1</v>
      </c>
      <c r="B2" s="6">
        <v>1</v>
      </c>
      <c r="C2" s="6"/>
      <c r="D2" s="6" t="s">
        <v>66</v>
      </c>
      <c r="E2" s="6">
        <v>603</v>
      </c>
      <c r="F2" s="6" t="s">
        <v>112</v>
      </c>
      <c r="G2" s="6"/>
      <c r="H2" s="6">
        <f>30*B2</f>
        <v>30</v>
      </c>
      <c r="I2" s="6">
        <f>50*B2</f>
        <v>50</v>
      </c>
      <c r="J2" s="13">
        <v>6.8400000000000002E-2</v>
      </c>
      <c r="K2" s="13">
        <v>0.05</v>
      </c>
      <c r="L2" s="20">
        <f>B2*J2</f>
        <v>6.8400000000000002E-2</v>
      </c>
      <c r="M2" s="20">
        <f>B2*K2</f>
        <v>0.05</v>
      </c>
      <c r="N2" s="6">
        <v>393450</v>
      </c>
      <c r="O2" s="6">
        <v>1</v>
      </c>
      <c r="P2" s="6" t="s">
        <v>131</v>
      </c>
      <c r="Q2" s="6" t="s">
        <v>66</v>
      </c>
      <c r="R2" s="6" t="s">
        <v>149</v>
      </c>
      <c r="S2" s="6" t="s">
        <v>132</v>
      </c>
      <c r="T2" s="6" t="s">
        <v>133</v>
      </c>
      <c r="U2" s="6"/>
      <c r="V2" s="6"/>
    </row>
    <row r="3" spans="1:22" ht="15" customHeight="1" x14ac:dyDescent="0.2">
      <c r="A3" s="7">
        <v>2</v>
      </c>
      <c r="B3" s="7">
        <v>4</v>
      </c>
      <c r="C3" s="7">
        <v>0</v>
      </c>
      <c r="D3" s="7" t="s">
        <v>82</v>
      </c>
      <c r="E3" s="7" t="s">
        <v>35</v>
      </c>
      <c r="F3" s="7" t="s">
        <v>115</v>
      </c>
      <c r="G3" s="7"/>
      <c r="H3" s="7">
        <f t="shared" ref="H3:H15" si="0">30*B3</f>
        <v>120</v>
      </c>
      <c r="I3" s="7">
        <f t="shared" ref="I3:I15" si="1">50*B3</f>
        <v>200</v>
      </c>
      <c r="J3" s="14"/>
      <c r="K3" s="14"/>
      <c r="L3" s="20">
        <f t="shared" ref="L3:L15" si="2">B3*J3</f>
        <v>0</v>
      </c>
      <c r="M3" s="20">
        <f t="shared" ref="M3:M15" si="3">B3*K3</f>
        <v>0</v>
      </c>
      <c r="N3" s="7">
        <v>952006</v>
      </c>
      <c r="O3" s="7">
        <v>1</v>
      </c>
      <c r="P3" s="7" t="s">
        <v>134</v>
      </c>
      <c r="Q3" s="7" t="s">
        <v>82</v>
      </c>
      <c r="R3" s="7"/>
      <c r="S3" s="7" t="s">
        <v>135</v>
      </c>
      <c r="T3" s="7" t="s">
        <v>136</v>
      </c>
      <c r="U3" s="7" t="s">
        <v>158</v>
      </c>
      <c r="V3" s="7" t="s">
        <v>167</v>
      </c>
    </row>
    <row r="4" spans="1:22" ht="15" customHeight="1" x14ac:dyDescent="0.2">
      <c r="A4" s="9">
        <v>3</v>
      </c>
      <c r="B4" s="9">
        <v>0</v>
      </c>
      <c r="C4" s="9" t="s">
        <v>12</v>
      </c>
      <c r="D4" s="9" t="s">
        <v>63</v>
      </c>
      <c r="E4" s="9" t="s">
        <v>6</v>
      </c>
      <c r="F4" s="9" t="s">
        <v>64</v>
      </c>
      <c r="G4" s="9"/>
      <c r="H4" s="9">
        <f t="shared" si="0"/>
        <v>0</v>
      </c>
      <c r="I4" s="9">
        <f t="shared" si="1"/>
        <v>0</v>
      </c>
      <c r="J4" s="15"/>
      <c r="K4" s="15"/>
      <c r="L4" s="20">
        <f t="shared" si="2"/>
        <v>0</v>
      </c>
      <c r="M4" s="20">
        <f t="shared" si="3"/>
        <v>0</v>
      </c>
      <c r="N4" s="9"/>
      <c r="O4" s="9">
        <v>1</v>
      </c>
      <c r="P4" s="9"/>
      <c r="Q4" s="9"/>
      <c r="R4" s="9"/>
      <c r="S4" s="9"/>
      <c r="T4" s="9"/>
      <c r="U4" s="9" t="s">
        <v>137</v>
      </c>
      <c r="V4" s="9" t="s">
        <v>167</v>
      </c>
    </row>
    <row r="5" spans="1:22" ht="15" customHeight="1" x14ac:dyDescent="0.2">
      <c r="A5" s="9">
        <v>4</v>
      </c>
      <c r="B5" s="9">
        <v>0</v>
      </c>
      <c r="C5" s="9" t="s">
        <v>40</v>
      </c>
      <c r="D5" s="9" t="s">
        <v>83</v>
      </c>
      <c r="E5" s="9" t="s">
        <v>35</v>
      </c>
      <c r="F5" s="9" t="s">
        <v>87</v>
      </c>
      <c r="G5" s="9"/>
      <c r="H5" s="9">
        <f t="shared" si="0"/>
        <v>0</v>
      </c>
      <c r="I5" s="9">
        <f t="shared" si="1"/>
        <v>0</v>
      </c>
      <c r="J5" s="15"/>
      <c r="K5" s="15"/>
      <c r="L5" s="20">
        <f t="shared" si="2"/>
        <v>0</v>
      </c>
      <c r="M5" s="20">
        <f t="shared" si="3"/>
        <v>0</v>
      </c>
      <c r="N5" s="9"/>
      <c r="O5" s="9">
        <v>1</v>
      </c>
      <c r="P5" s="9"/>
      <c r="Q5" s="9"/>
      <c r="R5" s="9"/>
      <c r="S5" s="9"/>
      <c r="T5" s="9"/>
      <c r="U5" s="9" t="s">
        <v>137</v>
      </c>
      <c r="V5" s="9" t="s">
        <v>167</v>
      </c>
    </row>
    <row r="6" spans="1:22" ht="15" customHeight="1" x14ac:dyDescent="0.2">
      <c r="A6" s="7">
        <v>5</v>
      </c>
      <c r="B6" s="7">
        <v>1</v>
      </c>
      <c r="C6" s="7">
        <v>10</v>
      </c>
      <c r="D6" s="7" t="s">
        <v>84</v>
      </c>
      <c r="E6" s="7" t="s">
        <v>35</v>
      </c>
      <c r="F6" s="7" t="s">
        <v>113</v>
      </c>
      <c r="G6" s="7"/>
      <c r="H6" s="7">
        <f t="shared" si="0"/>
        <v>30</v>
      </c>
      <c r="I6" s="7">
        <f t="shared" si="1"/>
        <v>50</v>
      </c>
      <c r="J6" s="14"/>
      <c r="K6" s="14"/>
      <c r="L6" s="20">
        <f t="shared" si="2"/>
        <v>0</v>
      </c>
      <c r="M6" s="20">
        <f t="shared" si="3"/>
        <v>0</v>
      </c>
      <c r="N6" s="7">
        <v>140573</v>
      </c>
      <c r="O6" s="7">
        <v>1</v>
      </c>
      <c r="P6" s="7" t="s">
        <v>134</v>
      </c>
      <c r="Q6" s="7" t="s">
        <v>84</v>
      </c>
      <c r="R6" s="7"/>
      <c r="S6" s="7" t="s">
        <v>135</v>
      </c>
      <c r="T6" s="7" t="s">
        <v>138</v>
      </c>
      <c r="U6" s="7" t="s">
        <v>158</v>
      </c>
      <c r="V6" s="7" t="s">
        <v>167</v>
      </c>
    </row>
    <row r="7" spans="1:22" ht="15" customHeight="1" x14ac:dyDescent="0.2">
      <c r="A7" s="7">
        <v>6</v>
      </c>
      <c r="B7" s="7">
        <v>1</v>
      </c>
      <c r="C7" s="7" t="s">
        <v>45</v>
      </c>
      <c r="D7" s="7" t="s">
        <v>86</v>
      </c>
      <c r="E7" s="7" t="s">
        <v>35</v>
      </c>
      <c r="F7" s="7" t="s">
        <v>44</v>
      </c>
      <c r="G7" s="7"/>
      <c r="H7" s="7">
        <f t="shared" si="0"/>
        <v>30</v>
      </c>
      <c r="I7" s="7">
        <f t="shared" si="1"/>
        <v>50</v>
      </c>
      <c r="J7" s="14"/>
      <c r="K7" s="14"/>
      <c r="L7" s="20">
        <f t="shared" si="2"/>
        <v>0</v>
      </c>
      <c r="M7" s="20">
        <f t="shared" si="3"/>
        <v>0</v>
      </c>
      <c r="N7" s="7">
        <v>1896080</v>
      </c>
      <c r="O7" s="7">
        <v>1</v>
      </c>
      <c r="P7" s="7" t="s">
        <v>134</v>
      </c>
      <c r="Q7" s="7" t="s">
        <v>86</v>
      </c>
      <c r="R7" s="7"/>
      <c r="S7" s="7" t="s">
        <v>135</v>
      </c>
      <c r="T7" s="7" t="s">
        <v>139</v>
      </c>
      <c r="U7" s="7" t="s">
        <v>158</v>
      </c>
      <c r="V7" s="7" t="s">
        <v>167</v>
      </c>
    </row>
    <row r="8" spans="1:22" ht="15" customHeight="1" x14ac:dyDescent="0.2">
      <c r="A8" s="9">
        <v>7</v>
      </c>
      <c r="B8" s="9">
        <v>0</v>
      </c>
      <c r="C8" s="9" t="s">
        <v>34</v>
      </c>
      <c r="D8" s="9" t="s">
        <v>81</v>
      </c>
      <c r="E8" s="9" t="s">
        <v>35</v>
      </c>
      <c r="F8" s="9" t="s">
        <v>100</v>
      </c>
      <c r="G8" s="9"/>
      <c r="H8" s="9">
        <f t="shared" si="0"/>
        <v>0</v>
      </c>
      <c r="I8" s="9">
        <f t="shared" si="1"/>
        <v>0</v>
      </c>
      <c r="J8" s="15"/>
      <c r="K8" s="15"/>
      <c r="L8" s="20">
        <f t="shared" si="2"/>
        <v>0</v>
      </c>
      <c r="M8" s="20">
        <f t="shared" si="3"/>
        <v>0</v>
      </c>
      <c r="N8" s="9"/>
      <c r="O8" s="9">
        <v>1</v>
      </c>
      <c r="P8" s="9"/>
      <c r="Q8" s="9"/>
      <c r="R8" s="9"/>
      <c r="S8" s="9"/>
      <c r="T8" s="9"/>
      <c r="U8" s="9" t="s">
        <v>137</v>
      </c>
      <c r="V8" s="9" t="s">
        <v>167</v>
      </c>
    </row>
    <row r="9" spans="1:22" ht="15" customHeight="1" x14ac:dyDescent="0.2">
      <c r="A9" s="8">
        <v>8</v>
      </c>
      <c r="B9" s="8">
        <v>2</v>
      </c>
      <c r="C9" s="8" t="s">
        <v>5</v>
      </c>
      <c r="D9" s="8" t="s">
        <v>62</v>
      </c>
      <c r="E9" s="8" t="s">
        <v>6</v>
      </c>
      <c r="F9" s="8" t="s">
        <v>114</v>
      </c>
      <c r="G9" s="8"/>
      <c r="H9" s="8">
        <f t="shared" si="0"/>
        <v>60</v>
      </c>
      <c r="I9" s="8">
        <f t="shared" si="1"/>
        <v>100</v>
      </c>
      <c r="J9" s="16">
        <v>0.115</v>
      </c>
      <c r="K9" s="16">
        <v>5.3999999999999999E-2</v>
      </c>
      <c r="L9" s="20">
        <f t="shared" si="2"/>
        <v>0.23</v>
      </c>
      <c r="M9" s="20">
        <f t="shared" si="3"/>
        <v>0.108</v>
      </c>
      <c r="N9" s="8">
        <v>2405151</v>
      </c>
      <c r="O9" s="8">
        <v>1</v>
      </c>
      <c r="P9" s="8" t="s">
        <v>131</v>
      </c>
      <c r="Q9" s="8" t="s">
        <v>150</v>
      </c>
      <c r="R9" s="8" t="s">
        <v>151</v>
      </c>
      <c r="S9" s="8" t="s">
        <v>140</v>
      </c>
      <c r="T9" s="8" t="s">
        <v>141</v>
      </c>
      <c r="U9" s="8"/>
      <c r="V9" s="8" t="s">
        <v>167</v>
      </c>
    </row>
    <row r="10" spans="1:22" ht="24.95" customHeight="1" x14ac:dyDescent="0.2">
      <c r="A10" s="8">
        <v>9</v>
      </c>
      <c r="B10" s="8">
        <v>1</v>
      </c>
      <c r="C10" s="11" t="s">
        <v>5</v>
      </c>
      <c r="D10" s="8" t="s">
        <v>63</v>
      </c>
      <c r="E10" s="8" t="s">
        <v>6</v>
      </c>
      <c r="F10" s="8" t="s">
        <v>11</v>
      </c>
      <c r="G10" s="8"/>
      <c r="H10" s="8">
        <f t="shared" si="0"/>
        <v>30</v>
      </c>
      <c r="I10" s="8">
        <f t="shared" si="1"/>
        <v>50</v>
      </c>
      <c r="J10" s="16">
        <v>0.115</v>
      </c>
      <c r="K10" s="16">
        <v>0.115</v>
      </c>
      <c r="L10" s="20">
        <f t="shared" si="2"/>
        <v>0.115</v>
      </c>
      <c r="M10" s="20">
        <f t="shared" si="3"/>
        <v>0.115</v>
      </c>
      <c r="N10" s="8">
        <v>2405151</v>
      </c>
      <c r="O10" s="8">
        <v>1</v>
      </c>
      <c r="P10" s="8" t="s">
        <v>131</v>
      </c>
      <c r="Q10" s="8" t="s">
        <v>150</v>
      </c>
      <c r="R10" s="8" t="s">
        <v>151</v>
      </c>
      <c r="S10" s="8" t="s">
        <v>140</v>
      </c>
      <c r="T10" s="8" t="s">
        <v>141</v>
      </c>
      <c r="U10" s="12" t="s">
        <v>170</v>
      </c>
      <c r="V10" s="8" t="s">
        <v>168</v>
      </c>
    </row>
    <row r="11" spans="1:22" ht="15" customHeight="1" x14ac:dyDescent="0.2">
      <c r="A11" s="6">
        <v>10</v>
      </c>
      <c r="B11" s="6">
        <v>1</v>
      </c>
      <c r="C11" s="6" t="s">
        <v>28</v>
      </c>
      <c r="D11" s="6" t="s">
        <v>76</v>
      </c>
      <c r="E11" s="6"/>
      <c r="F11" s="6" t="s">
        <v>27</v>
      </c>
      <c r="G11" s="6" t="s">
        <v>103</v>
      </c>
      <c r="H11" s="6">
        <f t="shared" si="0"/>
        <v>30</v>
      </c>
      <c r="I11" s="6">
        <f t="shared" si="1"/>
        <v>50</v>
      </c>
      <c r="J11" s="13">
        <v>0.63</v>
      </c>
      <c r="K11" s="13">
        <v>0.63</v>
      </c>
      <c r="L11" s="20">
        <f t="shared" si="2"/>
        <v>0.63</v>
      </c>
      <c r="M11" s="20">
        <f t="shared" si="3"/>
        <v>0.63</v>
      </c>
      <c r="N11" s="6">
        <v>2296</v>
      </c>
      <c r="O11" s="6">
        <v>1</v>
      </c>
      <c r="P11" s="6" t="s">
        <v>131</v>
      </c>
      <c r="Q11" s="6" t="s">
        <v>76</v>
      </c>
      <c r="R11" s="6" t="s">
        <v>154</v>
      </c>
      <c r="S11" s="6" t="s">
        <v>143</v>
      </c>
      <c r="T11" s="6" t="s">
        <v>144</v>
      </c>
      <c r="U11" s="6"/>
      <c r="V11" s="6"/>
    </row>
    <row r="12" spans="1:22" ht="15" customHeight="1" x14ac:dyDescent="0.2">
      <c r="A12" s="10">
        <v>11</v>
      </c>
      <c r="B12" s="10">
        <v>1</v>
      </c>
      <c r="C12" s="10" t="s">
        <v>88</v>
      </c>
      <c r="D12" s="10" t="s">
        <v>89</v>
      </c>
      <c r="E12" s="10" t="s">
        <v>52</v>
      </c>
      <c r="F12" s="10" t="s">
        <v>50</v>
      </c>
      <c r="G12" s="10"/>
      <c r="H12" s="10">
        <f t="shared" si="0"/>
        <v>30</v>
      </c>
      <c r="I12" s="10">
        <f t="shared" si="1"/>
        <v>50</v>
      </c>
      <c r="J12" s="17"/>
      <c r="K12" s="17"/>
      <c r="L12" s="20">
        <f t="shared" si="2"/>
        <v>0</v>
      </c>
      <c r="M12" s="20">
        <f t="shared" si="3"/>
        <v>0</v>
      </c>
      <c r="N12" s="10"/>
      <c r="O12" s="10">
        <v>1</v>
      </c>
      <c r="P12" s="10"/>
      <c r="Q12" s="10"/>
      <c r="R12" s="10"/>
      <c r="S12" s="10"/>
      <c r="T12" s="10"/>
      <c r="U12" s="10" t="s">
        <v>145</v>
      </c>
      <c r="V12" s="10" t="s">
        <v>169</v>
      </c>
    </row>
    <row r="13" spans="1:22" ht="15" customHeight="1" x14ac:dyDescent="0.2">
      <c r="A13" s="8">
        <v>12</v>
      </c>
      <c r="B13" s="8">
        <v>1</v>
      </c>
      <c r="C13" s="8" t="s">
        <v>56</v>
      </c>
      <c r="D13" s="8" t="s">
        <v>71</v>
      </c>
      <c r="E13" s="8" t="s">
        <v>24</v>
      </c>
      <c r="F13" s="8" t="s">
        <v>23</v>
      </c>
      <c r="G13" s="8"/>
      <c r="H13" s="8">
        <f t="shared" si="0"/>
        <v>30</v>
      </c>
      <c r="I13" s="8">
        <f t="shared" si="1"/>
        <v>50</v>
      </c>
      <c r="J13" s="16">
        <v>1.26</v>
      </c>
      <c r="K13" s="16">
        <v>1.26</v>
      </c>
      <c r="L13" s="20">
        <f t="shared" si="2"/>
        <v>1.26</v>
      </c>
      <c r="M13" s="20">
        <f t="shared" si="3"/>
        <v>1.26</v>
      </c>
      <c r="N13" s="8">
        <v>3542</v>
      </c>
      <c r="O13" s="8">
        <v>1</v>
      </c>
      <c r="P13" s="8" t="s">
        <v>146</v>
      </c>
      <c r="Q13" s="8" t="s">
        <v>155</v>
      </c>
      <c r="R13" s="8" t="s">
        <v>156</v>
      </c>
      <c r="S13" s="8" t="s">
        <v>147</v>
      </c>
      <c r="T13" s="8" t="s">
        <v>148</v>
      </c>
      <c r="U13" s="8" t="s">
        <v>160</v>
      </c>
      <c r="V13" s="8" t="s">
        <v>167</v>
      </c>
    </row>
    <row r="14" spans="1:22" ht="15" customHeight="1" x14ac:dyDescent="0.2">
      <c r="A14" s="9">
        <v>13</v>
      </c>
      <c r="B14" s="9">
        <v>0</v>
      </c>
      <c r="C14" s="9" t="s">
        <v>73</v>
      </c>
      <c r="D14" s="9" t="s">
        <v>57</v>
      </c>
      <c r="E14" s="9" t="s">
        <v>26</v>
      </c>
      <c r="F14" s="9" t="s">
        <v>72</v>
      </c>
      <c r="G14" s="9"/>
      <c r="H14" s="9">
        <f t="shared" si="0"/>
        <v>0</v>
      </c>
      <c r="I14" s="9">
        <f t="shared" si="1"/>
        <v>0</v>
      </c>
      <c r="J14" s="15"/>
      <c r="K14" s="15"/>
      <c r="L14" s="20">
        <f t="shared" si="2"/>
        <v>0</v>
      </c>
      <c r="M14" s="20">
        <f t="shared" si="3"/>
        <v>0</v>
      </c>
      <c r="N14" s="9"/>
      <c r="O14" s="9">
        <v>1</v>
      </c>
      <c r="P14" s="9"/>
      <c r="Q14" s="9"/>
      <c r="R14" s="9"/>
      <c r="S14" s="9"/>
      <c r="T14" s="9"/>
      <c r="U14" s="9" t="s">
        <v>137</v>
      </c>
      <c r="V14" s="9" t="s">
        <v>167</v>
      </c>
    </row>
    <row r="15" spans="1:22" ht="15" customHeight="1" x14ac:dyDescent="0.2">
      <c r="A15" s="9">
        <v>14</v>
      </c>
      <c r="B15" s="9">
        <v>0</v>
      </c>
      <c r="C15" s="9" t="s">
        <v>31</v>
      </c>
      <c r="D15" s="9" t="s">
        <v>79</v>
      </c>
      <c r="E15" s="9" t="s">
        <v>32</v>
      </c>
      <c r="F15" s="9" t="s">
        <v>77</v>
      </c>
      <c r="G15" s="9"/>
      <c r="H15" s="9">
        <f t="shared" si="0"/>
        <v>0</v>
      </c>
      <c r="I15" s="9">
        <f t="shared" si="1"/>
        <v>0</v>
      </c>
      <c r="J15" s="15"/>
      <c r="K15" s="15"/>
      <c r="L15" s="20">
        <f t="shared" si="2"/>
        <v>0</v>
      </c>
      <c r="M15" s="20">
        <f t="shared" si="3"/>
        <v>0</v>
      </c>
      <c r="N15" s="9"/>
      <c r="O15" s="9">
        <v>1</v>
      </c>
      <c r="P15" s="9"/>
      <c r="Q15" s="9"/>
      <c r="R15" s="9"/>
      <c r="S15" s="9"/>
      <c r="T15" s="9"/>
      <c r="U15" s="9" t="s">
        <v>137</v>
      </c>
      <c r="V15" s="9" t="s">
        <v>167</v>
      </c>
    </row>
    <row r="16" spans="1:22" ht="15" customHeight="1" x14ac:dyDescent="0.2">
      <c r="J16" s="21" t="s">
        <v>163</v>
      </c>
      <c r="K16" s="21"/>
      <c r="L16" s="18">
        <f>SUM(L2:L15)</f>
        <v>2.3033999999999999</v>
      </c>
      <c r="M16" s="18">
        <f>SUM(M2:M15)</f>
        <v>2.1630000000000003</v>
      </c>
    </row>
    <row r="17" spans="10:13" ht="15" customHeight="1" x14ac:dyDescent="0.2">
      <c r="J17" s="22" t="s">
        <v>164</v>
      </c>
      <c r="K17" s="22"/>
      <c r="L17" s="18">
        <f>0.04*L16</f>
        <v>9.2135999999999996E-2</v>
      </c>
      <c r="M17" s="18">
        <f>0.04*M16</f>
        <v>8.6520000000000014E-2</v>
      </c>
    </row>
    <row r="18" spans="10:13" ht="15" customHeight="1" x14ac:dyDescent="0.2">
      <c r="J18" s="22" t="s">
        <v>165</v>
      </c>
      <c r="K18" s="22"/>
      <c r="L18" s="18">
        <v>0</v>
      </c>
      <c r="M18" s="18">
        <v>0</v>
      </c>
    </row>
    <row r="19" spans="10:13" ht="15" customHeight="1" x14ac:dyDescent="0.25">
      <c r="J19" s="23" t="s">
        <v>166</v>
      </c>
      <c r="K19" s="23"/>
      <c r="L19" s="19">
        <f>SUM(L16:L18)</f>
        <v>2.3955359999999999</v>
      </c>
      <c r="M19" s="19">
        <f>SUM(M16:M18)</f>
        <v>2.2495200000000004</v>
      </c>
    </row>
  </sheetData>
  <mergeCells count="4">
    <mergeCell ref="J16:K16"/>
    <mergeCell ref="J17:K17"/>
    <mergeCell ref="J18:K18"/>
    <mergeCell ref="J19:K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coordinates_all_variants</vt:lpstr>
      <vt:lpstr>varA</vt:lpstr>
      <vt:lpstr>varB</vt:lpstr>
      <vt:lpstr>varC</vt:lpstr>
      <vt:lpstr>64307A1_varC_VK</vt:lpstr>
      <vt:lpstr>64307A1_varC_VK_0822</vt:lpstr>
      <vt:lpstr>coordinates_all_variants!Assembly_partlist_all_v1</vt:lpstr>
      <vt:lpstr>varC!FRA_Sensor_CO2_ListByParts</vt:lpstr>
      <vt:lpstr>'64307A1_varC_VK'!FRA_Sensor_CO2_ListByValues</vt:lpstr>
      <vt:lpstr>'64307A1_varC_VK_0822'!FRA_Sensor_CO2_ListByValues</vt:lpstr>
      <vt:lpstr>varC!FRA_Sensor_CO2_ListByValues</vt:lpstr>
      <vt:lpstr>varB!FRA_Sensor_TGS2444_ListByParts</vt:lpstr>
      <vt:lpstr>varB!FRA_Sensor_TGS2444_ListByValues</vt:lpstr>
      <vt:lpstr>varA!FRA_Sensor_TGS2xxx_ListByParts</vt:lpstr>
      <vt:lpstr>varA!FRA_Sensor_TGS2xxx_ListByValues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2019-08-22T16:48:40Z</dcterms:modified>
</cp:coreProperties>
</file>