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 firstSheet="1" activeTab="2"/>
  </bookViews>
  <sheets>
    <sheet name="Assembly_BOM" sheetId="1" state="hidden" r:id="rId1"/>
    <sheet name="Purchase_BOM" sheetId="2" r:id="rId2"/>
    <sheet name="64310A1_AK" sheetId="3" r:id="rId3"/>
  </sheets>
  <definedNames>
    <definedName name="Partlist_coordinates" localSheetId="0">Assembly_BOM!$B$1:$F$27</definedName>
    <definedName name="Sensor_PCB_Electrochemical_ListByParts" localSheetId="1">Purchase_BOM!#REF!</definedName>
    <definedName name="Sensor_PCB_Electrochemical_ListByValues" localSheetId="2">'64310A1_AK'!$B$1:$F$18</definedName>
    <definedName name="Sensor_PCB_Electrochemical_ListByValues" localSheetId="1">Purchase_BOM!$A$1:$E$17</definedName>
  </definedNames>
  <calcPr calcId="152511"/>
</workbook>
</file>

<file path=xl/calcChain.xml><?xml version="1.0" encoding="utf-8"?>
<calcChain xmlns="http://schemas.openxmlformats.org/spreadsheetml/2006/main">
  <c r="G11" i="3" l="1"/>
  <c r="I11" i="3"/>
  <c r="I3" i="3"/>
  <c r="I4" i="3"/>
  <c r="I5" i="3"/>
  <c r="I6" i="3"/>
  <c r="I7" i="3"/>
  <c r="I8" i="3"/>
  <c r="I9" i="3"/>
  <c r="I10" i="3"/>
  <c r="I12" i="3"/>
  <c r="I13" i="3"/>
  <c r="I14" i="3"/>
  <c r="I15" i="3"/>
  <c r="I16" i="3"/>
  <c r="I17" i="3"/>
  <c r="I18" i="3"/>
  <c r="G3" i="3"/>
  <c r="G4" i="3"/>
  <c r="G5" i="3"/>
  <c r="G6" i="3"/>
  <c r="G7" i="3"/>
  <c r="G8" i="3"/>
  <c r="G9" i="3"/>
  <c r="G10" i="3"/>
  <c r="G12" i="3"/>
  <c r="G13" i="3"/>
  <c r="G14" i="3"/>
  <c r="G15" i="3"/>
  <c r="G16" i="3"/>
  <c r="G17" i="3"/>
  <c r="G18" i="3"/>
  <c r="I2" i="3"/>
  <c r="G2" i="3"/>
  <c r="I19" i="3" l="1"/>
  <c r="I20" i="3" s="1"/>
  <c r="I22" i="3" s="1"/>
</calcChain>
</file>

<file path=xl/connections.xml><?xml version="1.0" encoding="utf-8"?>
<connections xmlns="http://schemas.openxmlformats.org/spreadsheetml/2006/main">
  <connection id="1" name="Partlist_coordinates" type="6" refreshedVersion="5" background="1" saveData="1">
    <textPr codePage="850" sourceFile="D:\PROJECTS\01_GIT_REPOS\FRA_Sensor_platform\2-Electrical\0 - Development Drawings\4-SensorElChem_board\2-BOM_elchem\Partlist_coordinates.csv" delimited="0">
      <textFields count="7">
        <textField/>
        <textField position="5"/>
        <textField position="9"/>
        <textField position="39"/>
        <textField position="71"/>
        <textField position="88"/>
        <textField position="110"/>
      </textFields>
    </textPr>
  </connection>
  <connection id="2" name="Sensor_PCB_Electrochemical_ListByValues" type="6" refreshedVersion="5" background="1" saveData="1">
    <textPr codePage="850" sourceFile="D:\PROJECTS\01_GIT_REPOS\FRA_Sensor_platform\2-Electrical\0 - Development Drawings\4-SensorElChem_board\2-BOM_elchem\Sensor_PCB_Electrochemical_ListByValues.txt">
      <textFields count="2">
        <textField/>
        <textField/>
      </textFields>
    </textPr>
  </connection>
  <connection id="3" name="Sensor_PCB_Electrochemical_ListByValues1" type="6" refreshedVersion="5" background="1" saveData="1">
    <textPr codePage="850" sourceFile="D:\PROJECTS\01_GIT_REPOS\FRA_Sensor_platform\2-Electrical\0 - Development Drawings\4-SensorElChem_board\2-BOM_elchem\Sensor_PCB_Electrochemical_ListByValues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<sst xmlns="http://schemas.openxmlformats.org/spreadsheetml/2006/main" count="410" uniqueCount="163">
  <si>
    <t>Part</t>
  </si>
  <si>
    <t>Value</t>
  </si>
  <si>
    <t>Package</t>
  </si>
  <si>
    <t>Position (mm)</t>
  </si>
  <si>
    <t>Orientation</t>
  </si>
  <si>
    <t>C1</t>
  </si>
  <si>
    <t>DNI</t>
  </si>
  <si>
    <t>C0603K</t>
  </si>
  <si>
    <t>(37.35 7.38)</t>
  </si>
  <si>
    <t>R180</t>
  </si>
  <si>
    <t>C2</t>
  </si>
  <si>
    <t>100n</t>
  </si>
  <si>
    <t>(16.26 19.797)</t>
  </si>
  <si>
    <t>R0</t>
  </si>
  <si>
    <t>C8</t>
  </si>
  <si>
    <t>(45.091 7.555)</t>
  </si>
  <si>
    <t>R270</t>
  </si>
  <si>
    <t>C9</t>
  </si>
  <si>
    <t>(16.068 13.492)</t>
  </si>
  <si>
    <t>C12</t>
  </si>
  <si>
    <t>(31.098 8.738)</t>
  </si>
  <si>
    <t>R90</t>
  </si>
  <si>
    <t>FB9</t>
  </si>
  <si>
    <t>(16.169 16.809)</t>
  </si>
  <si>
    <t>FID3</t>
  </si>
  <si>
    <t>FIDUCIAL1X1UNMASKED</t>
  </si>
  <si>
    <t>FIDUCIAL_1MM_UNMASKED</t>
  </si>
  <si>
    <t>(8 2.5)</t>
  </si>
  <si>
    <t>FID5</t>
  </si>
  <si>
    <t>(6 19.5)</t>
  </si>
  <si>
    <t>FID6</t>
  </si>
  <si>
    <t>(51 15)</t>
  </si>
  <si>
    <t>FID7</t>
  </si>
  <si>
    <t>(47 2.5)</t>
  </si>
  <si>
    <t>MR0</t>
  </si>
  <si>
    <t>FID8</t>
  </si>
  <si>
    <t>(11 19)</t>
  </si>
  <si>
    <t>FID9</t>
  </si>
  <si>
    <t>(10.5 2.5)</t>
  </si>
  <si>
    <t>IC4</t>
  </si>
  <si>
    <t>LMP91000SD_NOPB</t>
  </si>
  <si>
    <t>SON50P400X400X80-15N</t>
  </si>
  <si>
    <t>(35.012 10.991)</t>
  </si>
  <si>
    <t>IC5</t>
  </si>
  <si>
    <t>REF3125AQDBZRQ1</t>
  </si>
  <si>
    <t>SOT95P237X112-3N</t>
  </si>
  <si>
    <t>(48.094 7.375)</t>
  </si>
  <si>
    <t>J1</t>
  </si>
  <si>
    <t>CONN_03X2_WE_61200621621</t>
  </si>
  <si>
    <t>WE_61200621621</t>
  </si>
  <si>
    <t>(9 11)</t>
  </si>
  <si>
    <t>J2</t>
  </si>
  <si>
    <t>2wire</t>
  </si>
  <si>
    <t>1X02</t>
  </si>
  <si>
    <t>(45.855 17.966)</t>
  </si>
  <si>
    <t>JP2</t>
  </si>
  <si>
    <t>JUMPER-SMT_3_NO_NO_SILK</t>
  </si>
  <si>
    <t>SMT-JUMPER_3_0-NO_TRACE_NO-SILK</t>
  </si>
  <si>
    <t>(41.94 17.73)</t>
  </si>
  <si>
    <t>LED1</t>
  </si>
  <si>
    <t>CHIP-LED0603</t>
  </si>
  <si>
    <t>(24.126 19.843)</t>
  </si>
  <si>
    <t>Q1</t>
  </si>
  <si>
    <t>PMBFJ177,215</t>
  </si>
  <si>
    <t>SOT95P230X110-3N</t>
  </si>
  <si>
    <t>(41.252 5.806)</t>
  </si>
  <si>
    <t>R12</t>
  </si>
  <si>
    <t>R0603</t>
  </si>
  <si>
    <t>(16.101 10.834)</t>
  </si>
  <si>
    <t>R20</t>
  </si>
  <si>
    <t>10k</t>
  </si>
  <si>
    <t>(41.437 3.084)</t>
  </si>
  <si>
    <t>R21</t>
  </si>
  <si>
    <t>(32.117 14.524)</t>
  </si>
  <si>
    <t>R22</t>
  </si>
  <si>
    <t>(39.315 18.576)</t>
  </si>
  <si>
    <t>R24</t>
  </si>
  <si>
    <t>(24.233 17.75)</t>
  </si>
  <si>
    <t>U2</t>
  </si>
  <si>
    <t>TGS5042</t>
  </si>
  <si>
    <t>(27.5 11)</t>
  </si>
  <si>
    <t>MR90</t>
  </si>
  <si>
    <t>X1</t>
  </si>
  <si>
    <t>3-ELECTRODE-GAS-SENSOR_SOCKET</t>
  </si>
  <si>
    <t>3-ELE_SOCKET_ANDON</t>
  </si>
  <si>
    <t>(35 11)</t>
  </si>
  <si>
    <t>X [mm]</t>
  </si>
  <si>
    <t>Y [mm]</t>
  </si>
  <si>
    <t>Side</t>
  </si>
  <si>
    <t>TOP</t>
  </si>
  <si>
    <t>BOTTOM</t>
  </si>
  <si>
    <t>DNI?</t>
  </si>
  <si>
    <t>Qty</t>
  </si>
  <si>
    <t>Part Num</t>
  </si>
  <si>
    <t>Parts</t>
  </si>
  <si>
    <t>BLM18PG121SN1D</t>
  </si>
  <si>
    <t>IN-S63AT5G</t>
  </si>
  <si>
    <t>CRCW06030000Z0EA</t>
  </si>
  <si>
    <t>TSW-102-07-G-S</t>
  </si>
  <si>
    <t>INSTALLED_BY_CUSTOMER</t>
  </si>
  <si>
    <t>CRCW060310R0FKEA</t>
  </si>
  <si>
    <t>CRCW060310K0FKEA</t>
  </si>
  <si>
    <t>R20, R21</t>
  </si>
  <si>
    <t>CRCW0603100RFKEA</t>
  </si>
  <si>
    <t>GRM188R71C104KA01D</t>
  </si>
  <si>
    <t>30306-6002HB</t>
  </si>
  <si>
    <t>*</t>
  </si>
  <si>
    <t>LMP91000</t>
  </si>
  <si>
    <t>R22(DNI)</t>
  </si>
  <si>
    <t>X1(DNI)</t>
  </si>
  <si>
    <t>C2, C8(DNI), C9, C12</t>
  </si>
  <si>
    <t>JP2(DNI)</t>
  </si>
  <si>
    <t>IC5(DNI)</t>
  </si>
  <si>
    <t>U2(DNI)</t>
  </si>
  <si>
    <t>Item #</t>
  </si>
  <si>
    <t>Qty'200</t>
  </si>
  <si>
    <t>$200</t>
  </si>
  <si>
    <t>_$200</t>
  </si>
  <si>
    <t>Available</t>
  </si>
  <si>
    <t>MOQ</t>
  </si>
  <si>
    <t>Supplier_AK</t>
  </si>
  <si>
    <t>Production P/N_AK</t>
  </si>
  <si>
    <t>Production MFG_AK</t>
  </si>
  <si>
    <t>Production Description_AK</t>
  </si>
  <si>
    <t>Comments_AK</t>
  </si>
  <si>
    <t>Your Comments</t>
  </si>
  <si>
    <t>Sub-Total</t>
  </si>
  <si>
    <t>Production Loss</t>
  </si>
  <si>
    <t>Supplier Shipping Cost</t>
  </si>
  <si>
    <t>PARTS TOTAL</t>
  </si>
  <si>
    <r>
      <t>"</t>
    </r>
    <r>
      <rPr>
        <b/>
        <sz val="10"/>
        <color rgb="FFFF0000"/>
        <rFont val="Arial"/>
        <family val="2"/>
      </rPr>
      <t>DO NOT INSTALL</t>
    </r>
    <r>
      <rPr>
        <sz val="10"/>
        <color theme="1"/>
        <rFont val="Arial"/>
        <family val="2"/>
      </rPr>
      <t>"</t>
    </r>
  </si>
  <si>
    <t>9a</t>
  </si>
  <si>
    <t>C8(DNI)</t>
  </si>
  <si>
    <t>C2, C9, C12</t>
  </si>
  <si>
    <t>Digi-Key</t>
  </si>
  <si>
    <t>Murata Manufacturing Co Ltd</t>
  </si>
  <si>
    <t>FERRITE BEAD 120 OHM 0603 1LN</t>
  </si>
  <si>
    <t>Inolux</t>
  </si>
  <si>
    <t>LED GREEN CLEAR 0603 SMD</t>
  </si>
  <si>
    <t>Samtec Inc</t>
  </si>
  <si>
    <t>CONN HEADER VERT 2POS 2.54MM</t>
  </si>
  <si>
    <t>Bittele</t>
  </si>
  <si>
    <t>Vishay Dale</t>
  </si>
  <si>
    <t>RES SMD 10 OHM 1% 1/10W 0603</t>
  </si>
  <si>
    <t>Bittele stock: CRCW060310R0FKEA</t>
  </si>
  <si>
    <t>RES SMD 10K OHM 1% 1/10W 0603</t>
  </si>
  <si>
    <t>Bittele stock: CRCW060310K0FKEA</t>
  </si>
  <si>
    <t>RES SMD 100 OHM 1% 1/10W 0603</t>
  </si>
  <si>
    <t>Bittele stock: CRCW0603100RFKEA</t>
  </si>
  <si>
    <t>CL10B104KO8NNNC</t>
  </si>
  <si>
    <t>Samsung Electro-Mechanics</t>
  </si>
  <si>
    <t>CAP CER 0.1UF 16V X7R 0603</t>
  </si>
  <si>
    <r>
      <t>Please confirm the "Mfg P/N:</t>
    </r>
    <r>
      <rPr>
        <b/>
        <sz val="10"/>
        <color rgb="FFFF0000"/>
        <rFont val="Arial"/>
        <family val="2"/>
      </rPr>
      <t>CL10B104KO8NNNC</t>
    </r>
    <r>
      <rPr>
        <sz val="10"/>
        <color theme="1"/>
        <rFont val="Arial"/>
        <family val="2"/>
      </rPr>
      <t>"</t>
    </r>
  </si>
  <si>
    <t>3M Interconnect</t>
  </si>
  <si>
    <t>CONN HEADER VERT 6POS 2.54MM</t>
  </si>
  <si>
    <t>Arrow</t>
  </si>
  <si>
    <t>LMP91000SD/NOPB</t>
  </si>
  <si>
    <t>Texas Instruments</t>
  </si>
  <si>
    <t>Sensor AFE System 14-Pin WSON EP T/R</t>
  </si>
  <si>
    <r>
      <t>Please confirm the "Mfg P/N:</t>
    </r>
    <r>
      <rPr>
        <b/>
        <sz val="10"/>
        <color rgb="FFFF0000"/>
        <rFont val="Arial"/>
        <family val="2"/>
      </rPr>
      <t>LMP91000SD/NOPB</t>
    </r>
    <r>
      <rPr>
        <sz val="10"/>
        <color theme="1"/>
        <rFont val="Arial"/>
        <family val="2"/>
      </rPr>
      <t>"</t>
    </r>
  </si>
  <si>
    <t>NXP Semiconductors</t>
  </si>
  <si>
    <t>JFET P-CH 30V 0.3W SOT23</t>
  </si>
  <si>
    <t>approved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</si>
</sst>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  <charset val="204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64" fontId="3" fillId="0" borderId="1" xfId="0" applyNumberFormat="1" applyFont="1" applyBorder="1"/>
    <xf numFmtId="164" fontId="3" fillId="3" borderId="1" xfId="0" applyNumberFormat="1" applyFont="1" applyFill="1" applyBorder="1"/>
    <xf numFmtId="164" fontId="3" fillId="0" borderId="0" xfId="0" applyNumberFormat="1" applyFont="1"/>
    <xf numFmtId="164" fontId="7" fillId="3" borderId="1" xfId="0" applyNumberFormat="1" applyFont="1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164" fontId="3" fillId="4" borderId="1" xfId="0" applyNumberFormat="1" applyFont="1" applyFill="1" applyBorder="1"/>
    <xf numFmtId="0" fontId="3" fillId="4" borderId="1" xfId="0" applyFont="1" applyFill="1" applyBorder="1" applyAlignment="1">
      <alignment horizontal="right"/>
    </xf>
    <xf numFmtId="0" fontId="8" fillId="5" borderId="1" xfId="0" applyFont="1" applyFill="1" applyBorder="1"/>
    <xf numFmtId="0" fontId="3" fillId="6" borderId="1" xfId="0" applyFont="1" applyFill="1" applyBorder="1"/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left"/>
    </xf>
    <xf numFmtId="164" fontId="3" fillId="6" borderId="1" xfId="0" applyNumberFormat="1" applyFont="1" applyFill="1" applyBorder="1"/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164" fontId="3" fillId="5" borderId="1" xfId="0" applyNumberFormat="1" applyFont="1" applyFill="1" applyBorder="1"/>
    <xf numFmtId="0" fontId="5" fillId="0" borderId="2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left"/>
    </xf>
  </cellXfs>
  <cellStyles count="1">
    <cellStyle name="Normálne" xfId="0" builtinId="0"/>
  </cellStyles>
  <dxfs count="0"/>
  <tableStyles count="0" defaultTableStyle="TableStyleMedium2" defaultPivotStyle="PivotStyleMedium9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artlist_coordinate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ensor_PCB_Electrochemical_ListByValues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ensor_PCB_Electrochemical_ListByValues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0" workbookViewId="0">
      <selection activeCell="B24" sqref="B24"/>
    </sheetView>
  </sheetViews>
  <sheetFormatPr defaultRowHeight="15" x14ac:dyDescent="0.25"/>
  <cols>
    <col min="2" max="2" width="6.85546875" bestFit="1" customWidth="1"/>
    <col min="3" max="3" width="33" bestFit="1" customWidth="1"/>
    <col min="4" max="4" width="35.5703125" bestFit="1" customWidth="1"/>
    <col min="5" max="5" width="14.140625" bestFit="1" customWidth="1"/>
    <col min="6" max="6" width="11.28515625" bestFit="1" customWidth="1"/>
    <col min="10" max="10" width="35.7109375" customWidth="1"/>
  </cols>
  <sheetData>
    <row r="1" spans="1:10" x14ac:dyDescent="0.25">
      <c r="A1" s="1" t="s">
        <v>91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86</v>
      </c>
      <c r="H1" s="1" t="s">
        <v>87</v>
      </c>
      <c r="I1" s="1" t="s">
        <v>88</v>
      </c>
      <c r="J1" s="1" t="s">
        <v>93</v>
      </c>
    </row>
    <row r="2" spans="1:10" x14ac:dyDescent="0.25">
      <c r="A2" s="2" t="s">
        <v>6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>
        <v>37.35</v>
      </c>
      <c r="H2" s="2">
        <v>7.38</v>
      </c>
      <c r="I2" s="2" t="s">
        <v>89</v>
      </c>
      <c r="J2" t="s">
        <v>106</v>
      </c>
    </row>
    <row r="3" spans="1:10" x14ac:dyDescent="0.25">
      <c r="B3" t="s">
        <v>10</v>
      </c>
      <c r="C3" t="s">
        <v>11</v>
      </c>
      <c r="D3" t="s">
        <v>7</v>
      </c>
      <c r="E3" t="s">
        <v>12</v>
      </c>
      <c r="F3" t="s">
        <v>13</v>
      </c>
      <c r="G3">
        <v>16.260000000000002</v>
      </c>
      <c r="H3">
        <v>19.797000000000001</v>
      </c>
      <c r="I3" t="s">
        <v>89</v>
      </c>
      <c r="J3" t="s">
        <v>104</v>
      </c>
    </row>
    <row r="4" spans="1:10" x14ac:dyDescent="0.25">
      <c r="A4" s="2" t="s">
        <v>6</v>
      </c>
      <c r="B4" s="2" t="s">
        <v>14</v>
      </c>
      <c r="C4" s="2" t="s">
        <v>11</v>
      </c>
      <c r="D4" s="2" t="s">
        <v>7</v>
      </c>
      <c r="E4" s="2" t="s">
        <v>15</v>
      </c>
      <c r="F4" s="2" t="s">
        <v>16</v>
      </c>
      <c r="G4" s="2">
        <v>45.091000000000001</v>
      </c>
      <c r="H4" s="2">
        <v>7.5549999999999997</v>
      </c>
      <c r="I4" s="2" t="s">
        <v>89</v>
      </c>
      <c r="J4" t="s">
        <v>104</v>
      </c>
    </row>
    <row r="5" spans="1:10" x14ac:dyDescent="0.25">
      <c r="B5" t="s">
        <v>17</v>
      </c>
      <c r="C5" t="s">
        <v>11</v>
      </c>
      <c r="D5" t="s">
        <v>7</v>
      </c>
      <c r="E5" t="s">
        <v>18</v>
      </c>
      <c r="F5" t="s">
        <v>13</v>
      </c>
      <c r="G5">
        <v>16.068000000000001</v>
      </c>
      <c r="H5">
        <v>13.492000000000001</v>
      </c>
      <c r="I5" t="s">
        <v>89</v>
      </c>
      <c r="J5" t="s">
        <v>104</v>
      </c>
    </row>
    <row r="6" spans="1:10" x14ac:dyDescent="0.25">
      <c r="B6" t="s">
        <v>19</v>
      </c>
      <c r="C6" t="s">
        <v>11</v>
      </c>
      <c r="D6" t="s">
        <v>7</v>
      </c>
      <c r="E6" t="s">
        <v>20</v>
      </c>
      <c r="F6" t="s">
        <v>21</v>
      </c>
      <c r="G6">
        <v>31.097999999999999</v>
      </c>
      <c r="H6">
        <v>8.7379999999999995</v>
      </c>
      <c r="I6" t="s">
        <v>89</v>
      </c>
      <c r="J6" t="s">
        <v>104</v>
      </c>
    </row>
    <row r="7" spans="1:10" x14ac:dyDescent="0.25">
      <c r="B7" t="s">
        <v>22</v>
      </c>
      <c r="D7">
        <v>603</v>
      </c>
      <c r="E7" t="s">
        <v>23</v>
      </c>
      <c r="F7" t="s">
        <v>13</v>
      </c>
      <c r="G7">
        <v>16.169</v>
      </c>
      <c r="H7">
        <v>16.809000000000001</v>
      </c>
      <c r="I7" t="s">
        <v>89</v>
      </c>
      <c r="J7" t="s">
        <v>95</v>
      </c>
    </row>
    <row r="8" spans="1:10" x14ac:dyDescent="0.25">
      <c r="A8" t="s">
        <v>6</v>
      </c>
      <c r="B8" t="s">
        <v>24</v>
      </c>
      <c r="C8" t="s">
        <v>25</v>
      </c>
      <c r="D8" t="s">
        <v>26</v>
      </c>
      <c r="E8" t="s">
        <v>27</v>
      </c>
      <c r="F8" t="s">
        <v>13</v>
      </c>
      <c r="G8">
        <v>8</v>
      </c>
      <c r="H8">
        <v>2.5</v>
      </c>
      <c r="I8" t="s">
        <v>89</v>
      </c>
      <c r="J8" t="s">
        <v>106</v>
      </c>
    </row>
    <row r="9" spans="1:10" x14ac:dyDescent="0.25">
      <c r="A9" t="s">
        <v>6</v>
      </c>
      <c r="B9" t="s">
        <v>28</v>
      </c>
      <c r="C9" t="s">
        <v>25</v>
      </c>
      <c r="D9" t="s">
        <v>26</v>
      </c>
      <c r="E9" t="s">
        <v>29</v>
      </c>
      <c r="F9" t="s">
        <v>13</v>
      </c>
      <c r="G9">
        <v>6</v>
      </c>
      <c r="H9">
        <v>19.5</v>
      </c>
      <c r="I9" t="s">
        <v>89</v>
      </c>
      <c r="J9" t="s">
        <v>106</v>
      </c>
    </row>
    <row r="10" spans="1:10" x14ac:dyDescent="0.25">
      <c r="A10" t="s">
        <v>6</v>
      </c>
      <c r="B10" t="s">
        <v>30</v>
      </c>
      <c r="C10" t="s">
        <v>25</v>
      </c>
      <c r="D10" t="s">
        <v>26</v>
      </c>
      <c r="E10" t="s">
        <v>31</v>
      </c>
      <c r="F10" t="s">
        <v>13</v>
      </c>
      <c r="G10">
        <v>51</v>
      </c>
      <c r="H10">
        <v>15</v>
      </c>
      <c r="I10" t="s">
        <v>89</v>
      </c>
      <c r="J10" t="s">
        <v>106</v>
      </c>
    </row>
    <row r="11" spans="1:10" x14ac:dyDescent="0.25">
      <c r="A11" t="s">
        <v>6</v>
      </c>
      <c r="B11" t="s">
        <v>32</v>
      </c>
      <c r="C11" t="s">
        <v>25</v>
      </c>
      <c r="D11" t="s">
        <v>26</v>
      </c>
      <c r="E11" t="s">
        <v>33</v>
      </c>
      <c r="F11" t="s">
        <v>34</v>
      </c>
      <c r="G11">
        <v>47</v>
      </c>
      <c r="H11">
        <v>2.5</v>
      </c>
      <c r="I11" t="s">
        <v>90</v>
      </c>
      <c r="J11" t="s">
        <v>106</v>
      </c>
    </row>
    <row r="12" spans="1:10" x14ac:dyDescent="0.25">
      <c r="A12" t="s">
        <v>6</v>
      </c>
      <c r="B12" t="s">
        <v>35</v>
      </c>
      <c r="C12" t="s">
        <v>25</v>
      </c>
      <c r="D12" t="s">
        <v>26</v>
      </c>
      <c r="E12" t="s">
        <v>36</v>
      </c>
      <c r="F12" t="s">
        <v>34</v>
      </c>
      <c r="G12">
        <v>11</v>
      </c>
      <c r="H12">
        <v>19</v>
      </c>
      <c r="I12" t="s">
        <v>90</v>
      </c>
      <c r="J12" t="s">
        <v>106</v>
      </c>
    </row>
    <row r="13" spans="1:10" x14ac:dyDescent="0.25">
      <c r="A13" t="s">
        <v>6</v>
      </c>
      <c r="B13" t="s">
        <v>37</v>
      </c>
      <c r="C13" t="s">
        <v>25</v>
      </c>
      <c r="D13" t="s">
        <v>26</v>
      </c>
      <c r="E13" t="s">
        <v>38</v>
      </c>
      <c r="F13" t="s">
        <v>34</v>
      </c>
      <c r="G13">
        <v>10.5</v>
      </c>
      <c r="H13">
        <v>2.5</v>
      </c>
      <c r="I13" t="s">
        <v>90</v>
      </c>
      <c r="J13" t="s">
        <v>106</v>
      </c>
    </row>
    <row r="14" spans="1:10" x14ac:dyDescent="0.25">
      <c r="B14" t="s">
        <v>39</v>
      </c>
      <c r="C14" t="s">
        <v>40</v>
      </c>
      <c r="D14" t="s">
        <v>41</v>
      </c>
      <c r="E14" t="s">
        <v>42</v>
      </c>
      <c r="F14" t="s">
        <v>13</v>
      </c>
      <c r="G14">
        <v>35.012</v>
      </c>
      <c r="H14">
        <v>10.991</v>
      </c>
      <c r="I14" t="s">
        <v>89</v>
      </c>
      <c r="J14" t="s">
        <v>107</v>
      </c>
    </row>
    <row r="15" spans="1:10" x14ac:dyDescent="0.25">
      <c r="A15" s="2" t="s">
        <v>6</v>
      </c>
      <c r="B15" s="2" t="s">
        <v>43</v>
      </c>
      <c r="C15" s="2" t="s">
        <v>44</v>
      </c>
      <c r="D15" s="2" t="s">
        <v>45</v>
      </c>
      <c r="E15" s="2" t="s">
        <v>46</v>
      </c>
      <c r="F15" s="2" t="s">
        <v>16</v>
      </c>
      <c r="G15" s="2">
        <v>48.094000000000001</v>
      </c>
      <c r="H15" s="2">
        <v>7.375</v>
      </c>
      <c r="I15" s="2" t="s">
        <v>89</v>
      </c>
      <c r="J15" t="s">
        <v>44</v>
      </c>
    </row>
    <row r="16" spans="1:10" x14ac:dyDescent="0.25">
      <c r="B16" t="s">
        <v>47</v>
      </c>
      <c r="C16" t="s">
        <v>48</v>
      </c>
      <c r="D16" t="s">
        <v>49</v>
      </c>
      <c r="E16" t="s">
        <v>50</v>
      </c>
      <c r="F16" t="s">
        <v>13</v>
      </c>
      <c r="G16">
        <v>9</v>
      </c>
      <c r="H16">
        <v>11</v>
      </c>
      <c r="I16" t="s">
        <v>89</v>
      </c>
      <c r="J16" t="s">
        <v>105</v>
      </c>
    </row>
    <row r="17" spans="1:10" x14ac:dyDescent="0.25">
      <c r="B17" t="s">
        <v>51</v>
      </c>
      <c r="C17" t="s">
        <v>52</v>
      </c>
      <c r="D17" t="s">
        <v>53</v>
      </c>
      <c r="E17" t="s">
        <v>54</v>
      </c>
      <c r="F17" t="s">
        <v>16</v>
      </c>
      <c r="G17">
        <v>45.854999999999997</v>
      </c>
      <c r="H17">
        <v>17.966000000000001</v>
      </c>
      <c r="I17" t="s">
        <v>89</v>
      </c>
      <c r="J17" t="s">
        <v>98</v>
      </c>
    </row>
    <row r="18" spans="1:10" x14ac:dyDescent="0.25">
      <c r="A18" s="2" t="s">
        <v>6</v>
      </c>
      <c r="B18" s="2" t="s">
        <v>55</v>
      </c>
      <c r="C18" s="2" t="s">
        <v>56</v>
      </c>
      <c r="D18" s="2" t="s">
        <v>57</v>
      </c>
      <c r="E18" s="2" t="s">
        <v>58</v>
      </c>
      <c r="F18" s="2" t="s">
        <v>16</v>
      </c>
      <c r="G18" s="2">
        <v>41.94</v>
      </c>
      <c r="H18" s="2">
        <v>17.73</v>
      </c>
      <c r="I18" s="2" t="s">
        <v>89</v>
      </c>
      <c r="J18" s="2" t="s">
        <v>106</v>
      </c>
    </row>
    <row r="19" spans="1:10" x14ac:dyDescent="0.25">
      <c r="B19" t="s">
        <v>59</v>
      </c>
      <c r="D19" t="s">
        <v>60</v>
      </c>
      <c r="E19" t="s">
        <v>61</v>
      </c>
      <c r="F19" t="s">
        <v>16</v>
      </c>
      <c r="G19">
        <v>24.126000000000001</v>
      </c>
      <c r="H19">
        <v>19.843</v>
      </c>
      <c r="I19" t="s">
        <v>89</v>
      </c>
      <c r="J19" t="s">
        <v>96</v>
      </c>
    </row>
    <row r="20" spans="1:10" x14ac:dyDescent="0.25">
      <c r="B20" t="s">
        <v>62</v>
      </c>
      <c r="C20" t="s">
        <v>63</v>
      </c>
      <c r="D20" t="s">
        <v>64</v>
      </c>
      <c r="E20" t="s">
        <v>65</v>
      </c>
      <c r="F20" t="s">
        <v>13</v>
      </c>
      <c r="G20">
        <v>41.252000000000002</v>
      </c>
      <c r="H20">
        <v>5.806</v>
      </c>
      <c r="I20" t="s">
        <v>89</v>
      </c>
      <c r="J20" t="s">
        <v>63</v>
      </c>
    </row>
    <row r="21" spans="1:10" x14ac:dyDescent="0.25">
      <c r="B21" t="s">
        <v>66</v>
      </c>
      <c r="C21">
        <v>10</v>
      </c>
      <c r="D21" t="s">
        <v>67</v>
      </c>
      <c r="E21" t="s">
        <v>68</v>
      </c>
      <c r="F21" t="s">
        <v>13</v>
      </c>
      <c r="G21">
        <v>16.100999999999999</v>
      </c>
      <c r="H21">
        <v>10.834</v>
      </c>
      <c r="I21" t="s">
        <v>89</v>
      </c>
      <c r="J21" t="s">
        <v>100</v>
      </c>
    </row>
    <row r="22" spans="1:10" x14ac:dyDescent="0.25">
      <c r="B22" t="s">
        <v>69</v>
      </c>
      <c r="C22" t="s">
        <v>70</v>
      </c>
      <c r="D22" t="s">
        <v>67</v>
      </c>
      <c r="E22" t="s">
        <v>71</v>
      </c>
      <c r="F22" t="s">
        <v>13</v>
      </c>
      <c r="G22">
        <v>41.436999999999998</v>
      </c>
      <c r="H22">
        <v>3.0840000000000001</v>
      </c>
      <c r="I22" t="s">
        <v>89</v>
      </c>
      <c r="J22" t="s">
        <v>101</v>
      </c>
    </row>
    <row r="23" spans="1:10" x14ac:dyDescent="0.25">
      <c r="B23" t="s">
        <v>72</v>
      </c>
      <c r="C23" t="s">
        <v>70</v>
      </c>
      <c r="D23" t="s">
        <v>67</v>
      </c>
      <c r="E23" t="s">
        <v>73</v>
      </c>
      <c r="F23" t="s">
        <v>9</v>
      </c>
      <c r="G23">
        <v>32.116999999999997</v>
      </c>
      <c r="H23">
        <v>14.523999999999999</v>
      </c>
      <c r="I23" t="s">
        <v>89</v>
      </c>
      <c r="J23" t="s">
        <v>101</v>
      </c>
    </row>
    <row r="24" spans="1:10" x14ac:dyDescent="0.25">
      <c r="A24" s="2" t="s">
        <v>6</v>
      </c>
      <c r="B24" s="2" t="s">
        <v>74</v>
      </c>
      <c r="C24" s="2">
        <v>0</v>
      </c>
      <c r="D24" s="2" t="s">
        <v>67</v>
      </c>
      <c r="E24" s="2" t="s">
        <v>75</v>
      </c>
      <c r="F24" s="2" t="s">
        <v>21</v>
      </c>
      <c r="G24" s="2">
        <v>39.314999999999998</v>
      </c>
      <c r="H24" s="2">
        <v>18.576000000000001</v>
      </c>
      <c r="I24" s="2" t="s">
        <v>89</v>
      </c>
      <c r="J24" s="2" t="s">
        <v>97</v>
      </c>
    </row>
    <row r="25" spans="1:10" x14ac:dyDescent="0.25">
      <c r="B25" t="s">
        <v>76</v>
      </c>
      <c r="C25">
        <v>100</v>
      </c>
      <c r="D25" t="s">
        <v>67</v>
      </c>
      <c r="E25" t="s">
        <v>77</v>
      </c>
      <c r="F25" t="s">
        <v>9</v>
      </c>
      <c r="G25">
        <v>24.233000000000001</v>
      </c>
      <c r="H25">
        <v>17.75</v>
      </c>
      <c r="I25" t="s">
        <v>89</v>
      </c>
      <c r="J25" t="s">
        <v>103</v>
      </c>
    </row>
    <row r="26" spans="1:10" x14ac:dyDescent="0.25">
      <c r="A26" s="2" t="s">
        <v>6</v>
      </c>
      <c r="B26" s="2" t="s">
        <v>78</v>
      </c>
      <c r="C26" s="2" t="s">
        <v>79</v>
      </c>
      <c r="D26" s="2" t="s">
        <v>79</v>
      </c>
      <c r="E26" s="2" t="s">
        <v>80</v>
      </c>
      <c r="F26" s="2" t="s">
        <v>81</v>
      </c>
      <c r="G26" s="2">
        <v>27.5</v>
      </c>
      <c r="H26" s="2">
        <v>11</v>
      </c>
      <c r="I26" s="2" t="s">
        <v>90</v>
      </c>
      <c r="J26" t="s">
        <v>99</v>
      </c>
    </row>
    <row r="27" spans="1:10" x14ac:dyDescent="0.25">
      <c r="A27" s="2" t="s">
        <v>6</v>
      </c>
      <c r="B27" s="2" t="s">
        <v>82</v>
      </c>
      <c r="C27" s="2" t="s">
        <v>83</v>
      </c>
      <c r="D27" s="2" t="s">
        <v>84</v>
      </c>
      <c r="E27" s="2" t="s">
        <v>85</v>
      </c>
      <c r="F27" s="2" t="s">
        <v>81</v>
      </c>
      <c r="G27" s="2">
        <v>35</v>
      </c>
      <c r="H27" s="2">
        <v>11</v>
      </c>
      <c r="I27" s="2" t="s">
        <v>90</v>
      </c>
      <c r="J27" t="s">
        <v>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XFD1048576"/>
    </sheetView>
  </sheetViews>
  <sheetFormatPr defaultRowHeight="15" x14ac:dyDescent="0.25"/>
  <cols>
    <col min="1" max="1" width="5.140625" bestFit="1" customWidth="1"/>
    <col min="2" max="2" width="39.5703125" customWidth="1"/>
    <col min="3" max="3" width="33.85546875" customWidth="1"/>
    <col min="4" max="4" width="35.5703125" bestFit="1" customWidth="1"/>
    <col min="5" max="5" width="81.140625" bestFit="1" customWidth="1"/>
    <col min="6" max="6" width="24.5703125" bestFit="1" customWidth="1"/>
  </cols>
  <sheetData>
    <row r="1" spans="1:5" x14ac:dyDescent="0.25">
      <c r="A1" t="s">
        <v>92</v>
      </c>
      <c r="B1" t="s">
        <v>1</v>
      </c>
      <c r="C1" t="s">
        <v>93</v>
      </c>
      <c r="D1" t="s">
        <v>2</v>
      </c>
      <c r="E1" t="s">
        <v>94</v>
      </c>
    </row>
    <row r="2" spans="1:5" x14ac:dyDescent="0.25">
      <c r="A2">
        <v>1</v>
      </c>
      <c r="C2" t="s">
        <v>95</v>
      </c>
      <c r="D2">
        <v>603</v>
      </c>
      <c r="E2" t="s">
        <v>22</v>
      </c>
    </row>
    <row r="3" spans="1:5" x14ac:dyDescent="0.25">
      <c r="A3">
        <v>1</v>
      </c>
      <c r="C3" t="s">
        <v>96</v>
      </c>
      <c r="D3" t="s">
        <v>60</v>
      </c>
      <c r="E3" t="s">
        <v>59</v>
      </c>
    </row>
    <row r="4" spans="1:5" x14ac:dyDescent="0.25">
      <c r="A4">
        <v>0</v>
      </c>
      <c r="B4">
        <v>0</v>
      </c>
      <c r="C4" t="s">
        <v>97</v>
      </c>
      <c r="D4" t="s">
        <v>67</v>
      </c>
      <c r="E4" t="s">
        <v>108</v>
      </c>
    </row>
    <row r="5" spans="1:5" x14ac:dyDescent="0.25">
      <c r="A5">
        <v>1</v>
      </c>
      <c r="B5" t="s">
        <v>52</v>
      </c>
      <c r="C5" t="s">
        <v>98</v>
      </c>
      <c r="D5" t="s">
        <v>53</v>
      </c>
      <c r="E5" t="s">
        <v>51</v>
      </c>
    </row>
    <row r="6" spans="1:5" x14ac:dyDescent="0.25">
      <c r="A6">
        <v>0</v>
      </c>
      <c r="B6" t="s">
        <v>83</v>
      </c>
      <c r="C6" t="s">
        <v>99</v>
      </c>
      <c r="D6" t="s">
        <v>84</v>
      </c>
      <c r="E6" t="s">
        <v>109</v>
      </c>
    </row>
    <row r="7" spans="1:5" x14ac:dyDescent="0.25">
      <c r="A7">
        <v>1</v>
      </c>
      <c r="B7">
        <v>10</v>
      </c>
      <c r="C7" t="s">
        <v>100</v>
      </c>
      <c r="D7" t="s">
        <v>67</v>
      </c>
      <c r="E7" t="s">
        <v>66</v>
      </c>
    </row>
    <row r="8" spans="1:5" x14ac:dyDescent="0.25">
      <c r="A8">
        <v>2</v>
      </c>
      <c r="B8" t="s">
        <v>70</v>
      </c>
      <c r="C8" t="s">
        <v>101</v>
      </c>
      <c r="D8" t="s">
        <v>67</v>
      </c>
      <c r="E8" t="s">
        <v>102</v>
      </c>
    </row>
    <row r="9" spans="1:5" x14ac:dyDescent="0.25">
      <c r="A9">
        <v>1</v>
      </c>
      <c r="B9">
        <v>100</v>
      </c>
      <c r="C9" t="s">
        <v>103</v>
      </c>
      <c r="D9" t="s">
        <v>67</v>
      </c>
      <c r="E9" t="s">
        <v>76</v>
      </c>
    </row>
    <row r="10" spans="1:5" x14ac:dyDescent="0.25">
      <c r="A10">
        <v>3</v>
      </c>
      <c r="B10" t="s">
        <v>11</v>
      </c>
      <c r="C10" t="s">
        <v>104</v>
      </c>
      <c r="D10" t="s">
        <v>7</v>
      </c>
      <c r="E10" t="s">
        <v>110</v>
      </c>
    </row>
    <row r="11" spans="1:5" x14ac:dyDescent="0.25">
      <c r="A11">
        <v>1</v>
      </c>
      <c r="B11" t="s">
        <v>48</v>
      </c>
      <c r="C11" t="s">
        <v>105</v>
      </c>
      <c r="D11" t="s">
        <v>49</v>
      </c>
      <c r="E11" t="s">
        <v>47</v>
      </c>
    </row>
    <row r="12" spans="1:5" x14ac:dyDescent="0.25">
      <c r="A12">
        <v>0</v>
      </c>
      <c r="B12" t="s">
        <v>6</v>
      </c>
      <c r="C12" t="s">
        <v>106</v>
      </c>
      <c r="D12" t="s">
        <v>7</v>
      </c>
      <c r="E12" t="s">
        <v>5</v>
      </c>
    </row>
    <row r="13" spans="1:5" x14ac:dyDescent="0.25">
      <c r="A13">
        <v>0</v>
      </c>
      <c r="B13" t="s">
        <v>56</v>
      </c>
      <c r="C13" t="s">
        <v>106</v>
      </c>
      <c r="D13" t="s">
        <v>57</v>
      </c>
      <c r="E13" t="s">
        <v>111</v>
      </c>
    </row>
    <row r="14" spans="1:5" x14ac:dyDescent="0.25">
      <c r="A14">
        <v>1</v>
      </c>
      <c r="B14" t="s">
        <v>40</v>
      </c>
      <c r="C14" t="s">
        <v>107</v>
      </c>
      <c r="D14" t="s">
        <v>41</v>
      </c>
      <c r="E14" t="s">
        <v>39</v>
      </c>
    </row>
    <row r="15" spans="1:5" x14ac:dyDescent="0.25">
      <c r="A15">
        <v>1</v>
      </c>
      <c r="B15" t="s">
        <v>63</v>
      </c>
      <c r="C15" t="s">
        <v>63</v>
      </c>
      <c r="D15" t="s">
        <v>64</v>
      </c>
      <c r="E15" t="s">
        <v>62</v>
      </c>
    </row>
    <row r="16" spans="1:5" x14ac:dyDescent="0.25">
      <c r="A16">
        <v>0</v>
      </c>
      <c r="B16" t="s">
        <v>44</v>
      </c>
      <c r="C16" t="s">
        <v>44</v>
      </c>
      <c r="D16" t="s">
        <v>45</v>
      </c>
      <c r="E16" t="s">
        <v>112</v>
      </c>
    </row>
    <row r="17" spans="1:5" x14ac:dyDescent="0.25">
      <c r="A17">
        <v>0</v>
      </c>
      <c r="B17" t="s">
        <v>79</v>
      </c>
      <c r="C17" t="s">
        <v>99</v>
      </c>
      <c r="D17" t="s">
        <v>79</v>
      </c>
      <c r="E17" t="s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topLeftCell="J1" workbookViewId="0">
      <selection activeCell="Q15" sqref="Q15"/>
    </sheetView>
  </sheetViews>
  <sheetFormatPr defaultRowHeight="15" customHeight="1" x14ac:dyDescent="0.2"/>
  <cols>
    <col min="1" max="1" width="9.140625" style="3"/>
    <col min="2" max="2" width="7.7109375" style="5" customWidth="1"/>
    <col min="3" max="3" width="39.5703125" style="4" customWidth="1"/>
    <col min="4" max="4" width="33.85546875" style="4" customWidth="1"/>
    <col min="5" max="5" width="35.5703125" style="4" customWidth="1"/>
    <col min="6" max="6" width="23.5703125" style="4" customWidth="1"/>
    <col min="7" max="9" width="11.28515625" style="3" customWidth="1"/>
    <col min="10" max="10" width="11.140625" style="3" customWidth="1"/>
    <col min="11" max="11" width="9.140625" style="3" customWidth="1"/>
    <col min="12" max="12" width="14" style="3" customWidth="1"/>
    <col min="13" max="13" width="36.42578125" style="3" customWidth="1"/>
    <col min="14" max="14" width="36.28515625" style="3" customWidth="1"/>
    <col min="15" max="15" width="45.42578125" style="3" customWidth="1"/>
    <col min="16" max="16" width="66.85546875" style="3" customWidth="1"/>
    <col min="17" max="17" width="45.5703125" style="3" customWidth="1"/>
    <col min="18" max="16384" width="9.140625" style="3"/>
  </cols>
  <sheetData>
    <row r="1" spans="1:17" ht="15" customHeight="1" x14ac:dyDescent="0.2">
      <c r="A1" s="6" t="s">
        <v>114</v>
      </c>
      <c r="B1" s="6" t="s">
        <v>92</v>
      </c>
      <c r="C1" s="6" t="s">
        <v>1</v>
      </c>
      <c r="D1" s="6" t="s">
        <v>93</v>
      </c>
      <c r="E1" s="6" t="s">
        <v>2</v>
      </c>
      <c r="F1" s="6" t="s">
        <v>94</v>
      </c>
      <c r="G1" s="6" t="s">
        <v>115</v>
      </c>
      <c r="H1" s="6" t="s">
        <v>116</v>
      </c>
      <c r="I1" s="6" t="s">
        <v>117</v>
      </c>
      <c r="J1" s="6" t="s">
        <v>118</v>
      </c>
      <c r="K1" s="6" t="s">
        <v>119</v>
      </c>
      <c r="L1" s="6" t="s">
        <v>120</v>
      </c>
      <c r="M1" s="6" t="s">
        <v>121</v>
      </c>
      <c r="N1" s="6" t="s">
        <v>122</v>
      </c>
      <c r="O1" s="6" t="s">
        <v>123</v>
      </c>
      <c r="P1" s="6" t="s">
        <v>124</v>
      </c>
      <c r="Q1" s="6" t="s">
        <v>125</v>
      </c>
    </row>
    <row r="2" spans="1:17" ht="15" customHeight="1" x14ac:dyDescent="0.2">
      <c r="A2" s="7">
        <v>1</v>
      </c>
      <c r="B2" s="8">
        <v>1</v>
      </c>
      <c r="C2" s="9"/>
      <c r="D2" s="9" t="s">
        <v>95</v>
      </c>
      <c r="E2" s="9">
        <v>603</v>
      </c>
      <c r="F2" s="9" t="s">
        <v>22</v>
      </c>
      <c r="G2" s="7">
        <f>B2*200</f>
        <v>200</v>
      </c>
      <c r="H2" s="10">
        <v>4.3299999999999998E-2</v>
      </c>
      <c r="I2" s="11">
        <f>B2*H2</f>
        <v>4.3299999999999998E-2</v>
      </c>
      <c r="J2" s="7">
        <v>393450</v>
      </c>
      <c r="K2" s="7">
        <v>1</v>
      </c>
      <c r="L2" s="7" t="s">
        <v>134</v>
      </c>
      <c r="M2" s="7" t="s">
        <v>95</v>
      </c>
      <c r="N2" s="7" t="s">
        <v>135</v>
      </c>
      <c r="O2" s="7" t="s">
        <v>136</v>
      </c>
      <c r="P2" s="7"/>
      <c r="Q2" s="7"/>
    </row>
    <row r="3" spans="1:17" ht="15" customHeight="1" x14ac:dyDescent="0.2">
      <c r="A3" s="7">
        <v>2</v>
      </c>
      <c r="B3" s="8">
        <v>1</v>
      </c>
      <c r="C3" s="9"/>
      <c r="D3" s="9" t="s">
        <v>96</v>
      </c>
      <c r="E3" s="9" t="s">
        <v>60</v>
      </c>
      <c r="F3" s="9" t="s">
        <v>59</v>
      </c>
      <c r="G3" s="7">
        <f t="shared" ref="G3:G18" si="0">B3*200</f>
        <v>200</v>
      </c>
      <c r="H3" s="10">
        <v>0.16689999999999999</v>
      </c>
      <c r="I3" s="11">
        <f t="shared" ref="I3:I18" si="1">B3*H3</f>
        <v>0.16689999999999999</v>
      </c>
      <c r="J3" s="7">
        <v>4544</v>
      </c>
      <c r="K3" s="7">
        <v>1</v>
      </c>
      <c r="L3" s="7" t="s">
        <v>134</v>
      </c>
      <c r="M3" s="7" t="s">
        <v>96</v>
      </c>
      <c r="N3" s="7" t="s">
        <v>137</v>
      </c>
      <c r="O3" s="7" t="s">
        <v>138</v>
      </c>
      <c r="P3" s="7"/>
      <c r="Q3" s="7"/>
    </row>
    <row r="4" spans="1:17" ht="15" customHeight="1" x14ac:dyDescent="0.2">
      <c r="A4" s="14">
        <v>3</v>
      </c>
      <c r="B4" s="15">
        <v>0</v>
      </c>
      <c r="C4" s="16">
        <v>0</v>
      </c>
      <c r="D4" s="16" t="s">
        <v>97</v>
      </c>
      <c r="E4" s="16" t="s">
        <v>67</v>
      </c>
      <c r="F4" s="16" t="s">
        <v>108</v>
      </c>
      <c r="G4" s="14">
        <f t="shared" si="0"/>
        <v>0</v>
      </c>
      <c r="H4" s="17"/>
      <c r="I4" s="11">
        <f t="shared" si="1"/>
        <v>0</v>
      </c>
      <c r="J4" s="14"/>
      <c r="K4" s="14">
        <v>1</v>
      </c>
      <c r="L4" s="14"/>
      <c r="M4" s="14"/>
      <c r="N4" s="14"/>
      <c r="O4" s="14"/>
      <c r="P4" s="14" t="s">
        <v>130</v>
      </c>
      <c r="Q4" s="14" t="s">
        <v>162</v>
      </c>
    </row>
    <row r="5" spans="1:17" ht="15" customHeight="1" x14ac:dyDescent="0.2">
      <c r="A5" s="7">
        <v>4</v>
      </c>
      <c r="B5" s="8">
        <v>1</v>
      </c>
      <c r="C5" s="9" t="s">
        <v>52</v>
      </c>
      <c r="D5" s="9" t="s">
        <v>98</v>
      </c>
      <c r="E5" s="9" t="s">
        <v>53</v>
      </c>
      <c r="F5" s="9" t="s">
        <v>51</v>
      </c>
      <c r="G5" s="7">
        <f t="shared" si="0"/>
        <v>200</v>
      </c>
      <c r="H5" s="10">
        <v>0.1772</v>
      </c>
      <c r="I5" s="11">
        <f t="shared" si="1"/>
        <v>0.1772</v>
      </c>
      <c r="J5" s="7">
        <v>8658</v>
      </c>
      <c r="K5" s="7">
        <v>1</v>
      </c>
      <c r="L5" s="7" t="s">
        <v>134</v>
      </c>
      <c r="M5" s="7" t="s">
        <v>98</v>
      </c>
      <c r="N5" s="7" t="s">
        <v>139</v>
      </c>
      <c r="O5" s="7" t="s">
        <v>140</v>
      </c>
      <c r="P5" s="7"/>
      <c r="Q5" s="7"/>
    </row>
    <row r="6" spans="1:17" ht="15" customHeight="1" x14ac:dyDescent="0.2">
      <c r="A6" s="14">
        <v>5</v>
      </c>
      <c r="B6" s="15">
        <v>0</v>
      </c>
      <c r="C6" s="16" t="s">
        <v>83</v>
      </c>
      <c r="D6" s="16" t="s">
        <v>99</v>
      </c>
      <c r="E6" s="16" t="s">
        <v>84</v>
      </c>
      <c r="F6" s="16" t="s">
        <v>109</v>
      </c>
      <c r="G6" s="14">
        <f t="shared" si="0"/>
        <v>0</v>
      </c>
      <c r="H6" s="17"/>
      <c r="I6" s="11">
        <f t="shared" si="1"/>
        <v>0</v>
      </c>
      <c r="J6" s="14"/>
      <c r="K6" s="14">
        <v>1</v>
      </c>
      <c r="L6" s="14"/>
      <c r="M6" s="14"/>
      <c r="N6" s="14"/>
      <c r="O6" s="14"/>
      <c r="P6" s="14" t="s">
        <v>130</v>
      </c>
      <c r="Q6" s="14" t="s">
        <v>162</v>
      </c>
    </row>
    <row r="7" spans="1:17" ht="15" customHeight="1" x14ac:dyDescent="0.2">
      <c r="A7" s="24">
        <v>6</v>
      </c>
      <c r="B7" s="25">
        <v>1</v>
      </c>
      <c r="C7" s="26">
        <v>10</v>
      </c>
      <c r="D7" s="26" t="s">
        <v>100</v>
      </c>
      <c r="E7" s="26" t="s">
        <v>67</v>
      </c>
      <c r="F7" s="26" t="s">
        <v>66</v>
      </c>
      <c r="G7" s="24">
        <f t="shared" si="0"/>
        <v>200</v>
      </c>
      <c r="H7" s="27"/>
      <c r="I7" s="11">
        <f t="shared" si="1"/>
        <v>0</v>
      </c>
      <c r="J7" s="24">
        <v>140573</v>
      </c>
      <c r="K7" s="24">
        <v>1</v>
      </c>
      <c r="L7" s="24" t="s">
        <v>141</v>
      </c>
      <c r="M7" s="24" t="s">
        <v>100</v>
      </c>
      <c r="N7" s="24" t="s">
        <v>142</v>
      </c>
      <c r="O7" s="24" t="s">
        <v>143</v>
      </c>
      <c r="P7" s="19" t="s">
        <v>144</v>
      </c>
      <c r="Q7" s="24" t="s">
        <v>162</v>
      </c>
    </row>
    <row r="8" spans="1:17" ht="15" customHeight="1" x14ac:dyDescent="0.2">
      <c r="A8" s="24">
        <v>7</v>
      </c>
      <c r="B8" s="25">
        <v>2</v>
      </c>
      <c r="C8" s="26" t="s">
        <v>70</v>
      </c>
      <c r="D8" s="26" t="s">
        <v>101</v>
      </c>
      <c r="E8" s="26" t="s">
        <v>67</v>
      </c>
      <c r="F8" s="26" t="s">
        <v>102</v>
      </c>
      <c r="G8" s="24">
        <f t="shared" si="0"/>
        <v>400</v>
      </c>
      <c r="H8" s="27"/>
      <c r="I8" s="11">
        <f t="shared" si="1"/>
        <v>0</v>
      </c>
      <c r="J8" s="24">
        <v>1896080</v>
      </c>
      <c r="K8" s="24">
        <v>1</v>
      </c>
      <c r="L8" s="24" t="s">
        <v>141</v>
      </c>
      <c r="M8" s="24" t="s">
        <v>101</v>
      </c>
      <c r="N8" s="24" t="s">
        <v>142</v>
      </c>
      <c r="O8" s="24" t="s">
        <v>145</v>
      </c>
      <c r="P8" s="19" t="s">
        <v>146</v>
      </c>
      <c r="Q8" s="24" t="s">
        <v>162</v>
      </c>
    </row>
    <row r="9" spans="1:17" ht="15" customHeight="1" x14ac:dyDescent="0.2">
      <c r="A9" s="24">
        <v>8</v>
      </c>
      <c r="B9" s="25">
        <v>1</v>
      </c>
      <c r="C9" s="26">
        <v>100</v>
      </c>
      <c r="D9" s="26" t="s">
        <v>103</v>
      </c>
      <c r="E9" s="26" t="s">
        <v>67</v>
      </c>
      <c r="F9" s="26" t="s">
        <v>76</v>
      </c>
      <c r="G9" s="24">
        <f t="shared" si="0"/>
        <v>200</v>
      </c>
      <c r="H9" s="27"/>
      <c r="I9" s="11">
        <f t="shared" si="1"/>
        <v>0</v>
      </c>
      <c r="J9" s="24">
        <v>748284</v>
      </c>
      <c r="K9" s="24">
        <v>1</v>
      </c>
      <c r="L9" s="24" t="s">
        <v>141</v>
      </c>
      <c r="M9" s="24" t="s">
        <v>103</v>
      </c>
      <c r="N9" s="24" t="s">
        <v>142</v>
      </c>
      <c r="O9" s="24" t="s">
        <v>147</v>
      </c>
      <c r="P9" s="19" t="s">
        <v>148</v>
      </c>
      <c r="Q9" s="24" t="s">
        <v>162</v>
      </c>
    </row>
    <row r="10" spans="1:17" ht="15" customHeight="1" x14ac:dyDescent="0.2">
      <c r="A10" s="20">
        <v>9</v>
      </c>
      <c r="B10" s="21">
        <v>3</v>
      </c>
      <c r="C10" s="22" t="s">
        <v>11</v>
      </c>
      <c r="D10" s="22" t="s">
        <v>104</v>
      </c>
      <c r="E10" s="22" t="s">
        <v>7</v>
      </c>
      <c r="F10" s="22" t="s">
        <v>133</v>
      </c>
      <c r="G10" s="20">
        <f t="shared" si="0"/>
        <v>600</v>
      </c>
      <c r="H10" s="23">
        <v>9.2999999999999992E-3</v>
      </c>
      <c r="I10" s="11">
        <f t="shared" si="1"/>
        <v>2.7899999999999998E-2</v>
      </c>
      <c r="J10" s="20">
        <v>13229018</v>
      </c>
      <c r="K10" s="20">
        <v>1</v>
      </c>
      <c r="L10" s="20" t="s">
        <v>134</v>
      </c>
      <c r="M10" s="20" t="s">
        <v>149</v>
      </c>
      <c r="N10" s="20" t="s">
        <v>150</v>
      </c>
      <c r="O10" s="20" t="s">
        <v>151</v>
      </c>
      <c r="P10" s="20" t="s">
        <v>152</v>
      </c>
      <c r="Q10" s="24" t="s">
        <v>162</v>
      </c>
    </row>
    <row r="11" spans="1:17" ht="15" customHeight="1" x14ac:dyDescent="0.2">
      <c r="A11" s="18" t="s">
        <v>131</v>
      </c>
      <c r="B11" s="15">
        <v>1</v>
      </c>
      <c r="C11" s="16" t="s">
        <v>11</v>
      </c>
      <c r="D11" s="16" t="s">
        <v>104</v>
      </c>
      <c r="E11" s="16" t="s">
        <v>7</v>
      </c>
      <c r="F11" s="16" t="s">
        <v>132</v>
      </c>
      <c r="G11" s="14">
        <f t="shared" si="0"/>
        <v>200</v>
      </c>
      <c r="H11" s="17"/>
      <c r="I11" s="11">
        <f t="shared" si="1"/>
        <v>0</v>
      </c>
      <c r="J11" s="14"/>
      <c r="K11" s="14"/>
      <c r="L11" s="14"/>
      <c r="M11" s="14"/>
      <c r="N11" s="14"/>
      <c r="O11" s="14"/>
      <c r="P11" s="14" t="s">
        <v>130</v>
      </c>
      <c r="Q11" s="14" t="s">
        <v>162</v>
      </c>
    </row>
    <row r="12" spans="1:17" ht="15" customHeight="1" x14ac:dyDescent="0.2">
      <c r="A12" s="7">
        <v>10</v>
      </c>
      <c r="B12" s="8">
        <v>1</v>
      </c>
      <c r="C12" s="9" t="s">
        <v>48</v>
      </c>
      <c r="D12" s="9" t="s">
        <v>105</v>
      </c>
      <c r="E12" s="9" t="s">
        <v>49</v>
      </c>
      <c r="F12" s="9" t="s">
        <v>47</v>
      </c>
      <c r="G12" s="7">
        <f t="shared" si="0"/>
        <v>200</v>
      </c>
      <c r="H12" s="10">
        <v>0.48299999999999998</v>
      </c>
      <c r="I12" s="11">
        <f t="shared" si="1"/>
        <v>0.48299999999999998</v>
      </c>
      <c r="J12" s="7">
        <v>2296</v>
      </c>
      <c r="K12" s="7">
        <v>1</v>
      </c>
      <c r="L12" s="7" t="s">
        <v>134</v>
      </c>
      <c r="M12" s="7" t="s">
        <v>105</v>
      </c>
      <c r="N12" s="7" t="s">
        <v>153</v>
      </c>
      <c r="O12" s="7" t="s">
        <v>154</v>
      </c>
      <c r="P12" s="7"/>
      <c r="Q12" s="7"/>
    </row>
    <row r="13" spans="1:17" ht="15" customHeight="1" x14ac:dyDescent="0.2">
      <c r="A13" s="14">
        <v>11</v>
      </c>
      <c r="B13" s="15">
        <v>0</v>
      </c>
      <c r="C13" s="16" t="s">
        <v>6</v>
      </c>
      <c r="D13" s="16" t="s">
        <v>106</v>
      </c>
      <c r="E13" s="16" t="s">
        <v>7</v>
      </c>
      <c r="F13" s="16" t="s">
        <v>5</v>
      </c>
      <c r="G13" s="14">
        <f t="shared" si="0"/>
        <v>0</v>
      </c>
      <c r="H13" s="17"/>
      <c r="I13" s="11">
        <f t="shared" si="1"/>
        <v>0</v>
      </c>
      <c r="J13" s="14"/>
      <c r="K13" s="14">
        <v>1</v>
      </c>
      <c r="L13" s="14"/>
      <c r="M13" s="14"/>
      <c r="N13" s="14"/>
      <c r="O13" s="14"/>
      <c r="P13" s="14" t="s">
        <v>130</v>
      </c>
      <c r="Q13" s="14" t="s">
        <v>162</v>
      </c>
    </row>
    <row r="14" spans="1:17" ht="15" customHeight="1" x14ac:dyDescent="0.2">
      <c r="A14" s="14">
        <v>12</v>
      </c>
      <c r="B14" s="15">
        <v>0</v>
      </c>
      <c r="C14" s="16" t="s">
        <v>56</v>
      </c>
      <c r="D14" s="16" t="s">
        <v>106</v>
      </c>
      <c r="E14" s="16" t="s">
        <v>57</v>
      </c>
      <c r="F14" s="16" t="s">
        <v>111</v>
      </c>
      <c r="G14" s="14">
        <f t="shared" si="0"/>
        <v>0</v>
      </c>
      <c r="H14" s="17"/>
      <c r="I14" s="11">
        <f t="shared" si="1"/>
        <v>0</v>
      </c>
      <c r="J14" s="14"/>
      <c r="K14" s="14">
        <v>1</v>
      </c>
      <c r="L14" s="14"/>
      <c r="M14" s="14"/>
      <c r="N14" s="14"/>
      <c r="O14" s="14"/>
      <c r="P14" s="14" t="s">
        <v>130</v>
      </c>
      <c r="Q14" s="14" t="s">
        <v>162</v>
      </c>
    </row>
    <row r="15" spans="1:17" ht="15" customHeight="1" x14ac:dyDescent="0.2">
      <c r="A15" s="20">
        <v>13</v>
      </c>
      <c r="B15" s="21">
        <v>1</v>
      </c>
      <c r="C15" s="22" t="s">
        <v>40</v>
      </c>
      <c r="D15" s="22" t="s">
        <v>107</v>
      </c>
      <c r="E15" s="22" t="s">
        <v>41</v>
      </c>
      <c r="F15" s="22" t="s">
        <v>39</v>
      </c>
      <c r="G15" s="20">
        <f t="shared" si="0"/>
        <v>200</v>
      </c>
      <c r="H15" s="23">
        <v>3.0430000000000001</v>
      </c>
      <c r="I15" s="11">
        <f t="shared" si="1"/>
        <v>3.0430000000000001</v>
      </c>
      <c r="J15" s="20">
        <v>958</v>
      </c>
      <c r="K15" s="20">
        <v>1</v>
      </c>
      <c r="L15" s="20" t="s">
        <v>155</v>
      </c>
      <c r="M15" s="20" t="s">
        <v>156</v>
      </c>
      <c r="N15" s="20" t="s">
        <v>157</v>
      </c>
      <c r="O15" s="20" t="s">
        <v>158</v>
      </c>
      <c r="P15" s="20" t="s">
        <v>159</v>
      </c>
      <c r="Q15" s="20" t="s">
        <v>162</v>
      </c>
    </row>
    <row r="16" spans="1:17" ht="15" customHeight="1" x14ac:dyDescent="0.2">
      <c r="A16" s="7">
        <v>14</v>
      </c>
      <c r="B16" s="8">
        <v>1</v>
      </c>
      <c r="C16" s="9" t="s">
        <v>63</v>
      </c>
      <c r="D16" s="9" t="s">
        <v>63</v>
      </c>
      <c r="E16" s="9" t="s">
        <v>64</v>
      </c>
      <c r="F16" s="9" t="s">
        <v>62</v>
      </c>
      <c r="G16" s="7">
        <f t="shared" si="0"/>
        <v>200</v>
      </c>
      <c r="H16" s="10">
        <v>0.30180000000000001</v>
      </c>
      <c r="I16" s="11">
        <f t="shared" si="1"/>
        <v>0.30180000000000001</v>
      </c>
      <c r="J16" s="7">
        <v>7699</v>
      </c>
      <c r="K16" s="7">
        <v>1</v>
      </c>
      <c r="L16" s="7" t="s">
        <v>134</v>
      </c>
      <c r="M16" s="7" t="s">
        <v>63</v>
      </c>
      <c r="N16" s="7" t="s">
        <v>160</v>
      </c>
      <c r="O16" s="7" t="s">
        <v>161</v>
      </c>
      <c r="P16" s="7"/>
      <c r="Q16" s="7"/>
    </row>
    <row r="17" spans="1:17" ht="15" customHeight="1" x14ac:dyDescent="0.2">
      <c r="A17" s="14">
        <v>15</v>
      </c>
      <c r="B17" s="15">
        <v>0</v>
      </c>
      <c r="C17" s="16" t="s">
        <v>44</v>
      </c>
      <c r="D17" s="16" t="s">
        <v>44</v>
      </c>
      <c r="E17" s="16" t="s">
        <v>45</v>
      </c>
      <c r="F17" s="16" t="s">
        <v>112</v>
      </c>
      <c r="G17" s="14">
        <f t="shared" si="0"/>
        <v>0</v>
      </c>
      <c r="H17" s="17"/>
      <c r="I17" s="11">
        <f t="shared" si="1"/>
        <v>0</v>
      </c>
      <c r="J17" s="14"/>
      <c r="K17" s="14">
        <v>1</v>
      </c>
      <c r="L17" s="14"/>
      <c r="M17" s="14"/>
      <c r="N17" s="14"/>
      <c r="O17" s="14"/>
      <c r="P17" s="14" t="s">
        <v>130</v>
      </c>
      <c r="Q17" s="14" t="s">
        <v>162</v>
      </c>
    </row>
    <row r="18" spans="1:17" ht="15" customHeight="1" x14ac:dyDescent="0.2">
      <c r="A18" s="14">
        <v>16</v>
      </c>
      <c r="B18" s="15">
        <v>0</v>
      </c>
      <c r="C18" s="16" t="s">
        <v>79</v>
      </c>
      <c r="D18" s="16" t="s">
        <v>99</v>
      </c>
      <c r="E18" s="16" t="s">
        <v>79</v>
      </c>
      <c r="F18" s="16" t="s">
        <v>113</v>
      </c>
      <c r="G18" s="14">
        <f t="shared" si="0"/>
        <v>0</v>
      </c>
      <c r="H18" s="17"/>
      <c r="I18" s="11">
        <f t="shared" si="1"/>
        <v>0</v>
      </c>
      <c r="J18" s="14"/>
      <c r="K18" s="14">
        <v>1</v>
      </c>
      <c r="L18" s="14"/>
      <c r="M18" s="14"/>
      <c r="N18" s="14"/>
      <c r="O18" s="14"/>
      <c r="P18" s="14" t="s">
        <v>130</v>
      </c>
      <c r="Q18" s="14" t="s">
        <v>162</v>
      </c>
    </row>
    <row r="19" spans="1:17" ht="15" customHeight="1" x14ac:dyDescent="0.2">
      <c r="G19" s="28" t="s">
        <v>126</v>
      </c>
      <c r="H19" s="28"/>
      <c r="I19" s="12">
        <f>SUM(I2:I18)</f>
        <v>4.2431000000000001</v>
      </c>
    </row>
    <row r="20" spans="1:17" ht="15" customHeight="1" x14ac:dyDescent="0.2">
      <c r="G20" s="29" t="s">
        <v>127</v>
      </c>
      <c r="H20" s="29"/>
      <c r="I20" s="12">
        <f>0.01*I19</f>
        <v>4.2431000000000003E-2</v>
      </c>
    </row>
    <row r="21" spans="1:17" ht="15" customHeight="1" x14ac:dyDescent="0.2">
      <c r="G21" s="30" t="s">
        <v>128</v>
      </c>
      <c r="H21" s="30"/>
      <c r="I21" s="12">
        <v>0</v>
      </c>
    </row>
    <row r="22" spans="1:17" ht="15" customHeight="1" x14ac:dyDescent="0.25">
      <c r="G22" s="31" t="s">
        <v>129</v>
      </c>
      <c r="H22" s="32"/>
      <c r="I22" s="13">
        <f>SUM(I19:I21)</f>
        <v>4.2855309999999998</v>
      </c>
    </row>
  </sheetData>
  <mergeCells count="4">
    <mergeCell ref="G19:H19"/>
    <mergeCell ref="G20:H20"/>
    <mergeCell ref="G21:H21"/>
    <mergeCell ref="G22:H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3</vt:i4>
      </vt:variant>
      <vt:variant>
        <vt:lpstr>Pomenované rozsahy</vt:lpstr>
      </vt:variant>
      <vt:variant>
        <vt:i4>3</vt:i4>
      </vt:variant>
    </vt:vector>
  </HeadingPairs>
  <TitlesOfParts>
    <vt:vector size="6" baseType="lpstr">
      <vt:lpstr>Assembly_BOM</vt:lpstr>
      <vt:lpstr>Purchase_BOM</vt:lpstr>
      <vt:lpstr>64310A1_AK</vt:lpstr>
      <vt:lpstr>Assembly_BOM!Partlist_coordinates</vt:lpstr>
      <vt:lpstr>'64310A1_AK'!Sensor_PCB_Electrochemical_ListByValues</vt:lpstr>
      <vt:lpstr>Purchase_BOM!Sensor_PCB_Electrochemical_ListByValues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2019-08-21T16:42:05Z</dcterms:modified>
</cp:coreProperties>
</file>