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tabRatio="760" firstSheet="3" activeTab="11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2" l="1"/>
  <c r="I68" i="22"/>
  <c r="H68" i="22"/>
  <c r="J67" i="22"/>
  <c r="I67" i="22"/>
  <c r="H67" i="22"/>
  <c r="J66" i="22"/>
  <c r="I66" i="22"/>
  <c r="H66" i="22"/>
  <c r="J65" i="22"/>
  <c r="I65" i="22"/>
  <c r="H65" i="22"/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<sst xmlns="http://schemas.openxmlformats.org/spreadsheetml/2006/main" count="1860" uniqueCount="781">
  <si>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</si>
  <si>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</si>
  <si>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</si>
  <si>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</si>
  <si>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</si>
  <si>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</si>
  <si>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</si>
  <si>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</si>
  <si>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</si>
  <si>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</si>
  <si>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</si>
  <si>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</si>
  <si>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</si>
  <si>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</si>
  <si>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</si>
  <si>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</si>
  <si>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</si>
  <si>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</si>
  <si>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</si>
  <si>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</si>
  <si>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</si>
  <si>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</si>
  <si>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</si>
  <si>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</si>
  <si>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</si>
  <si>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</si>
  <si>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</si>
  <si>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</si>
  <si>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</si>
  <si>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</si>
  <si>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</si>
  <si>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</si>
  <si>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</si>
  <si>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</si>
  <si>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</si>
  <si>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</si>
  <si>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</si>
  <si>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</si>
  <si>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</si>
  <si>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</si>
  <si>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</si>
  <si>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</si>
  <si>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</si>
  <si>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</si>
  <si>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</si>
  <si>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</si>
  <si>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</si>
  <si>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</si>
  <si>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</si>
  <si>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</si>
  <si>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</si>
  <si>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</si>
  <si>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</si>
  <si>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</si>
  <si>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</si>
  <si>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</si>
  <si>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</si>
  <si>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</si>
  <si>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</si>
  <si>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</si>
  <si>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</si>
  <si>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</si>
  <si>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</si>
  <si>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</si>
  <si>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</si>
  <si>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</si>
  <si>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</si>
  <si>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</si>
  <si>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</si>
  <si>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</si>
  <si>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</si>
  <si>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</si>
  <si>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</si>
  <si>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</si>
  <si>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</si>
  <si>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</si>
  <si>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</si>
  <si>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</si>
  <si>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</si>
  <si>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</si>
  <si>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</si>
  <si>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</si>
  <si>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</si>
  <si>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</si>
  <si>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</si>
  <si>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</si>
  <si>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</si>
  <si>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</si>
  <si>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</si>
  <si>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</si>
  <si>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</si>
  <si>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</si>
  <si>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</si>
  <si>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</si>
  <si>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</si>
  <si>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</si>
  <si>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</si>
  <si>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</si>
  <si>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</si>
  <si>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</si>
  <si>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</si>
  <si>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</si>
  <si>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</si>
  <si>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</si>
  <si>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</si>
  <si>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</si>
  <si>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</si>
  <si>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</si>
  <si>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</si>
  <si>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</si>
  <si>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</si>
  <si>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</si>
  <si>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</si>
  <si>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</si>
  <si>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</si>
  <si>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</si>
  <si>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</si>
  <si>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</si>
  <si>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</si>
  <si>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</si>
  <si>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</si>
  <si>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</si>
  <si>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</si>
  <si>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</si>
  <si>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</si>
  <si>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</si>
  <si>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</si>
  <si>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</si>
  <si>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</si>
  <si>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</si>
  <si>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</si>
  <si>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</si>
  <si>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</si>
  <si>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</si>
  <si>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</si>
  <si>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</si>
  <si>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</si>
  <si>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</si>
  <si>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</si>
  <si>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</si>
  <si>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</si>
  <si>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</si>
  <si>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</si>
  <si>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</si>
  <si>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</si>
  <si>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</si>
  <si>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</si>
  <si>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</si>
  <si>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</si>
  <si>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</si>
  <si>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</si>
  <si>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</si>
  <si>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</si>
  <si>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</si>
  <si>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</si>
  <si>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</si>
  <si>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</si>
  <si>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</si>
  <si>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</si>
  <si>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</si>
  <si>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</si>
  <si>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</si>
  <si>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</si>
  <si>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</si>
  <si>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</si>
  <si>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</si>
  <si>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</si>
  <si>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</si>
  <si>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</si>
  <si>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</si>
  <si>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</si>
  <si>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</si>
  <si>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</si>
  <si>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</si>
  <si>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</si>
  <si>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</si>
  <si>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</si>
  <si>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</si>
  <si>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</si>
  <si>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</si>
  <si>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</si>
  <si>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</si>
  <si>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</si>
  <si>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</si>
  <si>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</si>
  <si>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</si>
  <si>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</si>
  <si>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</si>
  <si>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</si>
  <si>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</si>
  <si>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</si>
  <si>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</si>
  <si>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</si>
  <si>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</si>
  <si>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</si>
  <si>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</si>
  <si>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</si>
  <si>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</si>
  <si>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</si>
  <si>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</si>
  <si>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</si>
  <si>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</si>
  <si>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</si>
  <si>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</si>
  <si>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</si>
  <si>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</si>
  <si>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</si>
  <si>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</si>
  <si>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</si>
  <si>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</si>
  <si>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</si>
  <si>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</si>
  <si>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</si>
  <si>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</si>
  <si>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</si>
  <si>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</si>
  <si>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</si>
  <si>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</si>
  <si>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</si>
  <si>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</si>
  <si>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</si>
  <si>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</si>
  <si>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</si>
  <si>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</si>
  <si>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</si>
  <si>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</si>
  <si>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</si>
  <si>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</si>
  <si>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</si>
  <si>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</si>
  <si>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</si>
  <si>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</si>
  <si>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</si>
  <si>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</si>
  <si>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</si>
  <si>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</si>
  <si>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</si>
  <si>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</si>
  <si>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</si>
  <si>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</si>
  <si>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</si>
  <si>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</si>
  <si>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</si>
  <si>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</si>
  <si>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</si>
  <si>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</si>
  <si>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</si>
  <si>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</si>
  <si>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</si>
  <si>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</si>
  <si>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</si>
  <si>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</si>
  <si>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</si>
  <si>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</si>
  <si>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</si>
  <si>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</si>
  <si>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</si>
  <si>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</si>
  <si>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</si>
  <si>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</si>
  <si>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</si>
  <si>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</si>
  <si>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</si>
  <si>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</si>
  <si>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</si>
  <si>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</si>
  <si>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</si>
  <si>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</si>
  <si>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</si>
  <si>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</si>
  <si>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</si>
  <si>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</si>
  <si>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</si>
  <si>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</si>
  <si>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</si>
  <si>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</si>
  <si>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</si>
  <si>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</si>
  <si>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</si>
  <si>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</si>
  <si>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</si>
  <si>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</si>
  <si>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</si>
  <si>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</si>
  <si>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</si>
  <si>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</si>
  <si>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</si>
  <si>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</si>
  <si>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</si>
  <si>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</si>
  <si>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</si>
  <si>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</si>
  <si>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</si>
  <si>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</si>
  <si>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</si>
  <si>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</si>
  <si>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</si>
  <si>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</si>
  <si>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</si>
  <si>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</si>
  <si>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</si>
  <si>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</si>
  <si>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</si>
  <si>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</si>
  <si>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</si>
  <si>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</si>
  <si>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</si>
  <si>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</si>
  <si>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</si>
  <si>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</si>
  <si>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</si>
  <si>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</si>
  <si>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</si>
  <si>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</si>
  <si>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</si>
  <si>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</si>
  <si>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</si>
  <si>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</si>
  <si>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</si>
  <si>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</si>
  <si>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</si>
  <si>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</si>
  <si>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</si>
  <si>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</si>
  <si>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</si>
  <si>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</si>
  <si>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</si>
  <si>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</si>
  <si>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</si>
  <si>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</si>
  <si>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</si>
  <si>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</si>
  <si>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</si>
  <si>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</si>
  <si>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</si>
  <si>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</si>
  <si>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</si>
  <si>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</si>
  <si>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</si>
  <si>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</si>
  <si>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</si>
  <si>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</si>
  <si>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</si>
  <si>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</si>
  <si>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</si>
  <si>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</si>
  <si>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</si>
  <si>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</si>
  <si>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</si>
  <si>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</si>
  <si>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</si>
  <si>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</si>
  <si>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</si>
  <si>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</si>
  <si>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</si>
  <si>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</si>
  <si>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</si>
  <si>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</si>
  <si>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</si>
  <si>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</si>
  <si>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</si>
  <si>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</si>
  <si>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</si>
  <si>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</si>
  <si>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</si>
  <si>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</si>
  <si>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</si>
  <si>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</si>
  <si>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</si>
  <si>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</si>
  <si>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</si>
  <si>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</si>
  <si>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</si>
  <si>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</si>
  <si>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</si>
  <si>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</si>
  <si>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</si>
  <si>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</si>
  <si>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</si>
  <si>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</si>
  <si>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</si>
  <si>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</si>
  <si>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</si>
  <si>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</si>
  <si>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</si>
  <si>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</si>
  <si>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</si>
  <si>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</si>
  <si>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</si>
  <si>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</si>
  <si>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</si>
  <si>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</si>
  <si>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</si>
  <si>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</si>
  <si>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</si>
  <si>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</si>
  <si>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</si>
  <si>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</si>
  <si>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</si>
  <si>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</si>
  <si>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</si>
  <si>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</si>
  <si>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</si>
  <si>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</si>
  <si>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</si>
  <si>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</si>
  <si>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</si>
  <si>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</si>
  <si>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</si>
  <si>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</si>
  <si>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</si>
  <si>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</si>
  <si>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</si>
  <si>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</si>
  <si>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</si>
  <si>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</si>
  <si>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</si>
  <si>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</si>
  <si>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</si>
  <si>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</si>
  <si>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</si>
  <si>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</si>
  <si>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</si>
  <si>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</si>
  <si>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</si>
  <si>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</si>
  <si>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</si>
  <si>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</si>
  <si>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</si>
  <si>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</si>
  <si>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</si>
  <si>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</si>
  <si>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</si>
  <si>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</si>
  <si>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</si>
  <si>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</si>
  <si>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</si>
  <si>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</si>
  <si>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</si>
  <si>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</si>
  <si>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</si>
  <si>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</si>
  <si>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</si>
  <si>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</si>
  <si>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</si>
  <si>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</si>
  <si>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</si>
  <si>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</si>
  <si>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</si>
  <si>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</si>
  <si>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</si>
  <si>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</si>
  <si>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</si>
  <si>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</si>
  <si>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</si>
  <si>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</si>
  <si>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</si>
  <si>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</si>
  <si>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</si>
  <si>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</si>
  <si>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</si>
  <si>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</si>
  <si>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</si>
  <si>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</si>
  <si>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</si>
  <si>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</si>
  <si>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</si>
  <si>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</si>
  <si>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</si>
  <si>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</si>
  <si>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</si>
  <si>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</si>
  <si>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</si>
  <si>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</si>
  <si>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</si>
  <si>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</si>
  <si>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</si>
  <si>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</si>
  <si>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</si>
  <si>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</si>
  <si>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</si>
  <si>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</si>
  <si>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</si>
  <si>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</si>
  <si>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</si>
  <si>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</si>
  <si>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</si>
  <si>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</si>
  <si>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</si>
  <si>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</si>
  <si>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</si>
  <si>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</si>
  <si>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</si>
  <si>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</si>
  <si>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</si>
  <si>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</si>
  <si>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</si>
  <si>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</si>
  <si>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</si>
  <si>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</si>
  <si>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</si>
  <si>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</si>
  <si>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</si>
  <si>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</si>
  <si>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</si>
  <si>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</si>
  <si>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</si>
  <si>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</si>
  <si>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</si>
  <si>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</si>
  <si>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</si>
  <si>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</si>
  <si>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</si>
  <si>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</si>
  <si>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</si>
  <si>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</si>
  <si>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</si>
  <si>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</si>
  <si>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</si>
  <si>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</si>
  <si>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</si>
  <si>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</si>
  <si>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</si>
  <si>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</si>
  <si>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</si>
  <si>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</si>
  <si>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</si>
  <si>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</si>
  <si>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</si>
  <si>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</si>
  <si>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</si>
  <si>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</si>
  <si>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</si>
  <si>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</si>
  <si>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</si>
  <si>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</si>
  <si>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</si>
  <si>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</si>
  <si>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</si>
  <si>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</si>
  <si>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</si>
  <si>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</si>
  <si>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</si>
  <si>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</si>
  <si>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</si>
  <si>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</si>
  <si>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</si>
  <si>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</si>
  <si>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</si>
  <si>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</si>
  <si>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</si>
  <si>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</si>
  <si>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</si>
  <si>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</si>
  <si>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</si>
  <si>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</si>
  <si>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</si>
  <si>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</si>
  <si>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</si>
  <si>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</si>
  <si>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</si>
  <si>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</si>
  <si>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</si>
  <si>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</si>
  <si>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</si>
  <si>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</si>
  <si>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</si>
  <si>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</si>
  <si>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</si>
  <si>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</si>
  <si>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</si>
  <si>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</si>
  <si>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</si>
  <si>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1 to 4s, measurement will start on button release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</si>
  <si>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</si>
  <si>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</si>
  <si>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</si>
  <si>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</si>
  <si>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</si>
  <si>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</si>
  <si>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</si>
  <si>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</si>
  <si>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</si>
  <si>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</si>
  <si>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</si>
  <si>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</si>
  <si>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</si>
  <si>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</si>
  <si>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</si>
  <si>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</si>
  <si>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</si>
  <si>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</si>
  <si>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</si>
  <si>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</si>
  <si>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</si>
  <si>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</si>
  <si>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</si>
  <si>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</si>
  <si>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</si>
  <si>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</si>
  <si>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</si>
  <si>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</si>
  <si>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</si>
  <si>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</si>
  <si>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</si>
  <si>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</si>
  <si>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</si>
  <si>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</si>
  <si>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</si>
  <si>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</si>
  <si>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</si>
  <si>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</si>
  <si>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</si>
  <si>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</si>
  <si>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</si>
  <si>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</si>
  <si>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</si>
  <si>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</si>
  <si>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</si>
  <si>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</si>
  <si>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</si>
  <si>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</si>
  <si>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</si>
  <si>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</si>
  <si>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</si>
  <si>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</si>
  <si>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</si>
  <si>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</si>
  <si>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</si>
  <si>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</si>
  <si>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</si>
  <si>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</si>
  <si>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</si>
  <si>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</si>
  <si>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</si>
  <si>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</si>
  <si>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</si>
  <si>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</si>
  <si>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</si>
  <si>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</si>
  <si>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</si>
  <si>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</si>
  <si>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</si>
  <si>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</si>
  <si>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</si>
  <si>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</si>
  <si>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</si>
  <si>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</si>
  <si>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</si>
  <si>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</si>
  <si>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</si>
  <si>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</si>
  <si>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</si>
  <si>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</si>
  <si>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</si>
  <si>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</si>
  <si>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</si>
  <si>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</si>
  <si>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</si>
  <si>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</si>
  <si>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</si>
  <si>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</si>
  <si>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</si>
  <si>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</si>
  <si>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</si>
  <si>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</si>
  <si>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</si>
  <si>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</si>
  <si>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</si>
  <si>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</si>
  <si>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</si>
  <si>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</si>
  <si>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</si>
  <si>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</si>
  <si>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</si>
  <si>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</si>
  <si>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</si>
  <si>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</si>
  <si>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</si>
  <si>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</si>
  <si>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</si>
  <si>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</si>
  <si>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</si>
  <si>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</si>
  <si>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</si>
  <si>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</si>
  <si>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</si>
  <si>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</si>
  <si>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</si>
  <si>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</si>
  <si>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</si>
  <si>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</si>
  <si>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</si>
  <si>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</si>
  <si>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</si>
  <si>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</si>
  <si>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</si>
  <si>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</si>
  <si>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</si>
  <si>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</si>
  <si>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</si>
  <si>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</si>
  <si>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</si>
  <si>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</si>
  <si>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</si>
  <si>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</si>
  <si>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</si>
  <si>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</si>
  <si>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</si>
  <si>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</si>
  <si>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</si>
  <si>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</si>
  <si>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</si>
  <si>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</si>
  <si>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</si>
  <si>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</si>
  <si>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</si>
  <si>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</si>
  <si>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</si>
  <si>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</si>
  <si>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</si>
  <si>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</si>
  <si>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</si>
  <si>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</si>
  <si>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</si>
  <si>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</si>
  <si>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</si>
  <si>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</si>
  <si>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</si>
  <si>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</si>
  <si>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</si>
  <si>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</si>
  <si>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</si>
  <si>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</si>
  <si>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</si>
  <si>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</si>
  <si>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</si>
  <si>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</si>
  <si>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</si>
  <si>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</si>
  <si>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</si>
  <si>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</si>
  <si>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</si>
  <si>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</si>
  <si>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</si>
  <si>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</si>
  <si>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</si>
  <si>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</si>
  <si>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</si>
  <si>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</si>
  <si>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</si>
  <si>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</si>
  <si>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</si>
  <si>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</si>
  <si>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</si>
  <si>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</si>
  <si>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</si>
  <si>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</si>
  <si>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</si>
  <si>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</si>
  <si>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</si>
  <si>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</si>
  <si>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</si>
  <si>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</si>
  <si>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</si>
  <si>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</si>
  <si>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</si>
  <si>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</si>
  <si>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</si>
  <si>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</si>
  <si>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</si>
  <si>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</si>
  <si>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</si>
  <si>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</si>
  <si>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</si>
  <si>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</si>
  <si>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</si>
  <si>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</si>
  <si>
    <t>0x00</t>
  </si>
  <si>
    <t>0x03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</si>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</sst>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4312"/>
        <c:axId val="204875096"/>
      </c:scatterChart>
      <c:valAx>
        <c:axId val="204874312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5096"/>
        <c:crosses val="autoZero"/>
        <c:crossBetween val="midCat"/>
      </c:valAx>
      <c:valAx>
        <c:axId val="204875096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12" sqref="B12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555</v>
      </c>
      <c r="C11" s="15"/>
    </row>
    <row r="12" spans="2:3" ht="21" x14ac:dyDescent="0.35">
      <c r="B12" s="55" t="s">
        <v>536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518</v>
      </c>
      <c r="M2" s="76"/>
    </row>
    <row r="3" spans="2:13" ht="44.25" customHeight="1" thickBot="1" x14ac:dyDescent="0.4">
      <c r="B3" s="90" t="s">
        <v>402</v>
      </c>
      <c r="D3" t="s">
        <v>516</v>
      </c>
      <c r="I3" s="136" t="s">
        <v>571</v>
      </c>
      <c r="L3" t="s">
        <v>519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517</v>
      </c>
      <c r="F4" s="108" t="s">
        <v>405</v>
      </c>
      <c r="G4" s="108" t="s">
        <v>406</v>
      </c>
      <c r="H4" s="109" t="s">
        <v>243</v>
      </c>
      <c r="I4" s="133" t="s">
        <v>570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568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568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568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568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568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568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568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568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568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568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568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568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568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568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568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568</v>
      </c>
      <c r="L20" s="113" t="s">
        <v>495</v>
      </c>
      <c r="M20" s="29" t="s">
        <v>496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568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568</v>
      </c>
      <c r="L22" s="114" t="s">
        <v>497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568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568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568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568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568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568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568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568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568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568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568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568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568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568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568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568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568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568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568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568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568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568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568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568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568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568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568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568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568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568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568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568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568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568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568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568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568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568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568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568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568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568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568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568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568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568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568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568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568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568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568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568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568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568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568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568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568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568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568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568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568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568</v>
      </c>
    </row>
    <row r="85" spans="2:9" x14ac:dyDescent="0.25">
      <c r="B85" s="118" t="s">
        <v>513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568</v>
      </c>
    </row>
    <row r="86" spans="2:9" x14ac:dyDescent="0.25">
      <c r="B86" s="115" t="s">
        <v>514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568</v>
      </c>
    </row>
    <row r="87" spans="2:9" x14ac:dyDescent="0.25">
      <c r="B87" s="115" t="s">
        <v>515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568</v>
      </c>
    </row>
    <row r="88" spans="2:9" x14ac:dyDescent="0.25">
      <c r="B88" s="115" t="s">
        <v>520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568</v>
      </c>
    </row>
    <row r="89" spans="2:9" x14ac:dyDescent="0.25">
      <c r="B89" s="115" t="s">
        <v>521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568</v>
      </c>
    </row>
    <row r="90" spans="2:9" x14ac:dyDescent="0.25">
      <c r="B90" s="115" t="s">
        <v>522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568</v>
      </c>
    </row>
    <row r="91" spans="2:9" x14ac:dyDescent="0.25">
      <c r="B91" s="115" t="s">
        <v>523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568</v>
      </c>
    </row>
    <row r="92" spans="2:9" ht="15.75" thickBot="1" x14ac:dyDescent="0.3">
      <c r="B92" s="121" t="s">
        <v>524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568</v>
      </c>
    </row>
    <row r="93" spans="2:9" x14ac:dyDescent="0.25">
      <c r="B93" s="118" t="s">
        <v>525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568</v>
      </c>
    </row>
    <row r="94" spans="2:9" x14ac:dyDescent="0.25">
      <c r="B94" s="115" t="s">
        <v>526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568</v>
      </c>
    </row>
    <row r="95" spans="2:9" x14ac:dyDescent="0.25">
      <c r="B95" s="115" t="s">
        <v>527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568</v>
      </c>
    </row>
    <row r="96" spans="2:9" x14ac:dyDescent="0.25">
      <c r="B96" s="115" t="s">
        <v>528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568</v>
      </c>
    </row>
    <row r="97" spans="2:9" x14ac:dyDescent="0.25">
      <c r="B97" s="115" t="s">
        <v>529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568</v>
      </c>
    </row>
    <row r="98" spans="2:9" x14ac:dyDescent="0.25">
      <c r="B98" s="115" t="s">
        <v>530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568</v>
      </c>
    </row>
    <row r="99" spans="2:9" x14ac:dyDescent="0.25">
      <c r="B99" s="115" t="s">
        <v>531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568</v>
      </c>
    </row>
    <row r="100" spans="2:9" ht="15.75" thickBot="1" x14ac:dyDescent="0.3">
      <c r="B100" s="121" t="s">
        <v>532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568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533</v>
      </c>
      <c r="I101" s="134"/>
    </row>
    <row r="102" spans="2:9" x14ac:dyDescent="0.25">
      <c r="B102" s="123" t="s">
        <v>509</v>
      </c>
      <c r="C102" s="28">
        <f t="shared" ref="C102:C108" si="5">HEX2DEC(B102)</f>
        <v>240</v>
      </c>
      <c r="D102" s="125" t="s">
        <v>485</v>
      </c>
      <c r="E102" s="125"/>
      <c r="F102" s="119" t="s">
        <v>491</v>
      </c>
      <c r="G102" s="119" t="s">
        <v>489</v>
      </c>
      <c r="H102" s="29" t="s">
        <v>490</v>
      </c>
      <c r="I102" s="135" t="s">
        <v>569</v>
      </c>
    </row>
    <row r="103" spans="2:9" x14ac:dyDescent="0.25">
      <c r="B103" s="110" t="s">
        <v>510</v>
      </c>
      <c r="C103" s="31">
        <f t="shared" si="5"/>
        <v>241</v>
      </c>
      <c r="D103" s="87" t="s">
        <v>486</v>
      </c>
      <c r="E103" s="87"/>
      <c r="F103" s="10" t="s">
        <v>492</v>
      </c>
      <c r="G103" s="10" t="s">
        <v>489</v>
      </c>
      <c r="H103" s="32" t="s">
        <v>490</v>
      </c>
      <c r="I103" s="135" t="s">
        <v>569</v>
      </c>
    </row>
    <row r="104" spans="2:9" x14ac:dyDescent="0.25">
      <c r="B104" s="110" t="s">
        <v>511</v>
      </c>
      <c r="C104" s="31">
        <f t="shared" si="5"/>
        <v>242</v>
      </c>
      <c r="D104" s="87" t="s">
        <v>487</v>
      </c>
      <c r="E104" s="87"/>
      <c r="F104" s="10" t="s">
        <v>494</v>
      </c>
      <c r="G104" s="10" t="s">
        <v>489</v>
      </c>
      <c r="H104" s="32" t="s">
        <v>490</v>
      </c>
      <c r="I104" s="135" t="s">
        <v>569</v>
      </c>
    </row>
    <row r="105" spans="2:9" ht="15.75" thickBot="1" x14ac:dyDescent="0.3">
      <c r="B105" s="116" t="s">
        <v>512</v>
      </c>
      <c r="C105" s="35">
        <f t="shared" si="5"/>
        <v>243</v>
      </c>
      <c r="D105" s="126" t="s">
        <v>488</v>
      </c>
      <c r="E105" s="126"/>
      <c r="F105" s="122" t="s">
        <v>493</v>
      </c>
      <c r="G105" s="122" t="s">
        <v>489</v>
      </c>
      <c r="H105" s="36" t="s">
        <v>490</v>
      </c>
      <c r="I105" s="135" t="s">
        <v>569</v>
      </c>
    </row>
    <row r="106" spans="2:9" x14ac:dyDescent="0.25">
      <c r="B106" s="123" t="s">
        <v>508</v>
      </c>
      <c r="C106" s="28">
        <f t="shared" si="5"/>
        <v>253</v>
      </c>
      <c r="D106" s="125" t="s">
        <v>498</v>
      </c>
      <c r="E106" s="125"/>
      <c r="F106" s="119" t="s">
        <v>504</v>
      </c>
      <c r="G106" s="119" t="s">
        <v>501</v>
      </c>
      <c r="H106" s="29" t="s">
        <v>500</v>
      </c>
      <c r="I106" s="135" t="s">
        <v>569</v>
      </c>
    </row>
    <row r="107" spans="2:9" ht="15.75" thickBot="1" x14ac:dyDescent="0.3">
      <c r="B107" s="116" t="s">
        <v>507</v>
      </c>
      <c r="C107" s="122">
        <f t="shared" si="5"/>
        <v>254</v>
      </c>
      <c r="D107" s="126" t="s">
        <v>499</v>
      </c>
      <c r="E107" s="126"/>
      <c r="F107" s="122" t="s">
        <v>503</v>
      </c>
      <c r="G107" s="122" t="s">
        <v>502</v>
      </c>
      <c r="H107" s="36" t="s">
        <v>500</v>
      </c>
      <c r="I107" s="135" t="s">
        <v>569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549</v>
      </c>
      <c r="C3" s="131" t="s">
        <v>550</v>
      </c>
      <c r="D3" s="131" t="s">
        <v>551</v>
      </c>
      <c r="E3" s="132" t="s">
        <v>552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553</v>
      </c>
      <c r="E10" s="75" t="s">
        <v>554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4"/>
  <sheetViews>
    <sheetView tabSelected="1" topLeftCell="A41" zoomScaleNormal="100" workbookViewId="0">
      <selection activeCell="D69" sqref="D69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0" t="s">
        <v>537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538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634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535</v>
      </c>
    </row>
    <row r="8" spans="2:22" ht="15.75" thickBot="1" x14ac:dyDescent="0.3">
      <c r="B8" s="148" t="s">
        <v>635</v>
      </c>
      <c r="C8" s="149" t="s">
        <v>641</v>
      </c>
      <c r="D8" s="149" t="s">
        <v>641</v>
      </c>
      <c r="E8" s="149" t="s">
        <v>641</v>
      </c>
      <c r="F8" s="149" t="s">
        <v>640</v>
      </c>
      <c r="G8" s="149" t="s">
        <v>639</v>
      </c>
      <c r="H8" s="149" t="s">
        <v>638</v>
      </c>
      <c r="I8" s="149" t="s">
        <v>637</v>
      </c>
      <c r="J8" s="150" t="s">
        <v>636</v>
      </c>
      <c r="T8" s="22">
        <v>7</v>
      </c>
      <c r="U8" s="18" t="s">
        <v>283</v>
      </c>
      <c r="V8" s="23" t="s">
        <v>631</v>
      </c>
    </row>
    <row r="9" spans="2:22" ht="15.75" thickBot="1" x14ac:dyDescent="0.3">
      <c r="T9" s="22">
        <v>8</v>
      </c>
      <c r="U9" s="18" t="s">
        <v>283</v>
      </c>
      <c r="V9" s="23" t="s">
        <v>632</v>
      </c>
    </row>
    <row r="10" spans="2:22" ht="30.75" customHeight="1" thickBot="1" x14ac:dyDescent="0.3">
      <c r="B10" s="151" t="s">
        <v>636</v>
      </c>
      <c r="C10" s="211" t="s">
        <v>643</v>
      </c>
      <c r="D10" s="211"/>
      <c r="E10" s="211"/>
      <c r="F10" s="211"/>
      <c r="G10" s="211"/>
      <c r="H10" s="211"/>
      <c r="I10" s="211"/>
      <c r="J10" s="212"/>
      <c r="T10" s="22">
        <v>9</v>
      </c>
      <c r="U10" s="18" t="s">
        <v>283</v>
      </c>
      <c r="V10" s="23" t="s">
        <v>633</v>
      </c>
    </row>
    <row r="11" spans="2:22" ht="47.25" customHeight="1" thickBot="1" x14ac:dyDescent="0.3">
      <c r="B11" s="151" t="s">
        <v>642</v>
      </c>
      <c r="C11" s="211" t="s">
        <v>645</v>
      </c>
      <c r="D11" s="211"/>
      <c r="E11" s="211"/>
      <c r="F11" s="211"/>
      <c r="G11" s="211"/>
      <c r="H11" s="211"/>
      <c r="I11" s="211"/>
      <c r="J11" s="212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641</v>
      </c>
      <c r="C12" s="213" t="s">
        <v>644</v>
      </c>
      <c r="D12" s="213"/>
      <c r="E12" s="213"/>
      <c r="F12" s="213"/>
      <c r="G12" s="213"/>
      <c r="H12" s="213"/>
      <c r="I12" s="213"/>
      <c r="J12" s="214"/>
    </row>
    <row r="14" spans="2:22" ht="15.75" thickBot="1" x14ac:dyDescent="0.3">
      <c r="B14" t="s">
        <v>646</v>
      </c>
    </row>
    <row r="15" spans="2:22" ht="15.75" thickBot="1" x14ac:dyDescent="0.3">
      <c r="B15" s="152" t="s">
        <v>647</v>
      </c>
      <c r="C15" s="159"/>
      <c r="D15" s="159"/>
      <c r="E15" s="219" t="s">
        <v>681</v>
      </c>
      <c r="F15" s="220"/>
      <c r="G15" s="221"/>
      <c r="H15" s="159"/>
      <c r="I15" s="159"/>
      <c r="J15" s="160"/>
      <c r="L15" s="222" t="s">
        <v>706</v>
      </c>
      <c r="M15" s="222"/>
      <c r="N15" s="222"/>
      <c r="O15" s="222"/>
      <c r="P15" s="222"/>
      <c r="Q15" s="222"/>
      <c r="R15" s="222"/>
    </row>
    <row r="16" spans="2:22" ht="30" x14ac:dyDescent="0.25">
      <c r="B16" s="215">
        <v>1</v>
      </c>
      <c r="C16" s="28" t="s">
        <v>650</v>
      </c>
      <c r="D16" s="28" t="s">
        <v>243</v>
      </c>
      <c r="E16" s="164" t="s">
        <v>560</v>
      </c>
      <c r="F16" s="164" t="s">
        <v>561</v>
      </c>
      <c r="G16" s="164" t="s">
        <v>562</v>
      </c>
      <c r="H16" s="155" t="s">
        <v>560</v>
      </c>
      <c r="I16" s="155" t="s">
        <v>561</v>
      </c>
      <c r="J16" s="156" t="s">
        <v>562</v>
      </c>
      <c r="L16" s="11" t="s">
        <v>652</v>
      </c>
      <c r="M16" s="11" t="s">
        <v>653</v>
      </c>
      <c r="N16" s="11" t="s">
        <v>654</v>
      </c>
      <c r="O16" s="11" t="s">
        <v>655</v>
      </c>
      <c r="P16" s="11" t="s">
        <v>656</v>
      </c>
      <c r="Q16" s="11" t="s">
        <v>657</v>
      </c>
      <c r="R16" s="11" t="s">
        <v>658</v>
      </c>
      <c r="S16" s="182" t="s">
        <v>758</v>
      </c>
      <c r="U16" s="218" t="s">
        <v>659</v>
      </c>
      <c r="V16" s="218"/>
    </row>
    <row r="17" spans="2:22" x14ac:dyDescent="0.25">
      <c r="B17" s="216"/>
      <c r="C17" s="31" t="s">
        <v>428</v>
      </c>
      <c r="D17" s="31"/>
      <c r="E17" s="165" t="s">
        <v>680</v>
      </c>
      <c r="F17" s="165" t="s">
        <v>563</v>
      </c>
      <c r="G17" s="165" t="s">
        <v>583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707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660</v>
      </c>
    </row>
    <row r="18" spans="2:22" x14ac:dyDescent="0.25">
      <c r="B18" s="216"/>
      <c r="C18" s="31" t="s">
        <v>433</v>
      </c>
      <c r="D18" s="31" t="s">
        <v>649</v>
      </c>
      <c r="E18" s="166"/>
      <c r="F18" s="166"/>
      <c r="G18" s="166"/>
      <c r="H18" s="31"/>
      <c r="I18" s="31"/>
      <c r="J18" s="32"/>
      <c r="U18" s="153" t="s">
        <v>661</v>
      </c>
      <c r="V18" t="s">
        <v>664</v>
      </c>
    </row>
    <row r="19" spans="2:22" ht="15.75" thickBot="1" x14ac:dyDescent="0.3">
      <c r="B19" s="217"/>
      <c r="C19" s="35" t="s">
        <v>648</v>
      </c>
      <c r="D19" s="35"/>
      <c r="E19" s="167"/>
      <c r="F19" s="167"/>
      <c r="G19" s="167"/>
      <c r="H19" s="35"/>
      <c r="I19" s="35"/>
      <c r="J19" s="36"/>
      <c r="U19" s="153" t="s">
        <v>662</v>
      </c>
      <c r="V19" t="s">
        <v>665</v>
      </c>
    </row>
    <row r="20" spans="2:22" ht="15" customHeight="1" x14ac:dyDescent="0.25">
      <c r="B20" s="215">
        <v>2</v>
      </c>
      <c r="C20" s="28" t="s">
        <v>650</v>
      </c>
      <c r="D20" s="28" t="s">
        <v>243</v>
      </c>
      <c r="E20" s="164" t="s">
        <v>560</v>
      </c>
      <c r="F20" s="164" t="s">
        <v>561</v>
      </c>
      <c r="G20" s="164" t="s">
        <v>562</v>
      </c>
      <c r="H20" s="155" t="s">
        <v>560</v>
      </c>
      <c r="I20" s="155" t="s">
        <v>561</v>
      </c>
      <c r="J20" s="156" t="s">
        <v>562</v>
      </c>
      <c r="U20" s="153" t="s">
        <v>663</v>
      </c>
      <c r="V20" t="s">
        <v>543</v>
      </c>
    </row>
    <row r="21" spans="2:22" ht="15" customHeight="1" x14ac:dyDescent="0.25">
      <c r="B21" s="216"/>
      <c r="C21" s="31" t="s">
        <v>424</v>
      </c>
      <c r="D21" s="31" t="s">
        <v>651</v>
      </c>
      <c r="E21" s="166" t="s">
        <v>708</v>
      </c>
      <c r="F21" s="166" t="s">
        <v>563</v>
      </c>
      <c r="G21" s="165" t="s">
        <v>583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707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737</v>
      </c>
      <c r="U21" s="153" t="s">
        <v>666</v>
      </c>
      <c r="V21" t="s">
        <v>558</v>
      </c>
    </row>
    <row r="22" spans="2:22" ht="15" customHeight="1" x14ac:dyDescent="0.25">
      <c r="B22" s="216"/>
      <c r="C22" s="31" t="s">
        <v>425</v>
      </c>
      <c r="D22" s="10" t="s">
        <v>223</v>
      </c>
      <c r="E22" s="166" t="s">
        <v>735</v>
      </c>
      <c r="F22" s="166" t="s">
        <v>564</v>
      </c>
      <c r="G22" s="165" t="s">
        <v>583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707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736</v>
      </c>
      <c r="U22" s="153" t="s">
        <v>668</v>
      </c>
      <c r="V22" t="s">
        <v>539</v>
      </c>
    </row>
    <row r="23" spans="2:22" ht="15.75" customHeight="1" x14ac:dyDescent="0.25">
      <c r="B23" s="216"/>
      <c r="C23" s="31" t="s">
        <v>426</v>
      </c>
      <c r="D23" s="10" t="s">
        <v>545</v>
      </c>
      <c r="E23" s="166" t="s">
        <v>709</v>
      </c>
      <c r="F23" s="166" t="s">
        <v>564</v>
      </c>
      <c r="G23" s="165" t="s">
        <v>583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707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755</v>
      </c>
      <c r="U23" s="153" t="s">
        <v>669</v>
      </c>
      <c r="V23" t="s">
        <v>546</v>
      </c>
    </row>
    <row r="24" spans="2:22" ht="15" customHeight="1" x14ac:dyDescent="0.25">
      <c r="B24" s="216"/>
      <c r="C24" s="81" t="s">
        <v>427</v>
      </c>
      <c r="D24" s="87" t="s">
        <v>542</v>
      </c>
      <c r="E24" s="168" t="s">
        <v>750</v>
      </c>
      <c r="F24" s="168" t="s">
        <v>710</v>
      </c>
      <c r="G24" s="176" t="s">
        <v>583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707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756</v>
      </c>
      <c r="U24" s="153" t="s">
        <v>670</v>
      </c>
      <c r="V24" t="s">
        <v>541</v>
      </c>
    </row>
    <row r="25" spans="2:22" ht="15" customHeight="1" x14ac:dyDescent="0.25">
      <c r="B25" s="216"/>
      <c r="C25" s="31" t="s">
        <v>428</v>
      </c>
      <c r="D25" s="87" t="s">
        <v>548</v>
      </c>
      <c r="E25" s="166" t="s">
        <v>753</v>
      </c>
      <c r="F25" s="166" t="s">
        <v>563</v>
      </c>
      <c r="G25" s="165" t="s">
        <v>583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707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754</v>
      </c>
      <c r="U25" s="153" t="s">
        <v>667</v>
      </c>
      <c r="V25" t="s">
        <v>617</v>
      </c>
    </row>
    <row r="26" spans="2:22" ht="15" customHeight="1" x14ac:dyDescent="0.25">
      <c r="B26" s="216"/>
      <c r="C26" s="31" t="s">
        <v>429</v>
      </c>
      <c r="D26" s="87" t="s">
        <v>547</v>
      </c>
      <c r="E26" s="166" t="s">
        <v>753</v>
      </c>
      <c r="F26" s="166" t="s">
        <v>563</v>
      </c>
      <c r="G26" s="165" t="s">
        <v>583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707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757</v>
      </c>
      <c r="U26" t="s">
        <v>653</v>
      </c>
    </row>
    <row r="27" spans="2:22" ht="15.75" customHeight="1" x14ac:dyDescent="0.25">
      <c r="B27" s="216"/>
      <c r="C27" s="81" t="s">
        <v>430</v>
      </c>
      <c r="D27" s="87" t="s">
        <v>760</v>
      </c>
      <c r="E27" s="166" t="s">
        <v>750</v>
      </c>
      <c r="F27" s="166" t="s">
        <v>563</v>
      </c>
      <c r="G27" s="165" t="s">
        <v>583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707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576</v>
      </c>
      <c r="V27" t="s">
        <v>673</v>
      </c>
    </row>
    <row r="28" spans="2:22" ht="15" customHeight="1" x14ac:dyDescent="0.25">
      <c r="B28" s="216"/>
      <c r="C28" s="31" t="s">
        <v>431</v>
      </c>
      <c r="D28" s="87" t="s">
        <v>759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577</v>
      </c>
      <c r="V28" t="s">
        <v>674</v>
      </c>
    </row>
    <row r="29" spans="2:22" ht="15" customHeight="1" x14ac:dyDescent="0.25">
      <c r="B29" s="216"/>
      <c r="C29" s="31" t="s">
        <v>433</v>
      </c>
      <c r="D29" s="166" t="s">
        <v>649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671</v>
      </c>
      <c r="V29" t="s">
        <v>675</v>
      </c>
    </row>
    <row r="30" spans="2:22" ht="15" customHeight="1" thickBot="1" x14ac:dyDescent="0.3">
      <c r="B30" s="217"/>
      <c r="C30" s="35" t="s">
        <v>434</v>
      </c>
      <c r="D30" s="35" t="s">
        <v>759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672</v>
      </c>
      <c r="V30" t="s">
        <v>676</v>
      </c>
    </row>
    <row r="31" spans="2:22" x14ac:dyDescent="0.25">
      <c r="B31" s="215">
        <v>3</v>
      </c>
      <c r="C31" s="28" t="s">
        <v>650</v>
      </c>
      <c r="D31" s="28" t="s">
        <v>243</v>
      </c>
      <c r="E31" s="164" t="s">
        <v>560</v>
      </c>
      <c r="F31" s="164" t="s">
        <v>561</v>
      </c>
      <c r="G31" s="164" t="s">
        <v>562</v>
      </c>
      <c r="H31" s="155" t="s">
        <v>560</v>
      </c>
      <c r="I31" s="155" t="s">
        <v>561</v>
      </c>
      <c r="J31" s="156" t="s">
        <v>562</v>
      </c>
      <c r="K31" s="10"/>
      <c r="L31" s="137"/>
      <c r="M31" s="137"/>
      <c r="N31" s="137"/>
      <c r="O31" s="137"/>
      <c r="P31" s="137"/>
      <c r="Q31" s="191"/>
      <c r="R31" s="137"/>
      <c r="U31" t="s">
        <v>654</v>
      </c>
    </row>
    <row r="32" spans="2:22" x14ac:dyDescent="0.25">
      <c r="B32" s="216"/>
      <c r="C32" s="31" t="s">
        <v>424</v>
      </c>
      <c r="D32" s="81" t="s">
        <v>651</v>
      </c>
      <c r="E32" s="166" t="s">
        <v>708</v>
      </c>
      <c r="F32" s="166" t="s">
        <v>563</v>
      </c>
      <c r="G32" s="165" t="s">
        <v>583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677</v>
      </c>
      <c r="V32" t="s">
        <v>544</v>
      </c>
    </row>
    <row r="33" spans="2:22" x14ac:dyDescent="0.25">
      <c r="B33" s="216"/>
      <c r="C33" s="31" t="s">
        <v>425</v>
      </c>
      <c r="D33" s="87" t="s">
        <v>223</v>
      </c>
      <c r="E33" s="166" t="s">
        <v>735</v>
      </c>
      <c r="F33" s="166" t="s">
        <v>564</v>
      </c>
      <c r="G33" s="165" t="s">
        <v>583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678</v>
      </c>
      <c r="V33" t="s">
        <v>679</v>
      </c>
    </row>
    <row r="34" spans="2:22" x14ac:dyDescent="0.25">
      <c r="B34" s="216"/>
      <c r="C34" s="31" t="s">
        <v>426</v>
      </c>
      <c r="D34" s="10" t="s">
        <v>545</v>
      </c>
      <c r="E34" s="166" t="s">
        <v>709</v>
      </c>
      <c r="F34" s="166" t="s">
        <v>564</v>
      </c>
      <c r="G34" s="165" t="s">
        <v>583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655</v>
      </c>
    </row>
    <row r="35" spans="2:22" x14ac:dyDescent="0.25">
      <c r="B35" s="216"/>
      <c r="C35" s="81" t="s">
        <v>427</v>
      </c>
      <c r="D35" s="87" t="s">
        <v>542</v>
      </c>
      <c r="E35" s="168" t="s">
        <v>750</v>
      </c>
      <c r="F35" s="168" t="s">
        <v>710</v>
      </c>
      <c r="G35" s="176" t="s">
        <v>583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576</v>
      </c>
      <c r="V35" s="141" t="s">
        <v>683</v>
      </c>
    </row>
    <row r="36" spans="2:22" x14ac:dyDescent="0.25">
      <c r="B36" s="216"/>
      <c r="C36" s="31" t="s">
        <v>428</v>
      </c>
      <c r="D36" s="87" t="s">
        <v>548</v>
      </c>
      <c r="E36" s="166" t="s">
        <v>753</v>
      </c>
      <c r="F36" s="166" t="s">
        <v>563</v>
      </c>
      <c r="G36" s="165" t="s">
        <v>583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577</v>
      </c>
      <c r="V36" s="141" t="s">
        <v>684</v>
      </c>
    </row>
    <row r="37" spans="2:22" x14ac:dyDescent="0.25">
      <c r="B37" s="216"/>
      <c r="C37" s="31" t="s">
        <v>429</v>
      </c>
      <c r="D37" s="87" t="s">
        <v>547</v>
      </c>
      <c r="E37" s="166" t="s">
        <v>753</v>
      </c>
      <c r="F37" s="166" t="s">
        <v>563</v>
      </c>
      <c r="G37" s="165" t="s">
        <v>583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671</v>
      </c>
      <c r="V37" s="141" t="s">
        <v>685</v>
      </c>
    </row>
    <row r="38" spans="2:22" x14ac:dyDescent="0.25">
      <c r="B38" s="216"/>
      <c r="C38" s="81" t="s">
        <v>430</v>
      </c>
      <c r="D38" s="87" t="s">
        <v>759</v>
      </c>
      <c r="E38" s="10"/>
      <c r="F38" s="10"/>
      <c r="G38" s="165" t="s">
        <v>563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672</v>
      </c>
      <c r="V38" t="s">
        <v>682</v>
      </c>
    </row>
    <row r="39" spans="2:22" x14ac:dyDescent="0.25">
      <c r="B39" s="216"/>
      <c r="C39" s="31" t="s">
        <v>431</v>
      </c>
      <c r="D39" s="87" t="s">
        <v>759</v>
      </c>
      <c r="E39" s="137"/>
      <c r="F39" s="137"/>
      <c r="G39" s="165" t="s">
        <v>563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656</v>
      </c>
    </row>
    <row r="40" spans="2:22" x14ac:dyDescent="0.25">
      <c r="B40" s="216"/>
      <c r="C40" s="31" t="s">
        <v>433</v>
      </c>
      <c r="D40" s="166" t="s">
        <v>649</v>
      </c>
      <c r="E40" s="166"/>
      <c r="F40" s="166"/>
      <c r="G40" s="166"/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677</v>
      </c>
      <c r="V40" t="s">
        <v>687</v>
      </c>
    </row>
    <row r="41" spans="2:22" ht="15.75" thickBot="1" x14ac:dyDescent="0.3">
      <c r="B41" s="217"/>
      <c r="C41" s="35" t="s">
        <v>434</v>
      </c>
      <c r="D41" s="35" t="s">
        <v>759</v>
      </c>
      <c r="E41" s="193"/>
      <c r="F41" s="193"/>
      <c r="G41" s="165" t="s">
        <v>563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678</v>
      </c>
      <c r="V41" t="s">
        <v>686</v>
      </c>
    </row>
    <row r="42" spans="2:22" x14ac:dyDescent="0.25">
      <c r="B42" s="215">
        <v>4</v>
      </c>
      <c r="C42" s="28" t="s">
        <v>650</v>
      </c>
      <c r="D42" s="28" t="s">
        <v>243</v>
      </c>
      <c r="E42" s="164" t="s">
        <v>560</v>
      </c>
      <c r="F42" s="164" t="s">
        <v>561</v>
      </c>
      <c r="G42" s="164" t="s">
        <v>562</v>
      </c>
      <c r="H42" s="155" t="s">
        <v>560</v>
      </c>
      <c r="I42" s="155" t="s">
        <v>561</v>
      </c>
      <c r="J42" s="156" t="s">
        <v>562</v>
      </c>
      <c r="K42" s="10"/>
      <c r="L42" s="190"/>
      <c r="M42" s="10"/>
      <c r="N42" s="10"/>
      <c r="O42" s="10"/>
      <c r="P42" s="10"/>
      <c r="Q42" s="10"/>
      <c r="R42" s="10"/>
      <c r="U42" t="s">
        <v>657</v>
      </c>
    </row>
    <row r="43" spans="2:22" x14ac:dyDescent="0.25">
      <c r="B43" s="216"/>
      <c r="C43" s="31" t="s">
        <v>424</v>
      </c>
      <c r="D43" s="31" t="s">
        <v>651</v>
      </c>
      <c r="E43" s="166" t="s">
        <v>708</v>
      </c>
      <c r="F43" s="166" t="s">
        <v>563</v>
      </c>
      <c r="G43" s="165" t="s">
        <v>583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688</v>
      </c>
      <c r="V43" s="141">
        <v>0</v>
      </c>
    </row>
    <row r="44" spans="2:22" x14ac:dyDescent="0.25">
      <c r="B44" s="216"/>
      <c r="C44" s="31" t="s">
        <v>425</v>
      </c>
      <c r="D44" s="10" t="s">
        <v>223</v>
      </c>
      <c r="E44" s="166" t="s">
        <v>735</v>
      </c>
      <c r="F44" s="166" t="s">
        <v>564</v>
      </c>
      <c r="G44" s="165" t="s">
        <v>583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689</v>
      </c>
      <c r="V44" s="141">
        <v>0.01</v>
      </c>
    </row>
    <row r="45" spans="2:22" x14ac:dyDescent="0.25">
      <c r="B45" s="216"/>
      <c r="C45" s="31" t="s">
        <v>426</v>
      </c>
      <c r="D45" s="87" t="s">
        <v>759</v>
      </c>
      <c r="E45" s="10"/>
      <c r="F45" s="10"/>
      <c r="G45" s="165" t="s">
        <v>563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690</v>
      </c>
      <c r="V45" s="141">
        <v>0.02</v>
      </c>
    </row>
    <row r="46" spans="2:22" x14ac:dyDescent="0.25">
      <c r="B46" s="216"/>
      <c r="C46" s="81" t="s">
        <v>427</v>
      </c>
      <c r="D46" s="87" t="s">
        <v>759</v>
      </c>
      <c r="E46" s="87"/>
      <c r="F46" s="87"/>
      <c r="G46" s="165" t="s">
        <v>563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691</v>
      </c>
      <c r="V46" s="141">
        <v>0.04</v>
      </c>
    </row>
    <row r="47" spans="2:22" x14ac:dyDescent="0.25">
      <c r="B47" s="216"/>
      <c r="C47" s="31" t="s">
        <v>428</v>
      </c>
      <c r="D47" s="87" t="s">
        <v>759</v>
      </c>
      <c r="E47" s="10"/>
      <c r="F47" s="10"/>
      <c r="G47" s="165" t="s">
        <v>563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692</v>
      </c>
      <c r="V47" s="141">
        <v>0.06</v>
      </c>
    </row>
    <row r="48" spans="2:22" x14ac:dyDescent="0.25">
      <c r="B48" s="216"/>
      <c r="C48" s="31" t="s">
        <v>429</v>
      </c>
      <c r="D48" s="87" t="s">
        <v>759</v>
      </c>
      <c r="E48" s="10"/>
      <c r="F48" s="10"/>
      <c r="G48" s="165" t="s">
        <v>563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693</v>
      </c>
      <c r="V48" s="141">
        <v>0.08</v>
      </c>
    </row>
    <row r="49" spans="2:22" x14ac:dyDescent="0.25">
      <c r="B49" s="216"/>
      <c r="C49" s="81" t="s">
        <v>430</v>
      </c>
      <c r="D49" s="87" t="s">
        <v>759</v>
      </c>
      <c r="E49" s="10"/>
      <c r="F49" s="10"/>
      <c r="G49" s="165" t="s">
        <v>563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694</v>
      </c>
      <c r="V49" s="141">
        <v>0.1</v>
      </c>
    </row>
    <row r="50" spans="2:22" x14ac:dyDescent="0.25">
      <c r="B50" s="216"/>
      <c r="C50" s="31" t="s">
        <v>431</v>
      </c>
      <c r="D50" s="87" t="s">
        <v>759</v>
      </c>
      <c r="E50" s="137"/>
      <c r="F50" s="137"/>
      <c r="G50" s="165" t="s">
        <v>563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695</v>
      </c>
      <c r="V50" s="141">
        <v>0.12</v>
      </c>
    </row>
    <row r="51" spans="2:22" x14ac:dyDescent="0.25">
      <c r="B51" s="216"/>
      <c r="C51" s="31" t="s">
        <v>433</v>
      </c>
      <c r="D51" s="166" t="s">
        <v>649</v>
      </c>
      <c r="E51" s="166"/>
      <c r="F51" s="166"/>
      <c r="G51" s="166"/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696</v>
      </c>
      <c r="V51" s="141">
        <v>0.14000000000000001</v>
      </c>
    </row>
    <row r="52" spans="2:22" ht="15.75" thickBot="1" x14ac:dyDescent="0.3">
      <c r="B52" s="217"/>
      <c r="C52" s="35" t="s">
        <v>434</v>
      </c>
      <c r="D52" s="35" t="s">
        <v>759</v>
      </c>
      <c r="E52" s="193"/>
      <c r="F52" s="193"/>
      <c r="G52" s="165" t="s">
        <v>563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697</v>
      </c>
      <c r="V52" s="141">
        <v>0.16</v>
      </c>
    </row>
    <row r="53" spans="2:22" x14ac:dyDescent="0.25">
      <c r="B53" s="215">
        <v>5</v>
      </c>
      <c r="C53" s="28" t="s">
        <v>650</v>
      </c>
      <c r="D53" s="28" t="s">
        <v>243</v>
      </c>
      <c r="E53" s="164" t="s">
        <v>560</v>
      </c>
      <c r="F53" s="164" t="s">
        <v>561</v>
      </c>
      <c r="G53" s="164" t="s">
        <v>562</v>
      </c>
      <c r="H53" s="155" t="s">
        <v>560</v>
      </c>
      <c r="I53" s="155" t="s">
        <v>561</v>
      </c>
      <c r="J53" s="156" t="s">
        <v>562</v>
      </c>
      <c r="K53" s="183"/>
      <c r="L53" s="183"/>
      <c r="M53" s="183"/>
      <c r="N53" s="183"/>
      <c r="O53" s="183"/>
      <c r="P53" s="183"/>
      <c r="Q53" s="183"/>
      <c r="R53" s="183"/>
      <c r="U53" s="153" t="s">
        <v>698</v>
      </c>
      <c r="V53" s="141">
        <v>0.18</v>
      </c>
    </row>
    <row r="54" spans="2:22" x14ac:dyDescent="0.25">
      <c r="B54" s="216"/>
      <c r="C54" s="31" t="s">
        <v>424</v>
      </c>
      <c r="D54" s="31" t="s">
        <v>651</v>
      </c>
      <c r="E54" s="166" t="s">
        <v>708</v>
      </c>
      <c r="F54" s="166" t="s">
        <v>563</v>
      </c>
      <c r="G54" s="165" t="s">
        <v>583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699</v>
      </c>
      <c r="V54" s="141">
        <v>0.2</v>
      </c>
    </row>
    <row r="55" spans="2:22" x14ac:dyDescent="0.25">
      <c r="B55" s="216"/>
      <c r="C55" s="31" t="s">
        <v>425</v>
      </c>
      <c r="D55" s="10" t="s">
        <v>223</v>
      </c>
      <c r="E55" s="166" t="s">
        <v>735</v>
      </c>
      <c r="F55" s="166" t="s">
        <v>564</v>
      </c>
      <c r="G55" s="165" t="s">
        <v>583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700</v>
      </c>
      <c r="V55" s="141">
        <v>0.22</v>
      </c>
    </row>
    <row r="56" spans="2:22" x14ac:dyDescent="0.25">
      <c r="B56" s="216"/>
      <c r="C56" s="31" t="s">
        <v>426</v>
      </c>
      <c r="D56" s="31" t="s">
        <v>651</v>
      </c>
      <c r="E56" s="166" t="s">
        <v>708</v>
      </c>
      <c r="F56" s="166" t="s">
        <v>563</v>
      </c>
      <c r="G56" s="165" t="s">
        <v>583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701</v>
      </c>
      <c r="V56" s="141">
        <v>0.24</v>
      </c>
    </row>
    <row r="57" spans="2:22" x14ac:dyDescent="0.25">
      <c r="B57" s="216"/>
      <c r="C57" s="81" t="s">
        <v>427</v>
      </c>
      <c r="D57" s="10" t="s">
        <v>223</v>
      </c>
      <c r="E57" s="166" t="s">
        <v>735</v>
      </c>
      <c r="F57" s="166" t="s">
        <v>564</v>
      </c>
      <c r="G57" s="165" t="s">
        <v>583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658</v>
      </c>
    </row>
    <row r="58" spans="2:22" x14ac:dyDescent="0.25">
      <c r="B58" s="216"/>
      <c r="C58" s="31" t="s">
        <v>428</v>
      </c>
      <c r="D58" s="87" t="s">
        <v>759</v>
      </c>
      <c r="E58" s="10"/>
      <c r="F58" s="10"/>
      <c r="G58" s="165" t="s">
        <v>563</v>
      </c>
      <c r="H58" s="157"/>
      <c r="I58" s="157"/>
      <c r="J58" s="158"/>
      <c r="K58" s="183"/>
      <c r="L58" s="183"/>
      <c r="M58" s="183"/>
      <c r="N58" s="183"/>
      <c r="O58" s="183"/>
      <c r="P58" s="183"/>
      <c r="Q58" s="183"/>
      <c r="R58" s="183"/>
      <c r="U58" s="153" t="s">
        <v>661</v>
      </c>
      <c r="V58" t="s">
        <v>711</v>
      </c>
    </row>
    <row r="59" spans="2:22" x14ac:dyDescent="0.25">
      <c r="B59" s="216"/>
      <c r="C59" s="31" t="s">
        <v>429</v>
      </c>
      <c r="D59" s="87" t="s">
        <v>759</v>
      </c>
      <c r="E59" s="10"/>
      <c r="F59" s="10"/>
      <c r="G59" s="165" t="s">
        <v>563</v>
      </c>
      <c r="H59" s="157"/>
      <c r="I59" s="157"/>
      <c r="J59" s="158"/>
      <c r="K59" s="183"/>
      <c r="L59" s="183"/>
      <c r="M59" s="183"/>
      <c r="N59" s="183"/>
      <c r="O59" s="183"/>
      <c r="P59" s="183"/>
      <c r="Q59" s="183"/>
      <c r="R59" s="183"/>
      <c r="U59" s="153" t="s">
        <v>662</v>
      </c>
      <c r="V59" t="s">
        <v>702</v>
      </c>
    </row>
    <row r="60" spans="2:22" x14ac:dyDescent="0.25">
      <c r="B60" s="216"/>
      <c r="C60" s="81" t="s">
        <v>430</v>
      </c>
      <c r="D60" s="87" t="s">
        <v>759</v>
      </c>
      <c r="E60" s="10"/>
      <c r="F60" s="10"/>
      <c r="G60" s="165" t="s">
        <v>563</v>
      </c>
      <c r="H60" s="157"/>
      <c r="I60" s="157"/>
      <c r="J60" s="158"/>
      <c r="U60" s="153" t="s">
        <v>663</v>
      </c>
      <c r="V60" t="s">
        <v>703</v>
      </c>
    </row>
    <row r="61" spans="2:22" x14ac:dyDescent="0.25">
      <c r="B61" s="216"/>
      <c r="C61" s="31" t="s">
        <v>431</v>
      </c>
      <c r="D61" s="87" t="s">
        <v>759</v>
      </c>
      <c r="E61" s="137"/>
      <c r="F61" s="137"/>
      <c r="G61" s="165" t="s">
        <v>563</v>
      </c>
      <c r="H61" s="157"/>
      <c r="I61" s="157"/>
      <c r="J61" s="158"/>
      <c r="U61" s="153" t="s">
        <v>666</v>
      </c>
      <c r="V61" t="s">
        <v>587</v>
      </c>
    </row>
    <row r="62" spans="2:22" x14ac:dyDescent="0.25">
      <c r="B62" s="216"/>
      <c r="C62" s="31" t="s">
        <v>433</v>
      </c>
      <c r="D62" s="166" t="s">
        <v>649</v>
      </c>
      <c r="E62" s="166"/>
      <c r="F62" s="166"/>
      <c r="G62" s="166"/>
      <c r="H62" s="157"/>
      <c r="I62" s="157"/>
      <c r="J62" s="158"/>
      <c r="U62" s="153" t="s">
        <v>670</v>
      </c>
      <c r="V62" t="s">
        <v>704</v>
      </c>
    </row>
    <row r="63" spans="2:22" ht="15.75" thickBot="1" x14ac:dyDescent="0.3">
      <c r="B63" s="217"/>
      <c r="C63" s="35" t="s">
        <v>434</v>
      </c>
      <c r="D63" s="35" t="s">
        <v>759</v>
      </c>
      <c r="E63" s="193"/>
      <c r="F63" s="193"/>
      <c r="G63" s="194" t="s">
        <v>563</v>
      </c>
      <c r="H63" s="162"/>
      <c r="I63" s="162"/>
      <c r="J63" s="163"/>
      <c r="U63" s="153" t="s">
        <v>667</v>
      </c>
      <c r="V63" t="s">
        <v>705</v>
      </c>
    </row>
    <row r="64" spans="2:22" x14ac:dyDescent="0.25">
      <c r="B64" s="215">
        <v>6</v>
      </c>
      <c r="C64" s="28" t="s">
        <v>650</v>
      </c>
      <c r="D64" s="28" t="s">
        <v>243</v>
      </c>
      <c r="E64" s="164" t="s">
        <v>560</v>
      </c>
      <c r="F64" s="164" t="s">
        <v>561</v>
      </c>
      <c r="G64" s="164" t="s">
        <v>562</v>
      </c>
      <c r="H64" s="155" t="s">
        <v>560</v>
      </c>
      <c r="I64" s="155" t="s">
        <v>561</v>
      </c>
      <c r="J64" s="156" t="s">
        <v>562</v>
      </c>
    </row>
    <row r="65" spans="2:10" x14ac:dyDescent="0.25">
      <c r="B65" s="216"/>
      <c r="C65" s="31" t="s">
        <v>424</v>
      </c>
      <c r="D65" s="31" t="s">
        <v>651</v>
      </c>
      <c r="E65" s="166" t="s">
        <v>708</v>
      </c>
      <c r="F65" s="166" t="s">
        <v>563</v>
      </c>
      <c r="G65" s="165" t="s">
        <v>583</v>
      </c>
      <c r="H65" s="157" t="str">
        <f>CONCATENATE("0x",BIN2HEX(RIGHT(E65,LEN(E65)-2),2))</f>
        <v>0x18</v>
      </c>
      <c r="I65" s="157" t="str">
        <f>CONCATENATE("0x",BIN2HEX(RIGHT(F65,LEN(F65)-2),2))</f>
        <v>0x00</v>
      </c>
      <c r="J65" s="158" t="str">
        <f>CONCATENATE("0x",BIN2HEX(RIGHT(G65,LEN(G65)-2),2))</f>
        <v>0x03</v>
      </c>
    </row>
    <row r="66" spans="2:10" x14ac:dyDescent="0.25">
      <c r="B66" s="216"/>
      <c r="C66" s="31" t="s">
        <v>425</v>
      </c>
      <c r="D66" s="10" t="s">
        <v>223</v>
      </c>
      <c r="E66" s="166" t="s">
        <v>735</v>
      </c>
      <c r="F66" s="166" t="s">
        <v>564</v>
      </c>
      <c r="G66" s="165" t="s">
        <v>583</v>
      </c>
      <c r="H66" s="157" t="str">
        <f t="shared" ref="H66" si="25">CONCATENATE("0x",BIN2HEX(RIGHT(E66,LEN(E66)-2),2))</f>
        <v>0x0E</v>
      </c>
      <c r="I66" s="157" t="str">
        <f t="shared" ref="I66" si="26">CONCATENATE("0x",BIN2HEX(RIGHT(F66,LEN(F66)-2),2))</f>
        <v>0x40</v>
      </c>
      <c r="J66" s="158" t="str">
        <f t="shared" ref="J66" si="27">CONCATENATE("0x",BIN2HEX(RIGHT(G66,LEN(G66)-2),2))</f>
        <v>0x03</v>
      </c>
    </row>
    <row r="67" spans="2:10" x14ac:dyDescent="0.25">
      <c r="B67" s="216"/>
      <c r="C67" s="31" t="s">
        <v>426</v>
      </c>
      <c r="D67" s="31" t="s">
        <v>651</v>
      </c>
      <c r="E67" s="166" t="s">
        <v>708</v>
      </c>
      <c r="F67" s="166" t="s">
        <v>563</v>
      </c>
      <c r="G67" s="165" t="s">
        <v>583</v>
      </c>
      <c r="H67" s="157" t="str">
        <f>CONCATENATE("0x",BIN2HEX(RIGHT(E67,LEN(E67)-2),2))</f>
        <v>0x18</v>
      </c>
      <c r="I67" s="157" t="str">
        <f>CONCATENATE("0x",BIN2HEX(RIGHT(F67,LEN(F67)-2),2))</f>
        <v>0x00</v>
      </c>
      <c r="J67" s="158" t="str">
        <f>CONCATENATE("0x",BIN2HEX(RIGHT(G67,LEN(G67)-2),2))</f>
        <v>0x03</v>
      </c>
    </row>
    <row r="68" spans="2:10" x14ac:dyDescent="0.25">
      <c r="B68" s="216"/>
      <c r="C68" s="81" t="s">
        <v>427</v>
      </c>
      <c r="D68" s="10" t="s">
        <v>223</v>
      </c>
      <c r="E68" s="166" t="s">
        <v>735</v>
      </c>
      <c r="F68" s="166" t="s">
        <v>564</v>
      </c>
      <c r="G68" s="165" t="s">
        <v>583</v>
      </c>
      <c r="H68" s="157" t="str">
        <f t="shared" ref="H68" si="28">CONCATENATE("0x",BIN2HEX(RIGHT(E68,LEN(E68)-2),2))</f>
        <v>0x0E</v>
      </c>
      <c r="I68" s="157" t="str">
        <f t="shared" ref="I68" si="29">CONCATENATE("0x",BIN2HEX(RIGHT(F68,LEN(F68)-2),2))</f>
        <v>0x40</v>
      </c>
      <c r="J68" s="158" t="str">
        <f t="shared" ref="J68" si="30">CONCATENATE("0x",BIN2HEX(RIGHT(G68,LEN(G68)-2),2))</f>
        <v>0x03</v>
      </c>
    </row>
    <row r="69" spans="2:10" x14ac:dyDescent="0.25">
      <c r="B69" s="216"/>
      <c r="C69" s="31" t="s">
        <v>428</v>
      </c>
      <c r="D69" s="87" t="s">
        <v>780</v>
      </c>
      <c r="E69" s="166" t="s">
        <v>710</v>
      </c>
      <c r="F69" s="166" t="s">
        <v>563</v>
      </c>
      <c r="G69" s="165" t="s">
        <v>583</v>
      </c>
      <c r="H69" s="157" t="s">
        <v>600</v>
      </c>
      <c r="I69" s="157" t="s">
        <v>778</v>
      </c>
      <c r="J69" s="158" t="s">
        <v>779</v>
      </c>
    </row>
    <row r="70" spans="2:10" x14ac:dyDescent="0.25">
      <c r="B70" s="216"/>
      <c r="C70" s="31" t="s">
        <v>429</v>
      </c>
      <c r="D70" s="87" t="s">
        <v>759</v>
      </c>
      <c r="E70" s="10"/>
      <c r="F70" s="10"/>
      <c r="G70" s="165" t="s">
        <v>563</v>
      </c>
      <c r="H70" s="157"/>
      <c r="I70" s="157"/>
      <c r="J70" s="158"/>
    </row>
    <row r="71" spans="2:10" x14ac:dyDescent="0.25">
      <c r="B71" s="216"/>
      <c r="C71" s="81" t="s">
        <v>430</v>
      </c>
      <c r="D71" s="87" t="s">
        <v>759</v>
      </c>
      <c r="E71" s="10"/>
      <c r="F71" s="10"/>
      <c r="G71" s="165" t="s">
        <v>563</v>
      </c>
      <c r="H71" s="157"/>
      <c r="I71" s="157"/>
      <c r="J71" s="158"/>
    </row>
    <row r="72" spans="2:10" x14ac:dyDescent="0.25">
      <c r="B72" s="216"/>
      <c r="C72" s="31" t="s">
        <v>431</v>
      </c>
      <c r="D72" s="87" t="s">
        <v>759</v>
      </c>
      <c r="E72" s="137"/>
      <c r="F72" s="137"/>
      <c r="G72" s="165" t="s">
        <v>563</v>
      </c>
      <c r="H72" s="157"/>
      <c r="I72" s="157"/>
      <c r="J72" s="158"/>
    </row>
    <row r="73" spans="2:10" x14ac:dyDescent="0.25">
      <c r="B73" s="216"/>
      <c r="C73" s="31" t="s">
        <v>433</v>
      </c>
      <c r="D73" s="87" t="s">
        <v>759</v>
      </c>
      <c r="E73" s="10"/>
      <c r="F73" s="10"/>
      <c r="G73" s="165" t="s">
        <v>563</v>
      </c>
      <c r="H73" s="157"/>
      <c r="I73" s="157"/>
      <c r="J73" s="158"/>
    </row>
    <row r="74" spans="2:10" ht="15.75" thickBot="1" x14ac:dyDescent="0.3">
      <c r="B74" s="217"/>
      <c r="C74" s="35" t="s">
        <v>434</v>
      </c>
      <c r="D74" s="35" t="s">
        <v>759</v>
      </c>
      <c r="E74" s="193"/>
      <c r="F74" s="193"/>
      <c r="G74" s="194" t="s">
        <v>563</v>
      </c>
      <c r="H74" s="162"/>
      <c r="I74" s="162"/>
      <c r="J74" s="163"/>
    </row>
  </sheetData>
  <mergeCells count="13">
    <mergeCell ref="B64:B74"/>
    <mergeCell ref="B31:B41"/>
    <mergeCell ref="B42:B52"/>
    <mergeCell ref="B53:B63"/>
    <mergeCell ref="U16:V16"/>
    <mergeCell ref="E15:G15"/>
    <mergeCell ref="L15:R15"/>
    <mergeCell ref="B20:B30"/>
    <mergeCell ref="B3:L3"/>
    <mergeCell ref="C10:J10"/>
    <mergeCell ref="C11:J11"/>
    <mergeCell ref="C12:J12"/>
    <mergeCell ref="B16:B19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G54" sqref="G54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560</v>
      </c>
      <c r="C3" t="s">
        <v>585</v>
      </c>
      <c r="D3" t="s">
        <v>546</v>
      </c>
      <c r="I3" t="s">
        <v>586</v>
      </c>
      <c r="P3" s="56" t="s">
        <v>578</v>
      </c>
    </row>
    <row r="4" spans="1:16" x14ac:dyDescent="0.25">
      <c r="B4" t="s">
        <v>561</v>
      </c>
      <c r="C4" t="s">
        <v>584</v>
      </c>
    </row>
    <row r="5" spans="1:16" x14ac:dyDescent="0.25">
      <c r="B5" t="s">
        <v>562</v>
      </c>
      <c r="C5" t="s">
        <v>583</v>
      </c>
      <c r="D5" t="s">
        <v>587</v>
      </c>
    </row>
    <row r="7" spans="1:16" x14ac:dyDescent="0.25">
      <c r="B7" t="s">
        <v>580</v>
      </c>
      <c r="C7" t="s">
        <v>581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561</v>
      </c>
      <c r="B11" t="s">
        <v>561</v>
      </c>
      <c r="C11" t="s">
        <v>579</v>
      </c>
      <c r="D11" t="s">
        <v>612</v>
      </c>
      <c r="E11" t="s">
        <v>613</v>
      </c>
    </row>
    <row r="12" spans="1:16" x14ac:dyDescent="0.25">
      <c r="A12" t="s">
        <v>599</v>
      </c>
      <c r="C12">
        <v>1</v>
      </c>
      <c r="D12">
        <v>998.1</v>
      </c>
      <c r="E12">
        <v>997.4</v>
      </c>
    </row>
    <row r="13" spans="1:16" x14ac:dyDescent="0.25">
      <c r="A13" t="s">
        <v>600</v>
      </c>
      <c r="C13">
        <v>6</v>
      </c>
      <c r="D13">
        <v>1006.7</v>
      </c>
      <c r="E13">
        <v>1006.15</v>
      </c>
    </row>
    <row r="14" spans="1:16" x14ac:dyDescent="0.25">
      <c r="A14" t="s">
        <v>593</v>
      </c>
      <c r="B14" t="s">
        <v>582</v>
      </c>
      <c r="C14">
        <v>12</v>
      </c>
      <c r="D14">
        <v>1017</v>
      </c>
      <c r="E14">
        <v>1016.55</v>
      </c>
    </row>
    <row r="15" spans="1:16" x14ac:dyDescent="0.25">
      <c r="A15" t="s">
        <v>594</v>
      </c>
      <c r="B15" t="s">
        <v>588</v>
      </c>
      <c r="C15">
        <v>14</v>
      </c>
      <c r="D15">
        <v>1020.45</v>
      </c>
      <c r="E15">
        <v>1020</v>
      </c>
    </row>
    <row r="16" spans="1:16" x14ac:dyDescent="0.25">
      <c r="A16" t="s">
        <v>592</v>
      </c>
      <c r="B16" t="s">
        <v>589</v>
      </c>
      <c r="C16">
        <v>16</v>
      </c>
      <c r="D16">
        <v>1023.55</v>
      </c>
      <c r="E16">
        <v>1023.9</v>
      </c>
    </row>
    <row r="17" spans="1:6" x14ac:dyDescent="0.25">
      <c r="A17" t="s">
        <v>595</v>
      </c>
      <c r="B17" t="s">
        <v>590</v>
      </c>
      <c r="C17">
        <v>18</v>
      </c>
      <c r="D17">
        <v>1027.3</v>
      </c>
      <c r="E17">
        <v>1027</v>
      </c>
    </row>
    <row r="18" spans="1:6" x14ac:dyDescent="0.25">
      <c r="A18" t="s">
        <v>596</v>
      </c>
      <c r="B18" t="s">
        <v>591</v>
      </c>
      <c r="C18">
        <v>20</v>
      </c>
      <c r="D18">
        <v>1030.7</v>
      </c>
      <c r="E18">
        <v>1030.4000000000001</v>
      </c>
    </row>
    <row r="19" spans="1:6" x14ac:dyDescent="0.25">
      <c r="A19" t="s">
        <v>597</v>
      </c>
      <c r="B19" t="s">
        <v>598</v>
      </c>
      <c r="C19">
        <v>24</v>
      </c>
      <c r="D19">
        <v>1030.7</v>
      </c>
      <c r="E19">
        <v>1030.3699999999999</v>
      </c>
    </row>
    <row r="21" spans="1:6" x14ac:dyDescent="0.25">
      <c r="B21" t="s">
        <v>601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602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614</v>
      </c>
      <c r="E27" s="29" t="s">
        <v>615</v>
      </c>
    </row>
    <row r="28" spans="1:6" x14ac:dyDescent="0.25">
      <c r="A28" s="30" t="s">
        <v>600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592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596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540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616</v>
      </c>
      <c r="B33" s="31" t="s">
        <v>546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544</v>
      </c>
      <c r="G34" s="28">
        <v>5</v>
      </c>
      <c r="H34" s="29" t="s">
        <v>604</v>
      </c>
    </row>
    <row r="35" spans="1:19" ht="15.75" thickBot="1" x14ac:dyDescent="0.3">
      <c r="A35" s="30"/>
      <c r="B35" s="31"/>
      <c r="C35" s="31"/>
      <c r="D35" s="31"/>
      <c r="E35" s="32"/>
      <c r="F35" s="30" t="s">
        <v>752</v>
      </c>
      <c r="G35" s="31">
        <f>0.67*G34</f>
        <v>3.35</v>
      </c>
      <c r="H35" s="32" t="s">
        <v>604</v>
      </c>
    </row>
    <row r="36" spans="1:19" x14ac:dyDescent="0.25">
      <c r="A36" s="30"/>
      <c r="B36" s="31"/>
      <c r="C36" s="31"/>
      <c r="D36" s="31"/>
      <c r="E36" s="32"/>
      <c r="F36" s="30" t="s">
        <v>603</v>
      </c>
      <c r="G36" s="31">
        <f>0.2*G34</f>
        <v>1</v>
      </c>
      <c r="H36" s="32" t="s">
        <v>604</v>
      </c>
      <c r="J36" s="27" t="s">
        <v>544</v>
      </c>
      <c r="K36" s="28">
        <v>5</v>
      </c>
      <c r="L36" s="29" t="s">
        <v>604</v>
      </c>
    </row>
    <row r="37" spans="1:19" x14ac:dyDescent="0.25">
      <c r="A37" s="30"/>
      <c r="B37" s="31"/>
      <c r="C37" s="31"/>
      <c r="D37" s="31"/>
      <c r="E37" s="32"/>
      <c r="F37" s="30" t="s">
        <v>605</v>
      </c>
      <c r="G37" s="139">
        <v>1000000</v>
      </c>
      <c r="H37" s="32" t="s">
        <v>606</v>
      </c>
      <c r="J37" s="30" t="s">
        <v>751</v>
      </c>
      <c r="K37" s="31">
        <f>0.2*K36</f>
        <v>1</v>
      </c>
      <c r="L37" s="32" t="s">
        <v>604</v>
      </c>
    </row>
    <row r="38" spans="1:19" x14ac:dyDescent="0.25">
      <c r="A38" s="30"/>
      <c r="B38" s="31"/>
      <c r="C38" s="31"/>
      <c r="D38" s="31"/>
      <c r="E38" s="32"/>
      <c r="F38" s="30" t="s">
        <v>607</v>
      </c>
      <c r="G38" s="139">
        <f>(G36)/G37</f>
        <v>9.9999999999999995E-7</v>
      </c>
      <c r="H38" s="32" t="s">
        <v>608</v>
      </c>
      <c r="J38" s="30" t="s">
        <v>603</v>
      </c>
      <c r="K38" s="31">
        <f>0.2*K36</f>
        <v>1</v>
      </c>
      <c r="L38" s="32" t="s">
        <v>604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609</v>
      </c>
      <c r="J39" s="30" t="s">
        <v>605</v>
      </c>
      <c r="K39" s="139">
        <v>1000000</v>
      </c>
      <c r="L39" s="32" t="s">
        <v>606</v>
      </c>
    </row>
    <row r="40" spans="1:19" x14ac:dyDescent="0.25">
      <c r="A40" s="30"/>
      <c r="B40" s="31"/>
      <c r="C40" s="31"/>
      <c r="D40" s="31"/>
      <c r="E40" s="32"/>
      <c r="F40" s="30" t="s">
        <v>610</v>
      </c>
      <c r="G40" s="31">
        <v>35000</v>
      </c>
      <c r="H40" s="32"/>
      <c r="J40" s="30" t="s">
        <v>607</v>
      </c>
      <c r="K40" s="139">
        <f>(K38)/K39</f>
        <v>9.9999999999999995E-7</v>
      </c>
      <c r="L40" s="32" t="s">
        <v>608</v>
      </c>
    </row>
    <row r="41" spans="1:19" x14ac:dyDescent="0.25">
      <c r="A41" s="30"/>
      <c r="B41" s="31"/>
      <c r="C41" s="31"/>
      <c r="D41" s="31"/>
      <c r="E41" s="32"/>
      <c r="F41" s="30" t="s">
        <v>611</v>
      </c>
      <c r="G41" s="139">
        <f>G35+G40*G38</f>
        <v>3.3850000000000002</v>
      </c>
      <c r="H41" s="32" t="s">
        <v>604</v>
      </c>
      <c r="J41" s="30"/>
      <c r="K41" s="139">
        <f>K40*1000000</f>
        <v>1</v>
      </c>
      <c r="L41" s="32" t="s">
        <v>609</v>
      </c>
    </row>
    <row r="42" spans="1:19" ht="15.75" thickBot="1" x14ac:dyDescent="0.3">
      <c r="A42" s="34" t="s">
        <v>596</v>
      </c>
      <c r="B42" s="35" t="s">
        <v>591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610</v>
      </c>
      <c r="K42" s="31">
        <v>350000</v>
      </c>
      <c r="L42" s="32"/>
    </row>
    <row r="43" spans="1:19" x14ac:dyDescent="0.25">
      <c r="J43" s="30" t="s">
        <v>611</v>
      </c>
      <c r="K43" s="139">
        <f>K37+K42*K40</f>
        <v>1.35</v>
      </c>
      <c r="L43" s="32" t="s">
        <v>604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761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560</v>
      </c>
      <c r="F49" s="164" t="s">
        <v>561</v>
      </c>
      <c r="G49" s="164" t="s">
        <v>562</v>
      </c>
      <c r="H49" s="155" t="s">
        <v>560</v>
      </c>
      <c r="I49" s="155" t="s">
        <v>561</v>
      </c>
      <c r="J49" s="156" t="s">
        <v>562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709</v>
      </c>
      <c r="F50" s="166" t="s">
        <v>739</v>
      </c>
      <c r="G50" s="165" t="s">
        <v>583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546</v>
      </c>
      <c r="M50" s="157" t="s">
        <v>674</v>
      </c>
      <c r="N50" s="157" t="s">
        <v>544</v>
      </c>
      <c r="O50" s="157" t="s">
        <v>684</v>
      </c>
      <c r="P50" s="157" t="s">
        <v>687</v>
      </c>
      <c r="Q50" s="171">
        <v>0.12</v>
      </c>
      <c r="R50" s="157" t="s">
        <v>587</v>
      </c>
      <c r="S50" s="32"/>
    </row>
    <row r="51" spans="1:19" ht="15.75" thickBot="1" x14ac:dyDescent="0.3">
      <c r="A51" s="30"/>
      <c r="B51" s="31"/>
      <c r="C51" s="31"/>
      <c r="D51" s="27" t="s">
        <v>762</v>
      </c>
      <c r="E51" s="28" t="s">
        <v>709</v>
      </c>
      <c r="F51" s="28" t="s">
        <v>749</v>
      </c>
      <c r="G51" s="28" t="s">
        <v>583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745</v>
      </c>
      <c r="E52" s="169" t="s">
        <v>746</v>
      </c>
      <c r="F52" s="169" t="s">
        <v>746</v>
      </c>
      <c r="G52" s="169" t="s">
        <v>746</v>
      </c>
      <c r="H52" s="169" t="s">
        <v>746</v>
      </c>
      <c r="I52" s="169" t="s">
        <v>559</v>
      </c>
      <c r="J52" s="169" t="s">
        <v>746</v>
      </c>
      <c r="K52" s="170" t="s">
        <v>746</v>
      </c>
      <c r="L52" s="174" t="s">
        <v>746</v>
      </c>
      <c r="M52" s="169" t="s">
        <v>559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743</v>
      </c>
      <c r="E53" s="157" t="s">
        <v>744</v>
      </c>
      <c r="F53" s="157" t="s">
        <v>744</v>
      </c>
      <c r="G53" s="31" t="s">
        <v>744</v>
      </c>
      <c r="H53" s="31" t="s">
        <v>744</v>
      </c>
      <c r="I53" s="31" t="s">
        <v>744</v>
      </c>
      <c r="J53" s="31" t="s">
        <v>747</v>
      </c>
      <c r="K53" s="32" t="s">
        <v>747</v>
      </c>
      <c r="L53" s="135" t="s">
        <v>747</v>
      </c>
      <c r="M53" s="10" t="s">
        <v>747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742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748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741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713</v>
      </c>
    </row>
    <row r="19" spans="1:3" x14ac:dyDescent="0.25">
      <c r="A19">
        <v>15</v>
      </c>
      <c r="B19" t="s">
        <v>714</v>
      </c>
    </row>
    <row r="20" spans="1:3" x14ac:dyDescent="0.25">
      <c r="A20">
        <v>16</v>
      </c>
      <c r="B20" t="s">
        <v>715</v>
      </c>
    </row>
    <row r="21" spans="1:3" x14ac:dyDescent="0.25">
      <c r="A21">
        <v>17</v>
      </c>
      <c r="B21" t="s">
        <v>716</v>
      </c>
    </row>
    <row r="22" spans="1:3" x14ac:dyDescent="0.25">
      <c r="A22">
        <v>18</v>
      </c>
      <c r="B22" t="s">
        <v>717</v>
      </c>
    </row>
    <row r="23" spans="1:3" x14ac:dyDescent="0.25">
      <c r="A23">
        <v>19</v>
      </c>
      <c r="B23" t="s">
        <v>718</v>
      </c>
      <c r="C23" t="s">
        <v>719</v>
      </c>
    </row>
    <row r="24" spans="1:3" x14ac:dyDescent="0.25">
      <c r="A24">
        <v>20</v>
      </c>
      <c r="B24" t="s">
        <v>720</v>
      </c>
    </row>
    <row r="25" spans="1:3" x14ac:dyDescent="0.25">
      <c r="A25">
        <v>21</v>
      </c>
      <c r="B25" t="s">
        <v>721</v>
      </c>
    </row>
    <row r="26" spans="1:3" x14ac:dyDescent="0.25">
      <c r="A26">
        <v>22</v>
      </c>
      <c r="B26" t="s">
        <v>722</v>
      </c>
    </row>
    <row r="27" spans="1:3" x14ac:dyDescent="0.25">
      <c r="A27">
        <v>23</v>
      </c>
      <c r="B27" t="s">
        <v>723</v>
      </c>
    </row>
    <row r="28" spans="1:3" x14ac:dyDescent="0.25">
      <c r="A28">
        <v>24</v>
      </c>
      <c r="B28" t="s">
        <v>724</v>
      </c>
    </row>
    <row r="29" spans="1:3" x14ac:dyDescent="0.25">
      <c r="A29">
        <v>25</v>
      </c>
      <c r="B29" t="s">
        <v>725</v>
      </c>
    </row>
    <row r="30" spans="1:3" x14ac:dyDescent="0.25">
      <c r="A30">
        <v>26</v>
      </c>
      <c r="B30" t="s">
        <v>726</v>
      </c>
    </row>
    <row r="31" spans="1:3" x14ac:dyDescent="0.25">
      <c r="A31">
        <v>27</v>
      </c>
      <c r="B31" t="s">
        <v>727</v>
      </c>
    </row>
    <row r="32" spans="1:3" x14ac:dyDescent="0.25">
      <c r="A32">
        <v>28</v>
      </c>
      <c r="B32" t="s">
        <v>728</v>
      </c>
    </row>
    <row r="33" spans="1:2" x14ac:dyDescent="0.25">
      <c r="A33">
        <v>29</v>
      </c>
      <c r="B33" t="s">
        <v>729</v>
      </c>
    </row>
    <row r="34" spans="1:2" x14ac:dyDescent="0.25">
      <c r="A34">
        <v>30</v>
      </c>
      <c r="B34" t="s">
        <v>730</v>
      </c>
    </row>
    <row r="35" spans="1:2" x14ac:dyDescent="0.25">
      <c r="A35">
        <v>31</v>
      </c>
      <c r="B35" t="s">
        <v>731</v>
      </c>
    </row>
    <row r="36" spans="1:2" x14ac:dyDescent="0.25">
      <c r="A36">
        <v>32</v>
      </c>
      <c r="B36" t="s">
        <v>732</v>
      </c>
    </row>
    <row r="37" spans="1:2" x14ac:dyDescent="0.25">
      <c r="A37">
        <v>33</v>
      </c>
      <c r="B37" t="s">
        <v>763</v>
      </c>
    </row>
    <row r="38" spans="1:2" x14ac:dyDescent="0.25">
      <c r="A38">
        <v>34</v>
      </c>
      <c r="B38" t="s">
        <v>764</v>
      </c>
    </row>
    <row r="39" spans="1:2" x14ac:dyDescent="0.25">
      <c r="A39">
        <v>35</v>
      </c>
      <c r="B39" t="s">
        <v>765</v>
      </c>
    </row>
    <row r="40" spans="1:2" x14ac:dyDescent="0.25">
      <c r="A40">
        <v>36</v>
      </c>
      <c r="B40" t="s">
        <v>766</v>
      </c>
    </row>
    <row r="41" spans="1:2" x14ac:dyDescent="0.25">
      <c r="A41">
        <v>37</v>
      </c>
      <c r="B41" t="s">
        <v>767</v>
      </c>
    </row>
    <row r="42" spans="1:2" x14ac:dyDescent="0.25">
      <c r="A42">
        <v>38</v>
      </c>
      <c r="B42" t="s">
        <v>768</v>
      </c>
    </row>
    <row r="43" spans="1:2" x14ac:dyDescent="0.25">
      <c r="A43">
        <v>39</v>
      </c>
      <c r="B43" t="s">
        <v>769</v>
      </c>
    </row>
    <row r="44" spans="1:2" x14ac:dyDescent="0.25">
      <c r="A44">
        <v>40</v>
      </c>
      <c r="B44" t="s">
        <v>770</v>
      </c>
    </row>
    <row r="45" spans="1:2" x14ac:dyDescent="0.25">
      <c r="A45">
        <v>41</v>
      </c>
      <c r="B45" t="s">
        <v>771</v>
      </c>
    </row>
    <row r="46" spans="1:2" x14ac:dyDescent="0.25">
      <c r="A46">
        <v>42</v>
      </c>
      <c r="B46" t="s">
        <v>772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workbookViewId="0">
      <selection activeCell="A69" sqref="A69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628</v>
      </c>
      <c r="B2" s="58" t="s">
        <v>629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627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505</v>
      </c>
      <c r="B43" t="s">
        <v>320</v>
      </c>
    </row>
    <row r="44" spans="1:3" hidden="1" x14ac:dyDescent="0.25">
      <c r="A44" t="s">
        <v>506</v>
      </c>
      <c r="B44" t="s">
        <v>320</v>
      </c>
    </row>
    <row r="45" spans="1:3" hidden="1" x14ac:dyDescent="0.25">
      <c r="A45" t="s">
        <v>534</v>
      </c>
      <c r="B45" t="s">
        <v>320</v>
      </c>
    </row>
    <row r="46" spans="1:3" hidden="1" x14ac:dyDescent="0.25">
      <c r="A46" t="s">
        <v>567</v>
      </c>
      <c r="B46" t="s">
        <v>320</v>
      </c>
    </row>
    <row r="47" spans="1:3" hidden="1" x14ac:dyDescent="0.25">
      <c r="A47" t="s">
        <v>572</v>
      </c>
      <c r="B47" t="s">
        <v>320</v>
      </c>
    </row>
    <row r="48" spans="1:3" x14ac:dyDescent="0.25">
      <c r="A48" t="s">
        <v>618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626</v>
      </c>
      <c r="B51" t="s">
        <v>320</v>
      </c>
    </row>
    <row r="52" spans="1:2" hidden="1" x14ac:dyDescent="0.25">
      <c r="A52" t="s">
        <v>630</v>
      </c>
      <c r="B52" t="s">
        <v>320</v>
      </c>
    </row>
    <row r="53" spans="1:2" x14ac:dyDescent="0.25">
      <c r="A53" s="12" t="s">
        <v>556</v>
      </c>
    </row>
    <row r="54" spans="1:2" hidden="1" x14ac:dyDescent="0.25">
      <c r="A54" t="s">
        <v>557</v>
      </c>
      <c r="B54" t="s">
        <v>369</v>
      </c>
    </row>
    <row r="55" spans="1:2" hidden="1" x14ac:dyDescent="0.25">
      <c r="A55" t="s">
        <v>575</v>
      </c>
      <c r="B55" t="s">
        <v>625</v>
      </c>
    </row>
    <row r="56" spans="1:2" hidden="1" x14ac:dyDescent="0.25">
      <c r="A56" t="s">
        <v>619</v>
      </c>
      <c r="B56" t="s">
        <v>622</v>
      </c>
    </row>
    <row r="57" spans="1:2" hidden="1" x14ac:dyDescent="0.25">
      <c r="A57" t="s">
        <v>620</v>
      </c>
      <c r="B57" t="s">
        <v>625</v>
      </c>
    </row>
    <row r="58" spans="1:2" hidden="1" x14ac:dyDescent="0.25">
      <c r="A58" t="s">
        <v>621</v>
      </c>
      <c r="B58" t="s">
        <v>623</v>
      </c>
    </row>
    <row r="59" spans="1:2" hidden="1" x14ac:dyDescent="0.25">
      <c r="A59" t="s">
        <v>624</v>
      </c>
      <c r="B59" t="s">
        <v>320</v>
      </c>
    </row>
    <row r="60" spans="1:2" hidden="1" x14ac:dyDescent="0.25">
      <c r="A60" t="s">
        <v>712</v>
      </c>
      <c r="B60" t="s">
        <v>320</v>
      </c>
    </row>
    <row r="61" spans="1:2" hidden="1" x14ac:dyDescent="0.25">
      <c r="A61" s="86" t="s">
        <v>733</v>
      </c>
      <c r="B61" t="s">
        <v>738</v>
      </c>
    </row>
    <row r="62" spans="1:2" hidden="1" x14ac:dyDescent="0.25">
      <c r="A62" t="s">
        <v>734</v>
      </c>
      <c r="B62" t="s">
        <v>320</v>
      </c>
    </row>
    <row r="63" spans="1:2" x14ac:dyDescent="0.25">
      <c r="A63" t="s">
        <v>740</v>
      </c>
    </row>
    <row r="64" spans="1:2" x14ac:dyDescent="0.25">
      <c r="A64" s="12" t="s">
        <v>777</v>
      </c>
    </row>
    <row r="65" spans="1:2" x14ac:dyDescent="0.25">
      <c r="A65" t="s">
        <v>773</v>
      </c>
    </row>
    <row r="66" spans="1:2" x14ac:dyDescent="0.25">
      <c r="A66" t="s">
        <v>774</v>
      </c>
    </row>
    <row r="67" spans="1:2" hidden="1" x14ac:dyDescent="0.25">
      <c r="A67" t="s">
        <v>775</v>
      </c>
      <c r="B67" t="s">
        <v>320</v>
      </c>
    </row>
    <row r="68" spans="1:2" hidden="1" x14ac:dyDescent="0.25">
      <c r="A68" t="s">
        <v>776</v>
      </c>
      <c r="B68" t="s">
        <v>320</v>
      </c>
    </row>
  </sheetData>
  <autoFilter ref="A2:B68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475</v>
      </c>
      <c r="B3" t="s">
        <v>478</v>
      </c>
      <c r="C3" t="s">
        <v>477</v>
      </c>
    </row>
    <row r="4" spans="1:4" x14ac:dyDescent="0.25">
      <c r="A4" t="s">
        <v>473</v>
      </c>
      <c r="D4" t="s">
        <v>474</v>
      </c>
    </row>
    <row r="5" spans="1:4" x14ac:dyDescent="0.25">
      <c r="A5" t="s">
        <v>473</v>
      </c>
      <c r="D5" t="s">
        <v>476</v>
      </c>
    </row>
    <row r="6" spans="1:4" x14ac:dyDescent="0.25">
      <c r="A6" t="s">
        <v>480</v>
      </c>
      <c r="B6">
        <v>1</v>
      </c>
      <c r="C6">
        <v>20</v>
      </c>
      <c r="D6" t="s">
        <v>479</v>
      </c>
    </row>
    <row r="7" spans="1:4" x14ac:dyDescent="0.25">
      <c r="A7" t="s">
        <v>480</v>
      </c>
      <c r="B7">
        <v>1.5</v>
      </c>
      <c r="C7">
        <v>50</v>
      </c>
      <c r="D7" t="s">
        <v>573</v>
      </c>
    </row>
    <row r="8" spans="1:4" x14ac:dyDescent="0.25">
      <c r="A8" t="s">
        <v>480</v>
      </c>
      <c r="B8">
        <v>0.2</v>
      </c>
      <c r="C8">
        <v>50</v>
      </c>
      <c r="D8" t="s">
        <v>574</v>
      </c>
    </row>
    <row r="9" spans="1:4" x14ac:dyDescent="0.25">
      <c r="A9" t="s">
        <v>481</v>
      </c>
      <c r="B9" t="s">
        <v>482</v>
      </c>
      <c r="C9" t="s">
        <v>483</v>
      </c>
      <c r="D9" t="s">
        <v>484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5" t="s">
        <v>280</v>
      </c>
      <c r="B4" s="195"/>
      <c r="C4" s="195"/>
      <c r="E4" s="195" t="s">
        <v>281</v>
      </c>
      <c r="F4" s="195"/>
      <c r="G4" s="195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16" workbookViewId="0">
      <selection activeCell="H35" sqref="H35:J42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5" t="s">
        <v>292</v>
      </c>
      <c r="C3" s="195"/>
      <c r="D3" s="195"/>
      <c r="H3" s="195" t="s">
        <v>293</v>
      </c>
      <c r="I3" s="195"/>
      <c r="J3" s="195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6" t="s">
        <v>307</v>
      </c>
      <c r="I22" s="197"/>
      <c r="J22" s="198"/>
    </row>
    <row r="23" spans="2:10" ht="15.75" thickBot="1" x14ac:dyDescent="0.3">
      <c r="B23" s="27" t="s">
        <v>105</v>
      </c>
      <c r="C23" s="28" t="s">
        <v>106</v>
      </c>
      <c r="D23" s="29"/>
      <c r="H23" s="199"/>
      <c r="I23" s="200"/>
      <c r="J23" s="201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535</v>
      </c>
    </row>
    <row r="39" spans="4:10" x14ac:dyDescent="0.25">
      <c r="H39" s="22">
        <v>7</v>
      </c>
      <c r="I39" s="18" t="s">
        <v>283</v>
      </c>
      <c r="J39" s="23" t="s">
        <v>631</v>
      </c>
    </row>
    <row r="40" spans="4:10" x14ac:dyDescent="0.25">
      <c r="H40" s="22">
        <v>8</v>
      </c>
      <c r="I40" s="18" t="s">
        <v>283</v>
      </c>
      <c r="J40" s="23" t="s">
        <v>632</v>
      </c>
    </row>
    <row r="41" spans="4:10" x14ac:dyDescent="0.25">
      <c r="H41" s="22">
        <v>9</v>
      </c>
      <c r="I41" s="18" t="s">
        <v>283</v>
      </c>
      <c r="J41" s="23" t="s">
        <v>633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2" t="s">
        <v>394</v>
      </c>
      <c r="J4" s="203"/>
      <c r="K4" s="204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7" t="s">
        <v>387</v>
      </c>
      <c r="D8" s="209"/>
      <c r="E8" s="209"/>
      <c r="F8" s="208"/>
      <c r="G8" s="94" t="s">
        <v>388</v>
      </c>
      <c r="H8" s="97" t="s">
        <v>391</v>
      </c>
      <c r="I8" s="100" t="s">
        <v>403</v>
      </c>
      <c r="J8" s="205" t="s">
        <v>397</v>
      </c>
      <c r="K8" s="206"/>
      <c r="L8" s="94" t="s">
        <v>389</v>
      </c>
      <c r="M8" s="205" t="s">
        <v>397</v>
      </c>
      <c r="N8" s="206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7" t="s">
        <v>387</v>
      </c>
      <c r="D9" s="209"/>
      <c r="E9" s="209"/>
      <c r="F9" s="208"/>
      <c r="G9" s="94" t="s">
        <v>393</v>
      </c>
      <c r="H9" s="94" t="s">
        <v>392</v>
      </c>
      <c r="I9" s="94" t="s">
        <v>390</v>
      </c>
      <c r="J9" s="207" t="s">
        <v>565</v>
      </c>
      <c r="K9" s="208"/>
      <c r="L9" s="94" t="s">
        <v>398</v>
      </c>
      <c r="M9" s="207" t="s">
        <v>566</v>
      </c>
      <c r="N9" s="208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2019-11-02T09:40:41Z</dcterms:modified>
</cp:coreProperties>
</file>